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filterPrivacy="1" hidePivotFieldList="1"/>
  <xr:revisionPtr revIDLastSave="0" documentId="8_{870A70E7-A1AA-47DB-BE51-7C7EADCCAA26}" xr6:coauthVersionLast="47" xr6:coauthVersionMax="47" xr10:uidLastSave="{00000000-0000-0000-0000-000000000000}"/>
  <bookViews>
    <workbookView xWindow="9170" yWindow="510" windowWidth="28970" windowHeight="17480" firstSheet="4" activeTab="4" xr2:uid="{00000000-000D-0000-FFFF-FFFF00000000}"/>
  </bookViews>
  <sheets>
    <sheet name="REPORT" sheetId="5" r:id="rId1"/>
    <sheet name="Dataset" sheetId="2" r:id="rId2"/>
    <sheet name="order details (USING VLOOKUP)" sheetId="3" r:id="rId3"/>
    <sheet name="Sheet1" sheetId="4" r:id="rId4"/>
    <sheet name="Dashboard" sheetId="6" r:id="rId5"/>
    <sheet name="Sheet2" sheetId="7" r:id="rId6"/>
  </sheets>
  <definedNames>
    <definedName name="_xlnm._FilterDatabase" localSheetId="1" hidden="1">Dataset!$I$1:$I$2027</definedName>
    <definedName name="_xlnm._FilterDatabase" localSheetId="2" hidden="1">'order details (USING VLOOKUP)'!$A$2:$A$85</definedName>
    <definedName name="Slicer_Channel1">#N/A</definedName>
    <definedName name="Slicer_Country">#N/A</definedName>
    <definedName name="Slicer_Payment_Type">#N/A</definedName>
    <definedName name="Slicer_Year">#N/A</definedName>
  </definedNames>
  <calcPr calcId="191028"/>
  <pivotCaches>
    <pivotCache cacheId="44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G2" i="3"/>
  <c r="F2" i="3"/>
  <c r="E2" i="3"/>
  <c r="D2" i="3"/>
  <c r="C2" i="3"/>
  <c r="B2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" i="4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D453" i="2" s="1"/>
  <c r="C454" i="2"/>
  <c r="D454" i="2" s="1"/>
  <c r="C455" i="2"/>
  <c r="D455" i="2" s="1"/>
  <c r="C456" i="2"/>
  <c r="D456" i="2" s="1"/>
  <c r="C457" i="2"/>
  <c r="D457" i="2" s="1"/>
  <c r="C458" i="2"/>
  <c r="D458" i="2" s="1"/>
  <c r="C459" i="2"/>
  <c r="D459" i="2" s="1"/>
  <c r="C460" i="2"/>
  <c r="D460" i="2" s="1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D473" i="2" s="1"/>
  <c r="C474" i="2"/>
  <c r="D474" i="2" s="1"/>
  <c r="C475" i="2"/>
  <c r="D475" i="2" s="1"/>
  <c r="C476" i="2"/>
  <c r="D476" i="2" s="1"/>
  <c r="C477" i="2"/>
  <c r="D477" i="2" s="1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 s="1"/>
  <c r="C518" i="2"/>
  <c r="D518" i="2" s="1"/>
  <c r="C519" i="2"/>
  <c r="D519" i="2" s="1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D534" i="2" s="1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 s="1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D1014" i="2" s="1"/>
  <c r="C1015" i="2"/>
  <c r="D1015" i="2" s="1"/>
  <c r="C1016" i="2"/>
  <c r="D1016" i="2" s="1"/>
  <c r="C1017" i="2"/>
  <c r="D1017" i="2" s="1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D1033" i="2" s="1"/>
  <c r="C1034" i="2"/>
  <c r="D1034" i="2" s="1"/>
  <c r="C1035" i="2"/>
  <c r="D1035" i="2" s="1"/>
  <c r="C1036" i="2"/>
  <c r="D1036" i="2" s="1"/>
  <c r="C1037" i="2"/>
  <c r="D1037" i="2" s="1"/>
  <c r="C1038" i="2"/>
  <c r="D1038" i="2" s="1"/>
  <c r="C1039" i="2"/>
  <c r="D1039" i="2" s="1"/>
  <c r="C1040" i="2"/>
  <c r="D1040" i="2" s="1"/>
  <c r="C1041" i="2"/>
  <c r="D1041" i="2" s="1"/>
  <c r="C1042" i="2"/>
  <c r="D1042" i="2" s="1"/>
  <c r="C1043" i="2"/>
  <c r="D1043" i="2" s="1"/>
  <c r="C1044" i="2"/>
  <c r="D1044" i="2" s="1"/>
  <c r="C1045" i="2"/>
  <c r="D1045" i="2" s="1"/>
  <c r="C1046" i="2"/>
  <c r="D1046" i="2" s="1"/>
  <c r="C1047" i="2"/>
  <c r="D1047" i="2" s="1"/>
  <c r="C1048" i="2"/>
  <c r="D1048" i="2" s="1"/>
  <c r="C1049" i="2"/>
  <c r="D1049" i="2" s="1"/>
  <c r="C1050" i="2"/>
  <c r="D1050" i="2" s="1"/>
  <c r="C1051" i="2"/>
  <c r="D1051" i="2" s="1"/>
  <c r="C1052" i="2"/>
  <c r="D1052" i="2" s="1"/>
  <c r="C1053" i="2"/>
  <c r="D1053" i="2" s="1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74" i="2"/>
  <c r="D1074" i="2" s="1"/>
  <c r="C1075" i="2"/>
  <c r="D1075" i="2" s="1"/>
  <c r="C1076" i="2"/>
  <c r="D1076" i="2" s="1"/>
  <c r="C1077" i="2"/>
  <c r="D1077" i="2" s="1"/>
  <c r="C1078" i="2"/>
  <c r="D1078" i="2" s="1"/>
  <c r="C1079" i="2"/>
  <c r="D1079" i="2" s="1"/>
  <c r="C1080" i="2"/>
  <c r="D1080" i="2" s="1"/>
  <c r="C1081" i="2"/>
  <c r="D1081" i="2" s="1"/>
  <c r="C1082" i="2"/>
  <c r="D1082" i="2" s="1"/>
  <c r="C1083" i="2"/>
  <c r="D1083" i="2" s="1"/>
  <c r="C1084" i="2"/>
  <c r="D1084" i="2" s="1"/>
  <c r="C1085" i="2"/>
  <c r="D1085" i="2" s="1"/>
  <c r="C1086" i="2"/>
  <c r="D1086" i="2" s="1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D1092" i="2" s="1"/>
  <c r="C1093" i="2"/>
  <c r="D1093" i="2" s="1"/>
  <c r="C1094" i="2"/>
  <c r="D1094" i="2" s="1"/>
  <c r="C1095" i="2"/>
  <c r="D1095" i="2" s="1"/>
  <c r="C1096" i="2"/>
  <c r="D1096" i="2" s="1"/>
  <c r="C1097" i="2"/>
  <c r="D1097" i="2" s="1"/>
  <c r="C1098" i="2"/>
  <c r="D1098" i="2" s="1"/>
  <c r="C1099" i="2"/>
  <c r="D1099" i="2" s="1"/>
  <c r="C1100" i="2"/>
  <c r="D1100" i="2" s="1"/>
  <c r="C1101" i="2"/>
  <c r="D1101" i="2" s="1"/>
  <c r="C1102" i="2"/>
  <c r="D1102" i="2" s="1"/>
  <c r="C1103" i="2"/>
  <c r="D1103" i="2" s="1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D1111" i="2" s="1"/>
  <c r="C1112" i="2"/>
  <c r="D1112" i="2" s="1"/>
  <c r="C1113" i="2"/>
  <c r="D1113" i="2" s="1"/>
  <c r="C1114" i="2"/>
  <c r="D1114" i="2" s="1"/>
  <c r="C1115" i="2"/>
  <c r="D1115" i="2" s="1"/>
  <c r="C1116" i="2"/>
  <c r="D1116" i="2" s="1"/>
  <c r="C1117" i="2"/>
  <c r="D1117" i="2" s="1"/>
  <c r="C1118" i="2"/>
  <c r="D1118" i="2" s="1"/>
  <c r="C1119" i="2"/>
  <c r="D1119" i="2" s="1"/>
  <c r="C1120" i="2"/>
  <c r="D1120" i="2" s="1"/>
  <c r="C1121" i="2"/>
  <c r="D1121" i="2" s="1"/>
  <c r="C1122" i="2"/>
  <c r="D1122" i="2" s="1"/>
  <c r="C1123" i="2"/>
  <c r="D1123" i="2" s="1"/>
  <c r="C1124" i="2"/>
  <c r="D1124" i="2" s="1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D1130" i="2" s="1"/>
  <c r="C1131" i="2"/>
  <c r="D1131" i="2" s="1"/>
  <c r="C1132" i="2"/>
  <c r="D1132" i="2" s="1"/>
  <c r="C1133" i="2"/>
  <c r="D1133" i="2" s="1"/>
  <c r="C1134" i="2"/>
  <c r="D1134" i="2" s="1"/>
  <c r="C1135" i="2"/>
  <c r="D1135" i="2" s="1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D1148" i="2" s="1"/>
  <c r="C1149" i="2"/>
  <c r="D1149" i="2" s="1"/>
  <c r="C1150" i="2"/>
  <c r="D1150" i="2" s="1"/>
  <c r="C1151" i="2"/>
  <c r="D1151" i="2" s="1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D1159" i="2" s="1"/>
  <c r="C1160" i="2"/>
  <c r="D1160" i="2" s="1"/>
  <c r="C1161" i="2"/>
  <c r="D1161" i="2" s="1"/>
  <c r="C1162" i="2"/>
  <c r="D1162" i="2" s="1"/>
  <c r="C1163" i="2"/>
  <c r="D1163" i="2" s="1"/>
  <c r="C1164" i="2"/>
  <c r="D1164" i="2" s="1"/>
  <c r="C1165" i="2"/>
  <c r="D1165" i="2" s="1"/>
  <c r="C1166" i="2"/>
  <c r="D1166" i="2" s="1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D1175" i="2" s="1"/>
  <c r="C1176" i="2"/>
  <c r="D1176" i="2" s="1"/>
  <c r="C1177" i="2"/>
  <c r="D1177" i="2" s="1"/>
  <c r="C1178" i="2"/>
  <c r="D1178" i="2" s="1"/>
  <c r="C1179" i="2"/>
  <c r="D1179" i="2" s="1"/>
  <c r="C1180" i="2"/>
  <c r="D1180" i="2" s="1"/>
  <c r="C1181" i="2"/>
  <c r="D1181" i="2" s="1"/>
  <c r="C1182" i="2"/>
  <c r="D1182" i="2" s="1"/>
  <c r="C1183" i="2"/>
  <c r="D1183" i="2" s="1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D1191" i="2" s="1"/>
  <c r="C1192" i="2"/>
  <c r="D1192" i="2" s="1"/>
  <c r="C1193" i="2"/>
  <c r="D1193" i="2" s="1"/>
  <c r="C1194" i="2"/>
  <c r="D1194" i="2" s="1"/>
  <c r="C1195" i="2"/>
  <c r="D1195" i="2" s="1"/>
  <c r="C1196" i="2"/>
  <c r="D1196" i="2" s="1"/>
  <c r="C1197" i="2"/>
  <c r="D1197" i="2" s="1"/>
  <c r="C1198" i="2"/>
  <c r="D1198" i="2" s="1"/>
  <c r="C1199" i="2"/>
  <c r="D1199" i="2" s="1"/>
  <c r="C1200" i="2"/>
  <c r="D1200" i="2" s="1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D1211" i="2" s="1"/>
  <c r="C1212" i="2"/>
  <c r="D1212" i="2" s="1"/>
  <c r="C1213" i="2"/>
  <c r="D1213" i="2" s="1"/>
  <c r="C1214" i="2"/>
  <c r="D1214" i="2" s="1"/>
  <c r="C1215" i="2"/>
  <c r="D1215" i="2" s="1"/>
  <c r="C1216" i="2"/>
  <c r="D1216" i="2" s="1"/>
  <c r="C1217" i="2"/>
  <c r="D1217" i="2" s="1"/>
  <c r="C1218" i="2"/>
  <c r="D1218" i="2" s="1"/>
  <c r="C1219" i="2"/>
  <c r="D1219" i="2" s="1"/>
  <c r="C1220" i="2"/>
  <c r="D1220" i="2" s="1"/>
  <c r="C1221" i="2"/>
  <c r="D1221" i="2" s="1"/>
  <c r="C1222" i="2"/>
  <c r="D1222" i="2" s="1"/>
  <c r="C1223" i="2"/>
  <c r="D1223" i="2" s="1"/>
  <c r="C1224" i="2"/>
  <c r="D1224" i="2" s="1"/>
  <c r="C1225" i="2"/>
  <c r="D1225" i="2" s="1"/>
  <c r="C1226" i="2"/>
  <c r="D1226" i="2" s="1"/>
  <c r="C1227" i="2"/>
  <c r="D1227" i="2" s="1"/>
  <c r="C1228" i="2"/>
  <c r="D1228" i="2" s="1"/>
  <c r="C1229" i="2"/>
  <c r="D1229" i="2" s="1"/>
  <c r="C1230" i="2"/>
  <c r="D1230" i="2" s="1"/>
  <c r="C1231" i="2"/>
  <c r="D1231" i="2" s="1"/>
  <c r="C1232" i="2"/>
  <c r="D1232" i="2" s="1"/>
  <c r="C1233" i="2"/>
  <c r="D1233" i="2" s="1"/>
  <c r="C1234" i="2"/>
  <c r="D1234" i="2" s="1"/>
  <c r="C1235" i="2"/>
  <c r="D1235" i="2" s="1"/>
  <c r="C1236" i="2"/>
  <c r="D1236" i="2" s="1"/>
  <c r="C1237" i="2"/>
  <c r="D1237" i="2" s="1"/>
  <c r="C1238" i="2"/>
  <c r="D1238" i="2" s="1"/>
  <c r="C1239" i="2"/>
  <c r="D1239" i="2" s="1"/>
  <c r="C1240" i="2"/>
  <c r="D1240" i="2" s="1"/>
  <c r="C1241" i="2"/>
  <c r="D1241" i="2" s="1"/>
  <c r="C1242" i="2"/>
  <c r="D1242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D1255" i="2" s="1"/>
  <c r="C1256" i="2"/>
  <c r="D1256" i="2" s="1"/>
  <c r="C1257" i="2"/>
  <c r="D1257" i="2" s="1"/>
  <c r="C1258" i="2"/>
  <c r="D1258" i="2" s="1"/>
  <c r="C1259" i="2"/>
  <c r="D1259" i="2" s="1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D1271" i="2" s="1"/>
  <c r="C1272" i="2"/>
  <c r="D1272" i="2" s="1"/>
  <c r="C1273" i="2"/>
  <c r="D1273" i="2" s="1"/>
  <c r="C1274" i="2"/>
  <c r="D1274" i="2" s="1"/>
  <c r="C1275" i="2"/>
  <c r="D1275" i="2" s="1"/>
  <c r="C1276" i="2"/>
  <c r="D1276" i="2" s="1"/>
  <c r="C1277" i="2"/>
  <c r="D1277" i="2" s="1"/>
  <c r="C1278" i="2"/>
  <c r="D1278" i="2" s="1"/>
  <c r="C1279" i="2"/>
  <c r="D1279" i="2" s="1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D1293" i="2" s="1"/>
  <c r="C1294" i="2"/>
  <c r="D1294" i="2" s="1"/>
  <c r="C1295" i="2"/>
  <c r="D1295" i="2" s="1"/>
  <c r="C1296" i="2"/>
  <c r="D1296" i="2" s="1"/>
  <c r="C1297" i="2"/>
  <c r="D1297" i="2" s="1"/>
  <c r="C1298" i="2"/>
  <c r="D1298" i="2" s="1"/>
  <c r="C1299" i="2"/>
  <c r="D1299" i="2" s="1"/>
  <c r="C1300" i="2"/>
  <c r="D1300" i="2" s="1"/>
  <c r="C1301" i="2"/>
  <c r="D1301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11" i="2"/>
  <c r="D1311" i="2" s="1"/>
  <c r="C1312" i="2"/>
  <c r="D1312" i="2" s="1"/>
  <c r="C1313" i="2"/>
  <c r="D1313" i="2" s="1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D1319" i="2" s="1"/>
  <c r="C1320" i="2"/>
  <c r="D1320" i="2" s="1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D1326" i="2" s="1"/>
  <c r="C1327" i="2"/>
  <c r="D1327" i="2" s="1"/>
  <c r="C1328" i="2"/>
  <c r="D1328" i="2" s="1"/>
  <c r="C1329" i="2"/>
  <c r="D1329" i="2" s="1"/>
  <c r="C1330" i="2"/>
  <c r="D1330" i="2" s="1"/>
  <c r="C1331" i="2"/>
  <c r="D1331" i="2" s="1"/>
  <c r="C1332" i="2"/>
  <c r="D1332" i="2" s="1"/>
  <c r="C1333" i="2"/>
  <c r="D1333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D1339" i="2" s="1"/>
  <c r="C1340" i="2"/>
  <c r="D1340" i="2" s="1"/>
  <c r="C1341" i="2"/>
  <c r="D1341" i="2" s="1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D1371" i="2" s="1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D1377" i="2" s="1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D1415" i="2" s="1"/>
  <c r="C1416" i="2"/>
  <c r="D1416" i="2" s="1"/>
  <c r="C1417" i="2"/>
  <c r="D1417" i="2" s="1"/>
  <c r="C1418" i="2"/>
  <c r="D1418" i="2" s="1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D1432" i="2" s="1"/>
  <c r="C1433" i="2"/>
  <c r="D1433" i="2" s="1"/>
  <c r="C1434" i="2"/>
  <c r="D1434" i="2" s="1"/>
  <c r="C1435" i="2"/>
  <c r="D1435" i="2" s="1"/>
  <c r="C1436" i="2"/>
  <c r="D1436" i="2" s="1"/>
  <c r="C1437" i="2"/>
  <c r="D1437" i="2" s="1"/>
  <c r="C1438" i="2"/>
  <c r="D1438" i="2" s="1"/>
  <c r="C1439" i="2"/>
  <c r="D1439" i="2" s="1"/>
  <c r="C1440" i="2"/>
  <c r="D1440" i="2" s="1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D1478" i="2" s="1"/>
  <c r="C1479" i="2"/>
  <c r="D1479" i="2" s="1"/>
  <c r="C1480" i="2"/>
  <c r="D1480" i="2" s="1"/>
  <c r="C1481" i="2"/>
  <c r="D1481" i="2" s="1"/>
  <c r="C1482" i="2"/>
  <c r="D1482" i="2" s="1"/>
  <c r="C1483" i="2"/>
  <c r="D1483" i="2" s="1"/>
  <c r="C1484" i="2"/>
  <c r="D1484" i="2" s="1"/>
  <c r="C1485" i="2"/>
  <c r="D1485" i="2" s="1"/>
  <c r="C1486" i="2"/>
  <c r="D1486" i="2" s="1"/>
  <c r="C1487" i="2"/>
  <c r="D1487" i="2" s="1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D1494" i="2" s="1"/>
  <c r="C1495" i="2"/>
  <c r="D1495" i="2" s="1"/>
  <c r="C1496" i="2"/>
  <c r="D1496" i="2" s="1"/>
  <c r="C1497" i="2"/>
  <c r="D1497" i="2" s="1"/>
  <c r="C1498" i="2"/>
  <c r="D1498" i="2" s="1"/>
  <c r="C1499" i="2"/>
  <c r="D1499" i="2" s="1"/>
  <c r="C1500" i="2"/>
  <c r="D1500" i="2" s="1"/>
  <c r="C1501" i="2"/>
  <c r="D1501" i="2" s="1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D1511" i="2" s="1"/>
  <c r="C1512" i="2"/>
  <c r="D1512" i="2" s="1"/>
  <c r="C1513" i="2"/>
  <c r="D1513" i="2" s="1"/>
  <c r="C1514" i="2"/>
  <c r="D1514" i="2" s="1"/>
  <c r="C1515" i="2"/>
  <c r="D1515" i="2" s="1"/>
  <c r="C1516" i="2"/>
  <c r="D1516" i="2" s="1"/>
  <c r="C1517" i="2"/>
  <c r="D1517" i="2" s="1"/>
  <c r="C1518" i="2"/>
  <c r="D1518" i="2" s="1"/>
  <c r="C1519" i="2"/>
  <c r="D1519" i="2" s="1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D1532" i="2" s="1"/>
  <c r="C1533" i="2"/>
  <c r="D1533" i="2" s="1"/>
  <c r="C1534" i="2"/>
  <c r="D1534" i="2" s="1"/>
  <c r="C1535" i="2"/>
  <c r="D1535" i="2" s="1"/>
  <c r="C1536" i="2"/>
  <c r="D1536" i="2" s="1"/>
  <c r="C1537" i="2"/>
  <c r="D1537" i="2" s="1"/>
  <c r="C1538" i="2"/>
  <c r="D1538" i="2" s="1"/>
  <c r="C1539" i="2"/>
  <c r="D1539" i="2" s="1"/>
  <c r="C1540" i="2"/>
  <c r="D1540" i="2" s="1"/>
  <c r="C1541" i="2"/>
  <c r="D1541" i="2" s="1"/>
  <c r="C1542" i="2"/>
  <c r="D1542" i="2" s="1"/>
  <c r="C1543" i="2"/>
  <c r="D1543" i="2" s="1"/>
  <c r="C1544" i="2"/>
  <c r="D1544" i="2" s="1"/>
  <c r="C1545" i="2"/>
  <c r="D1545" i="2" s="1"/>
  <c r="C1546" i="2"/>
  <c r="D1546" i="2" s="1"/>
  <c r="C1547" i="2"/>
  <c r="D1547" i="2" s="1"/>
  <c r="C1548" i="2"/>
  <c r="D1548" i="2" s="1"/>
  <c r="C1549" i="2"/>
  <c r="D1549" i="2" s="1"/>
  <c r="C1550" i="2"/>
  <c r="D1550" i="2" s="1"/>
  <c r="C1551" i="2"/>
  <c r="D1551" i="2" s="1"/>
  <c r="C1552" i="2"/>
  <c r="D1552" i="2" s="1"/>
  <c r="C1553" i="2"/>
  <c r="D1553" i="2" s="1"/>
  <c r="C1554" i="2"/>
  <c r="D1554" i="2" s="1"/>
  <c r="C1555" i="2"/>
  <c r="D1555" i="2" s="1"/>
  <c r="C1556" i="2"/>
  <c r="D1556" i="2" s="1"/>
  <c r="C1557" i="2"/>
  <c r="D1557" i="2" s="1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65" i="2"/>
  <c r="D1565" i="2" s="1"/>
  <c r="C1566" i="2"/>
  <c r="D1566" i="2" s="1"/>
  <c r="C1567" i="2"/>
  <c r="D1567" i="2" s="1"/>
  <c r="C1568" i="2"/>
  <c r="D1568" i="2" s="1"/>
  <c r="C1569" i="2"/>
  <c r="D1569" i="2" s="1"/>
  <c r="C1570" i="2"/>
  <c r="D1570" i="2" s="1"/>
  <c r="C1571" i="2"/>
  <c r="D1571" i="2" s="1"/>
  <c r="C1572" i="2"/>
  <c r="D1572" i="2" s="1"/>
  <c r="C1573" i="2"/>
  <c r="D1573" i="2" s="1"/>
  <c r="C1574" i="2"/>
  <c r="D1574" i="2" s="1"/>
  <c r="C1575" i="2"/>
  <c r="D1575" i="2" s="1"/>
  <c r="C1576" i="2"/>
  <c r="D1576" i="2" s="1"/>
  <c r="C1577" i="2"/>
  <c r="D1577" i="2" s="1"/>
  <c r="C1578" i="2"/>
  <c r="D1578" i="2" s="1"/>
  <c r="C1579" i="2"/>
  <c r="D1579" i="2" s="1"/>
  <c r="C1580" i="2"/>
  <c r="D1580" i="2" s="1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D1588" i="2" s="1"/>
  <c r="C1589" i="2"/>
  <c r="D1589" i="2" s="1"/>
  <c r="C1590" i="2"/>
  <c r="D1590" i="2" s="1"/>
  <c r="C1591" i="2"/>
  <c r="D1591" i="2" s="1"/>
  <c r="C1592" i="2"/>
  <c r="D1592" i="2" s="1"/>
  <c r="C1593" i="2"/>
  <c r="D1593" i="2" s="1"/>
  <c r="C1594" i="2"/>
  <c r="D1594" i="2" s="1"/>
  <c r="C1595" i="2"/>
  <c r="D1595" i="2" s="1"/>
  <c r="C1596" i="2"/>
  <c r="D1596" i="2" s="1"/>
  <c r="C1597" i="2"/>
  <c r="D1597" i="2" s="1"/>
  <c r="C1598" i="2"/>
  <c r="D1598" i="2" s="1"/>
  <c r="C1599" i="2"/>
  <c r="D1599" i="2" s="1"/>
  <c r="C1600" i="2"/>
  <c r="D1600" i="2" s="1"/>
  <c r="C1601" i="2"/>
  <c r="D1601" i="2" s="1"/>
  <c r="C1602" i="2"/>
  <c r="D1602" i="2" s="1"/>
  <c r="C1603" i="2"/>
  <c r="D1603" i="2" s="1"/>
  <c r="C1604" i="2"/>
  <c r="D1604" i="2" s="1"/>
  <c r="C1605" i="2"/>
  <c r="D1605" i="2" s="1"/>
  <c r="C1606" i="2"/>
  <c r="D1606" i="2" s="1"/>
  <c r="C1607" i="2"/>
  <c r="D1607" i="2" s="1"/>
  <c r="C1608" i="2"/>
  <c r="D1608" i="2" s="1"/>
  <c r="C1609" i="2"/>
  <c r="D1609" i="2" s="1"/>
  <c r="C1610" i="2"/>
  <c r="D1610" i="2" s="1"/>
  <c r="C1611" i="2"/>
  <c r="D1611" i="2" s="1"/>
  <c r="C1612" i="2"/>
  <c r="D161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D1632" i="2" s="1"/>
  <c r="C1633" i="2"/>
  <c r="D1633" i="2" s="1"/>
  <c r="C1634" i="2"/>
  <c r="D1634" i="2" s="1"/>
  <c r="C1635" i="2"/>
  <c r="D1635" i="2" s="1"/>
  <c r="C1636" i="2"/>
  <c r="D1636" i="2" s="1"/>
  <c r="C1637" i="2"/>
  <c r="D1637" i="2" s="1"/>
  <c r="C1638" i="2"/>
  <c r="D1638" i="2" s="1"/>
  <c r="C1639" i="2"/>
  <c r="D1639" i="2" s="1"/>
  <c r="C1640" i="2"/>
  <c r="D1640" i="2" s="1"/>
  <c r="C1641" i="2"/>
  <c r="D1641" i="2" s="1"/>
  <c r="C1642" i="2"/>
  <c r="D1642" i="2" s="1"/>
  <c r="C1643" i="2"/>
  <c r="D1643" i="2" s="1"/>
  <c r="C1644" i="2"/>
  <c r="D1644" i="2" s="1"/>
  <c r="C1645" i="2"/>
  <c r="D1645" i="2" s="1"/>
  <c r="C1646" i="2"/>
  <c r="D1646" i="2" s="1"/>
  <c r="C1647" i="2"/>
  <c r="D1647" i="2" s="1"/>
  <c r="C1648" i="2"/>
  <c r="D1648" i="2" s="1"/>
  <c r="C1649" i="2"/>
  <c r="D1649" i="2" s="1"/>
  <c r="C1650" i="2"/>
  <c r="D1650" i="2" s="1"/>
  <c r="C1651" i="2"/>
  <c r="D1651" i="2" s="1"/>
  <c r="C1652" i="2"/>
  <c r="D1652" i="2" s="1"/>
  <c r="C1653" i="2"/>
  <c r="D1653" i="2" s="1"/>
  <c r="C1654" i="2"/>
  <c r="D1654" i="2" s="1"/>
  <c r="C1655" i="2"/>
  <c r="D1655" i="2" s="1"/>
  <c r="C1656" i="2"/>
  <c r="D1656" i="2" s="1"/>
  <c r="C1657" i="2"/>
  <c r="D1657" i="2" s="1"/>
  <c r="C1658" i="2"/>
  <c r="D1658" i="2" s="1"/>
  <c r="C1659" i="2"/>
  <c r="D1659" i="2" s="1"/>
  <c r="C1660" i="2"/>
  <c r="D1660" i="2" s="1"/>
  <c r="C1661" i="2"/>
  <c r="D1661" i="2" s="1"/>
  <c r="C1662" i="2"/>
  <c r="D1662" i="2" s="1"/>
  <c r="C1663" i="2"/>
  <c r="D1663" i="2" s="1"/>
  <c r="C1664" i="2"/>
  <c r="D1664" i="2" s="1"/>
  <c r="C1665" i="2"/>
  <c r="D1665" i="2" s="1"/>
  <c r="C1666" i="2"/>
  <c r="D1666" i="2" s="1"/>
  <c r="C1667" i="2"/>
  <c r="D1667" i="2" s="1"/>
  <c r="C1668" i="2"/>
  <c r="D1668" i="2" s="1"/>
  <c r="C1669" i="2"/>
  <c r="D1669" i="2" s="1"/>
  <c r="C1670" i="2"/>
  <c r="D1670" i="2" s="1"/>
  <c r="C1671" i="2"/>
  <c r="D1671" i="2" s="1"/>
  <c r="C1672" i="2"/>
  <c r="D1672" i="2" s="1"/>
  <c r="C1673" i="2"/>
  <c r="D1673" i="2" s="1"/>
  <c r="C1674" i="2"/>
  <c r="D1674" i="2" s="1"/>
  <c r="C1675" i="2"/>
  <c r="D1675" i="2" s="1"/>
  <c r="C1676" i="2"/>
  <c r="D1676" i="2" s="1"/>
  <c r="C1677" i="2"/>
  <c r="D1677" i="2" s="1"/>
  <c r="C1678" i="2"/>
  <c r="D1678" i="2" s="1"/>
  <c r="C1679" i="2"/>
  <c r="D1679" i="2" s="1"/>
  <c r="C1680" i="2"/>
  <c r="D1680" i="2" s="1"/>
  <c r="C1681" i="2"/>
  <c r="D1681" i="2" s="1"/>
  <c r="C1682" i="2"/>
  <c r="D1682" i="2" s="1"/>
  <c r="C1683" i="2"/>
  <c r="D1683" i="2" s="1"/>
  <c r="C1684" i="2"/>
  <c r="D1684" i="2" s="1"/>
  <c r="C1685" i="2"/>
  <c r="D1685" i="2" s="1"/>
  <c r="C1686" i="2"/>
  <c r="D1686" i="2" s="1"/>
  <c r="C1687" i="2"/>
  <c r="D1687" i="2" s="1"/>
  <c r="C1688" i="2"/>
  <c r="D1688" i="2" s="1"/>
  <c r="C1689" i="2"/>
  <c r="D1689" i="2" s="1"/>
  <c r="C1690" i="2"/>
  <c r="D1690" i="2" s="1"/>
  <c r="C1691" i="2"/>
  <c r="D1691" i="2" s="1"/>
  <c r="C1692" i="2"/>
  <c r="D1692" i="2" s="1"/>
  <c r="C1693" i="2"/>
  <c r="D1693" i="2" s="1"/>
  <c r="C1694" i="2"/>
  <c r="D1694" i="2" s="1"/>
  <c r="C1695" i="2"/>
  <c r="D1695" i="2" s="1"/>
  <c r="C1696" i="2"/>
  <c r="D1696" i="2" s="1"/>
  <c r="C1697" i="2"/>
  <c r="D1697" i="2" s="1"/>
  <c r="C1698" i="2"/>
  <c r="D1698" i="2" s="1"/>
  <c r="C1699" i="2"/>
  <c r="D1699" i="2" s="1"/>
  <c r="C1700" i="2"/>
  <c r="D1700" i="2" s="1"/>
  <c r="C1701" i="2"/>
  <c r="D1701" i="2" s="1"/>
  <c r="C1702" i="2"/>
  <c r="D1702" i="2" s="1"/>
  <c r="C1703" i="2"/>
  <c r="D1703" i="2" s="1"/>
  <c r="C1704" i="2"/>
  <c r="D1704" i="2" s="1"/>
  <c r="C1705" i="2"/>
  <c r="D1705" i="2" s="1"/>
  <c r="C1706" i="2"/>
  <c r="D1706" i="2" s="1"/>
  <c r="C1707" i="2"/>
  <c r="D1707" i="2" s="1"/>
  <c r="C1708" i="2"/>
  <c r="D1708" i="2" s="1"/>
  <c r="C1709" i="2"/>
  <c r="D1709" i="2" s="1"/>
  <c r="C1710" i="2"/>
  <c r="D1710" i="2" s="1"/>
  <c r="C1711" i="2"/>
  <c r="D1711" i="2" s="1"/>
  <c r="C1712" i="2"/>
  <c r="D1712" i="2" s="1"/>
  <c r="C1713" i="2"/>
  <c r="D1713" i="2" s="1"/>
  <c r="C1714" i="2"/>
  <c r="D1714" i="2" s="1"/>
  <c r="C1715" i="2"/>
  <c r="D1715" i="2" s="1"/>
  <c r="C1716" i="2"/>
  <c r="D1716" i="2" s="1"/>
  <c r="C1717" i="2"/>
  <c r="D1717" i="2" s="1"/>
  <c r="C1718" i="2"/>
  <c r="D1718" i="2" s="1"/>
  <c r="C1719" i="2"/>
  <c r="D1719" i="2" s="1"/>
  <c r="C1720" i="2"/>
  <c r="D1720" i="2" s="1"/>
  <c r="C1721" i="2"/>
  <c r="D1721" i="2" s="1"/>
  <c r="C1722" i="2"/>
  <c r="D1722" i="2" s="1"/>
  <c r="C1723" i="2"/>
  <c r="D1723" i="2" s="1"/>
  <c r="C1724" i="2"/>
  <c r="D1724" i="2" s="1"/>
  <c r="C1725" i="2"/>
  <c r="D1725" i="2" s="1"/>
  <c r="C1726" i="2"/>
  <c r="D1726" i="2" s="1"/>
  <c r="C1727" i="2"/>
  <c r="D1727" i="2" s="1"/>
  <c r="C1728" i="2"/>
  <c r="D1728" i="2" s="1"/>
  <c r="C1729" i="2"/>
  <c r="D1729" i="2" s="1"/>
  <c r="C1730" i="2"/>
  <c r="D1730" i="2" s="1"/>
  <c r="C1731" i="2"/>
  <c r="D1731" i="2" s="1"/>
  <c r="C1732" i="2"/>
  <c r="D1732" i="2" s="1"/>
  <c r="C1733" i="2"/>
  <c r="D1733" i="2" s="1"/>
  <c r="C1734" i="2"/>
  <c r="D1734" i="2" s="1"/>
  <c r="C1735" i="2"/>
  <c r="D1735" i="2" s="1"/>
  <c r="C1736" i="2"/>
  <c r="D1736" i="2" s="1"/>
  <c r="C1737" i="2"/>
  <c r="D1737" i="2" s="1"/>
  <c r="C1738" i="2"/>
  <c r="D1738" i="2" s="1"/>
  <c r="C1739" i="2"/>
  <c r="D1739" i="2" s="1"/>
  <c r="C1740" i="2"/>
  <c r="D1740" i="2" s="1"/>
  <c r="C1741" i="2"/>
  <c r="D1741" i="2" s="1"/>
  <c r="C1742" i="2"/>
  <c r="D1742" i="2" s="1"/>
  <c r="C1743" i="2"/>
  <c r="D1743" i="2" s="1"/>
  <c r="C1744" i="2"/>
  <c r="D1744" i="2" s="1"/>
  <c r="C1745" i="2"/>
  <c r="D1745" i="2" s="1"/>
  <c r="C1746" i="2"/>
  <c r="D1746" i="2" s="1"/>
  <c r="C1747" i="2"/>
  <c r="D1747" i="2" s="1"/>
  <c r="C1748" i="2"/>
  <c r="D1748" i="2" s="1"/>
  <c r="C1749" i="2"/>
  <c r="D1749" i="2" s="1"/>
  <c r="C1750" i="2"/>
  <c r="D1750" i="2" s="1"/>
  <c r="C1751" i="2"/>
  <c r="D1751" i="2" s="1"/>
  <c r="C1752" i="2"/>
  <c r="D1752" i="2" s="1"/>
  <c r="C1753" i="2"/>
  <c r="D1753" i="2" s="1"/>
  <c r="C1754" i="2"/>
  <c r="D1754" i="2" s="1"/>
  <c r="C1755" i="2"/>
  <c r="D1755" i="2" s="1"/>
  <c r="C1756" i="2"/>
  <c r="D1756" i="2" s="1"/>
  <c r="C1757" i="2"/>
  <c r="D1757" i="2" s="1"/>
  <c r="C1758" i="2"/>
  <c r="D1758" i="2" s="1"/>
  <c r="C1759" i="2"/>
  <c r="D1759" i="2" s="1"/>
  <c r="C1760" i="2"/>
  <c r="D1760" i="2" s="1"/>
  <c r="C1761" i="2"/>
  <c r="D1761" i="2" s="1"/>
  <c r="C1762" i="2"/>
  <c r="D1762" i="2" s="1"/>
  <c r="C1763" i="2"/>
  <c r="D1763" i="2" s="1"/>
  <c r="C1764" i="2"/>
  <c r="D1764" i="2" s="1"/>
  <c r="C1765" i="2"/>
  <c r="D1765" i="2" s="1"/>
  <c r="C1766" i="2"/>
  <c r="D1766" i="2" s="1"/>
  <c r="C1767" i="2"/>
  <c r="D1767" i="2" s="1"/>
  <c r="C1768" i="2"/>
  <c r="D1768" i="2" s="1"/>
  <c r="C1769" i="2"/>
  <c r="D1769" i="2" s="1"/>
  <c r="C1770" i="2"/>
  <c r="D1770" i="2" s="1"/>
  <c r="C1771" i="2"/>
  <c r="D1771" i="2" s="1"/>
  <c r="C1772" i="2"/>
  <c r="D1772" i="2" s="1"/>
  <c r="C1773" i="2"/>
  <c r="D1773" i="2" s="1"/>
  <c r="C1774" i="2"/>
  <c r="D1774" i="2" s="1"/>
  <c r="C1775" i="2"/>
  <c r="D1775" i="2" s="1"/>
  <c r="C1776" i="2"/>
  <c r="D1776" i="2" s="1"/>
  <c r="C1777" i="2"/>
  <c r="D1777" i="2" s="1"/>
  <c r="C1778" i="2"/>
  <c r="D1778" i="2" s="1"/>
  <c r="C1779" i="2"/>
  <c r="D1779" i="2" s="1"/>
  <c r="C1780" i="2"/>
  <c r="D1780" i="2" s="1"/>
  <c r="C1781" i="2"/>
  <c r="D1781" i="2" s="1"/>
  <c r="C1782" i="2"/>
  <c r="D1782" i="2" s="1"/>
  <c r="C1783" i="2"/>
  <c r="D1783" i="2" s="1"/>
  <c r="C1784" i="2"/>
  <c r="D1784" i="2" s="1"/>
  <c r="C1785" i="2"/>
  <c r="D1785" i="2" s="1"/>
  <c r="C1786" i="2"/>
  <c r="D1786" i="2" s="1"/>
  <c r="C1787" i="2"/>
  <c r="D1787" i="2" s="1"/>
  <c r="C1788" i="2"/>
  <c r="D1788" i="2" s="1"/>
  <c r="C1789" i="2"/>
  <c r="D1789" i="2" s="1"/>
  <c r="C1790" i="2"/>
  <c r="D1790" i="2" s="1"/>
  <c r="C1791" i="2"/>
  <c r="D1791" i="2" s="1"/>
  <c r="C1792" i="2"/>
  <c r="D1792" i="2" s="1"/>
  <c r="C1793" i="2"/>
  <c r="D1793" i="2" s="1"/>
  <c r="C1794" i="2"/>
  <c r="D1794" i="2" s="1"/>
  <c r="C1795" i="2"/>
  <c r="D1795" i="2" s="1"/>
  <c r="C1796" i="2"/>
  <c r="D1796" i="2" s="1"/>
  <c r="C1797" i="2"/>
  <c r="D1797" i="2" s="1"/>
  <c r="C1798" i="2"/>
  <c r="D1798" i="2" s="1"/>
  <c r="C1799" i="2"/>
  <c r="D1799" i="2" s="1"/>
  <c r="C1800" i="2"/>
  <c r="D1800" i="2" s="1"/>
  <c r="C1801" i="2"/>
  <c r="D1801" i="2" s="1"/>
  <c r="C1802" i="2"/>
  <c r="D1802" i="2" s="1"/>
  <c r="C1803" i="2"/>
  <c r="D1803" i="2" s="1"/>
  <c r="C1804" i="2"/>
  <c r="D1804" i="2" s="1"/>
  <c r="C1805" i="2"/>
  <c r="D1805" i="2" s="1"/>
  <c r="C1806" i="2"/>
  <c r="D1806" i="2" s="1"/>
  <c r="C1807" i="2"/>
  <c r="D1807" i="2" s="1"/>
  <c r="C1808" i="2"/>
  <c r="D1808" i="2" s="1"/>
  <c r="C1809" i="2"/>
  <c r="D1809" i="2" s="1"/>
  <c r="C1810" i="2"/>
  <c r="D1810" i="2" s="1"/>
  <c r="C1811" i="2"/>
  <c r="D1811" i="2" s="1"/>
  <c r="C1812" i="2"/>
  <c r="D1812" i="2" s="1"/>
  <c r="C1813" i="2"/>
  <c r="D1813" i="2" s="1"/>
  <c r="C1814" i="2"/>
  <c r="D1814" i="2" s="1"/>
  <c r="C1815" i="2"/>
  <c r="D1815" i="2" s="1"/>
  <c r="C1816" i="2"/>
  <c r="D1816" i="2" s="1"/>
  <c r="C1817" i="2"/>
  <c r="D1817" i="2" s="1"/>
  <c r="C1818" i="2"/>
  <c r="D1818" i="2" s="1"/>
  <c r="C1819" i="2"/>
  <c r="D1819" i="2" s="1"/>
  <c r="C1820" i="2"/>
  <c r="D1820" i="2" s="1"/>
  <c r="C1821" i="2"/>
  <c r="D1821" i="2" s="1"/>
  <c r="C1822" i="2"/>
  <c r="D1822" i="2" s="1"/>
  <c r="C1823" i="2"/>
  <c r="D1823" i="2" s="1"/>
  <c r="C1824" i="2"/>
  <c r="D1824" i="2" s="1"/>
  <c r="C1825" i="2"/>
  <c r="D1825" i="2" s="1"/>
  <c r="C1826" i="2"/>
  <c r="D1826" i="2" s="1"/>
  <c r="C1827" i="2"/>
  <c r="D1827" i="2" s="1"/>
  <c r="C1828" i="2"/>
  <c r="D1828" i="2" s="1"/>
  <c r="C1829" i="2"/>
  <c r="D1829" i="2" s="1"/>
  <c r="C1830" i="2"/>
  <c r="D1830" i="2" s="1"/>
  <c r="C1831" i="2"/>
  <c r="D1831" i="2" s="1"/>
  <c r="C1832" i="2"/>
  <c r="D1832" i="2" s="1"/>
  <c r="C1833" i="2"/>
  <c r="D1833" i="2" s="1"/>
  <c r="C1834" i="2"/>
  <c r="D1834" i="2" s="1"/>
  <c r="C1835" i="2"/>
  <c r="D1835" i="2" s="1"/>
  <c r="C1836" i="2"/>
  <c r="D1836" i="2" s="1"/>
  <c r="C1837" i="2"/>
  <c r="D1837" i="2" s="1"/>
  <c r="C1838" i="2"/>
  <c r="D1838" i="2" s="1"/>
  <c r="C1839" i="2"/>
  <c r="D1839" i="2" s="1"/>
  <c r="C1840" i="2"/>
  <c r="D1840" i="2" s="1"/>
  <c r="C1841" i="2"/>
  <c r="D1841" i="2" s="1"/>
  <c r="C1842" i="2"/>
  <c r="D1842" i="2" s="1"/>
  <c r="C1843" i="2"/>
  <c r="D1843" i="2" s="1"/>
  <c r="C1844" i="2"/>
  <c r="D1844" i="2" s="1"/>
  <c r="C1845" i="2"/>
  <c r="D1845" i="2" s="1"/>
  <c r="C1846" i="2"/>
  <c r="D1846" i="2" s="1"/>
  <c r="C1847" i="2"/>
  <c r="D1847" i="2" s="1"/>
  <c r="C1848" i="2"/>
  <c r="D1848" i="2" s="1"/>
  <c r="C1849" i="2"/>
  <c r="D1849" i="2" s="1"/>
  <c r="C1850" i="2"/>
  <c r="D1850" i="2" s="1"/>
  <c r="C1851" i="2"/>
  <c r="D1851" i="2" s="1"/>
  <c r="C1852" i="2"/>
  <c r="D1852" i="2" s="1"/>
  <c r="C1853" i="2"/>
  <c r="D1853" i="2" s="1"/>
  <c r="C1854" i="2"/>
  <c r="D1854" i="2" s="1"/>
  <c r="C1855" i="2"/>
  <c r="D1855" i="2" s="1"/>
  <c r="C1856" i="2"/>
  <c r="D1856" i="2" s="1"/>
  <c r="C1857" i="2"/>
  <c r="D1857" i="2" s="1"/>
  <c r="C1858" i="2"/>
  <c r="D1858" i="2" s="1"/>
  <c r="C1859" i="2"/>
  <c r="D1859" i="2" s="1"/>
  <c r="C1860" i="2"/>
  <c r="D1860" i="2" s="1"/>
  <c r="C1861" i="2"/>
  <c r="D1861" i="2" s="1"/>
  <c r="C1862" i="2"/>
  <c r="D1862" i="2" s="1"/>
  <c r="C1863" i="2"/>
  <c r="D1863" i="2" s="1"/>
  <c r="C1864" i="2"/>
  <c r="D1864" i="2" s="1"/>
  <c r="C1865" i="2"/>
  <c r="D1865" i="2" s="1"/>
  <c r="C1866" i="2"/>
  <c r="D1866" i="2" s="1"/>
  <c r="C1867" i="2"/>
  <c r="D1867" i="2" s="1"/>
  <c r="C1868" i="2"/>
  <c r="D1868" i="2" s="1"/>
  <c r="C1869" i="2"/>
  <c r="D1869" i="2" s="1"/>
  <c r="C1870" i="2"/>
  <c r="D1870" i="2" s="1"/>
  <c r="C1871" i="2"/>
  <c r="D1871" i="2" s="1"/>
  <c r="C1872" i="2"/>
  <c r="D1872" i="2" s="1"/>
  <c r="C1873" i="2"/>
  <c r="D1873" i="2" s="1"/>
  <c r="C1874" i="2"/>
  <c r="D1874" i="2" s="1"/>
  <c r="C1875" i="2"/>
  <c r="D1875" i="2" s="1"/>
  <c r="C1876" i="2"/>
  <c r="D1876" i="2" s="1"/>
  <c r="C1877" i="2"/>
  <c r="D1877" i="2" s="1"/>
  <c r="C1878" i="2"/>
  <c r="D1878" i="2" s="1"/>
  <c r="C1879" i="2"/>
  <c r="D1879" i="2" s="1"/>
  <c r="C1880" i="2"/>
  <c r="D1880" i="2" s="1"/>
  <c r="C1881" i="2"/>
  <c r="D1881" i="2" s="1"/>
  <c r="C1882" i="2"/>
  <c r="D1882" i="2" s="1"/>
  <c r="C1883" i="2"/>
  <c r="D1883" i="2" s="1"/>
  <c r="C1884" i="2"/>
  <c r="D1884" i="2" s="1"/>
  <c r="C1885" i="2"/>
  <c r="D1885" i="2" s="1"/>
  <c r="C1886" i="2"/>
  <c r="D1886" i="2" s="1"/>
  <c r="C1887" i="2"/>
  <c r="D1887" i="2" s="1"/>
  <c r="C1888" i="2"/>
  <c r="D1888" i="2" s="1"/>
  <c r="C1889" i="2"/>
  <c r="D1889" i="2" s="1"/>
  <c r="C1890" i="2"/>
  <c r="D1890" i="2" s="1"/>
  <c r="C1891" i="2"/>
  <c r="D1891" i="2" s="1"/>
  <c r="C1892" i="2"/>
  <c r="D1892" i="2" s="1"/>
  <c r="C1893" i="2"/>
  <c r="D1893" i="2" s="1"/>
  <c r="C1894" i="2"/>
  <c r="D1894" i="2" s="1"/>
  <c r="C1895" i="2"/>
  <c r="D1895" i="2" s="1"/>
  <c r="C1896" i="2"/>
  <c r="D1896" i="2" s="1"/>
  <c r="C1897" i="2"/>
  <c r="D1897" i="2" s="1"/>
  <c r="C1898" i="2"/>
  <c r="D1898" i="2" s="1"/>
  <c r="C1899" i="2"/>
  <c r="D1899" i="2" s="1"/>
  <c r="C1900" i="2"/>
  <c r="D1900" i="2" s="1"/>
  <c r="C1901" i="2"/>
  <c r="D1901" i="2" s="1"/>
  <c r="C1902" i="2"/>
  <c r="D1902" i="2" s="1"/>
  <c r="C1903" i="2"/>
  <c r="D1903" i="2" s="1"/>
  <c r="C1904" i="2"/>
  <c r="D1904" i="2" s="1"/>
  <c r="C1905" i="2"/>
  <c r="D1905" i="2" s="1"/>
  <c r="C1906" i="2"/>
  <c r="D1906" i="2" s="1"/>
  <c r="C1907" i="2"/>
  <c r="D1907" i="2" s="1"/>
  <c r="C1908" i="2"/>
  <c r="D1908" i="2" s="1"/>
  <c r="C1909" i="2"/>
  <c r="D1909" i="2" s="1"/>
  <c r="C1910" i="2"/>
  <c r="D1910" i="2" s="1"/>
  <c r="C1911" i="2"/>
  <c r="D1911" i="2" s="1"/>
  <c r="C1912" i="2"/>
  <c r="D1912" i="2" s="1"/>
  <c r="C1913" i="2"/>
  <c r="D1913" i="2" s="1"/>
  <c r="C1914" i="2"/>
  <c r="D1914" i="2" s="1"/>
  <c r="C1915" i="2"/>
  <c r="D1915" i="2" s="1"/>
  <c r="C1916" i="2"/>
  <c r="D1916" i="2" s="1"/>
  <c r="C1917" i="2"/>
  <c r="D1917" i="2" s="1"/>
  <c r="C1918" i="2"/>
  <c r="D1918" i="2" s="1"/>
  <c r="C1919" i="2"/>
  <c r="D1919" i="2" s="1"/>
  <c r="C1920" i="2"/>
  <c r="D1920" i="2" s="1"/>
  <c r="C1921" i="2"/>
  <c r="D1921" i="2" s="1"/>
  <c r="C1922" i="2"/>
  <c r="D1922" i="2" s="1"/>
  <c r="C1923" i="2"/>
  <c r="D1923" i="2" s="1"/>
  <c r="C1924" i="2"/>
  <c r="D1924" i="2" s="1"/>
  <c r="C1925" i="2"/>
  <c r="D1925" i="2" s="1"/>
  <c r="C1926" i="2"/>
  <c r="D1926" i="2" s="1"/>
  <c r="C1927" i="2"/>
  <c r="D1927" i="2" s="1"/>
  <c r="C1928" i="2"/>
  <c r="D1928" i="2" s="1"/>
  <c r="C1929" i="2"/>
  <c r="D1929" i="2" s="1"/>
  <c r="C1930" i="2"/>
  <c r="D1930" i="2" s="1"/>
  <c r="C1931" i="2"/>
  <c r="D1931" i="2" s="1"/>
  <c r="C1932" i="2"/>
  <c r="D1932" i="2" s="1"/>
  <c r="C1933" i="2"/>
  <c r="D1933" i="2" s="1"/>
  <c r="C1934" i="2"/>
  <c r="D1934" i="2" s="1"/>
  <c r="C1935" i="2"/>
  <c r="D1935" i="2" s="1"/>
  <c r="C1936" i="2"/>
  <c r="D1936" i="2" s="1"/>
  <c r="C1937" i="2"/>
  <c r="D1937" i="2" s="1"/>
  <c r="C1938" i="2"/>
  <c r="D1938" i="2" s="1"/>
  <c r="C1939" i="2"/>
  <c r="D1939" i="2" s="1"/>
  <c r="C1940" i="2"/>
  <c r="D1940" i="2" s="1"/>
  <c r="C1941" i="2"/>
  <c r="D1941" i="2" s="1"/>
  <c r="C1942" i="2"/>
  <c r="D1942" i="2" s="1"/>
  <c r="C1943" i="2"/>
  <c r="D1943" i="2" s="1"/>
  <c r="C1944" i="2"/>
  <c r="D1944" i="2" s="1"/>
  <c r="C1945" i="2"/>
  <c r="D1945" i="2" s="1"/>
  <c r="C1946" i="2"/>
  <c r="D1946" i="2" s="1"/>
  <c r="C1947" i="2"/>
  <c r="D1947" i="2" s="1"/>
  <c r="C1948" i="2"/>
  <c r="D1948" i="2" s="1"/>
  <c r="C1949" i="2"/>
  <c r="D1949" i="2" s="1"/>
  <c r="C1950" i="2"/>
  <c r="D1950" i="2" s="1"/>
  <c r="C1951" i="2"/>
  <c r="D1951" i="2" s="1"/>
  <c r="C1952" i="2"/>
  <c r="D1952" i="2" s="1"/>
  <c r="C1953" i="2"/>
  <c r="D1953" i="2" s="1"/>
  <c r="C1954" i="2"/>
  <c r="D1954" i="2" s="1"/>
  <c r="C1955" i="2"/>
  <c r="D1955" i="2" s="1"/>
  <c r="C1956" i="2"/>
  <c r="D1956" i="2" s="1"/>
  <c r="C1957" i="2"/>
  <c r="D1957" i="2" s="1"/>
  <c r="C1958" i="2"/>
  <c r="D1958" i="2" s="1"/>
  <c r="C1959" i="2"/>
  <c r="D1959" i="2" s="1"/>
  <c r="C1960" i="2"/>
  <c r="D1960" i="2" s="1"/>
  <c r="C1961" i="2"/>
  <c r="D1961" i="2" s="1"/>
  <c r="C1962" i="2"/>
  <c r="D1962" i="2" s="1"/>
  <c r="C1963" i="2"/>
  <c r="D1963" i="2" s="1"/>
  <c r="C1964" i="2"/>
  <c r="D1964" i="2" s="1"/>
  <c r="C1965" i="2"/>
  <c r="D1965" i="2" s="1"/>
  <c r="C1966" i="2"/>
  <c r="D1966" i="2" s="1"/>
  <c r="C1967" i="2"/>
  <c r="D1967" i="2" s="1"/>
  <c r="C1968" i="2"/>
  <c r="D1968" i="2" s="1"/>
  <c r="C1969" i="2"/>
  <c r="D1969" i="2" s="1"/>
  <c r="C1970" i="2"/>
  <c r="D1970" i="2" s="1"/>
  <c r="C1971" i="2"/>
  <c r="D1971" i="2" s="1"/>
  <c r="C1972" i="2"/>
  <c r="D1972" i="2" s="1"/>
  <c r="C1973" i="2"/>
  <c r="D1973" i="2" s="1"/>
  <c r="C1974" i="2"/>
  <c r="D1974" i="2" s="1"/>
  <c r="C1975" i="2"/>
  <c r="D1975" i="2" s="1"/>
  <c r="C1976" i="2"/>
  <c r="D1976" i="2" s="1"/>
  <c r="C1977" i="2"/>
  <c r="D1977" i="2" s="1"/>
  <c r="C1978" i="2"/>
  <c r="D1978" i="2" s="1"/>
  <c r="C1979" i="2"/>
  <c r="D1979" i="2" s="1"/>
  <c r="C1980" i="2"/>
  <c r="D1980" i="2" s="1"/>
  <c r="C1981" i="2"/>
  <c r="D1981" i="2" s="1"/>
  <c r="C1982" i="2"/>
  <c r="D1982" i="2" s="1"/>
  <c r="C1983" i="2"/>
  <c r="D1983" i="2" s="1"/>
  <c r="C1984" i="2"/>
  <c r="D1984" i="2" s="1"/>
  <c r="C1985" i="2"/>
  <c r="D1985" i="2" s="1"/>
  <c r="C1986" i="2"/>
  <c r="D1986" i="2" s="1"/>
  <c r="C1987" i="2"/>
  <c r="D1987" i="2" s="1"/>
  <c r="C1988" i="2"/>
  <c r="D1988" i="2" s="1"/>
  <c r="C1989" i="2"/>
  <c r="D1989" i="2" s="1"/>
  <c r="C1990" i="2"/>
  <c r="D1990" i="2" s="1"/>
  <c r="C1991" i="2"/>
  <c r="D1991" i="2" s="1"/>
  <c r="C1992" i="2"/>
  <c r="D1992" i="2" s="1"/>
  <c r="C1993" i="2"/>
  <c r="D1993" i="2" s="1"/>
  <c r="C1994" i="2"/>
  <c r="D1994" i="2" s="1"/>
  <c r="C1995" i="2"/>
  <c r="D1995" i="2" s="1"/>
  <c r="C1996" i="2"/>
  <c r="D1996" i="2" s="1"/>
  <c r="C1997" i="2"/>
  <c r="D1997" i="2" s="1"/>
  <c r="C1998" i="2"/>
  <c r="D1998" i="2" s="1"/>
  <c r="C1999" i="2"/>
  <c r="D1999" i="2" s="1"/>
  <c r="C2000" i="2"/>
  <c r="D2000" i="2" s="1"/>
  <c r="C2001" i="2"/>
  <c r="D2001" i="2" s="1"/>
  <c r="C2002" i="2"/>
  <c r="D2002" i="2" s="1"/>
  <c r="C2003" i="2"/>
  <c r="D2003" i="2" s="1"/>
  <c r="C2004" i="2"/>
  <c r="D2004" i="2" s="1"/>
  <c r="C2005" i="2"/>
  <c r="D2005" i="2" s="1"/>
  <c r="C2006" i="2"/>
  <c r="D2006" i="2" s="1"/>
  <c r="C2007" i="2"/>
  <c r="D2007" i="2" s="1"/>
  <c r="C2008" i="2"/>
  <c r="D2008" i="2" s="1"/>
  <c r="C2009" i="2"/>
  <c r="D2009" i="2" s="1"/>
  <c r="C2010" i="2"/>
  <c r="D2010" i="2" s="1"/>
  <c r="C2011" i="2"/>
  <c r="D2011" i="2" s="1"/>
  <c r="C2012" i="2"/>
  <c r="D2012" i="2" s="1"/>
  <c r="C2013" i="2"/>
  <c r="D2013" i="2" s="1"/>
  <c r="C2014" i="2"/>
  <c r="D2014" i="2" s="1"/>
  <c r="C2015" i="2"/>
  <c r="D2015" i="2" s="1"/>
  <c r="C2016" i="2"/>
  <c r="D2016" i="2" s="1"/>
  <c r="C2017" i="2"/>
  <c r="D2017" i="2" s="1"/>
  <c r="C2018" i="2"/>
  <c r="D2018" i="2" s="1"/>
  <c r="C2019" i="2"/>
  <c r="D2019" i="2" s="1"/>
  <c r="C2020" i="2"/>
  <c r="D2020" i="2" s="1"/>
  <c r="C2021" i="2"/>
  <c r="D2021" i="2" s="1"/>
  <c r="C2022" i="2"/>
  <c r="D2022" i="2" s="1"/>
  <c r="C2023" i="2"/>
  <c r="D2023" i="2" s="1"/>
  <c r="C2024" i="2"/>
  <c r="D2024" i="2" s="1"/>
  <c r="C2025" i="2"/>
  <c r="D2025" i="2" s="1"/>
  <c r="C2026" i="2"/>
  <c r="D2026" i="2" s="1"/>
  <c r="C2027" i="2"/>
  <c r="D2027" i="2" s="1"/>
  <c r="C2" i="2"/>
  <c r="D2" i="2" s="1"/>
  <c r="R2027" i="2"/>
  <c r="T2027" i="2" s="1"/>
  <c r="R2026" i="2"/>
  <c r="T2026" i="2" s="1"/>
  <c r="R2025" i="2"/>
  <c r="T2025" i="2" s="1"/>
  <c r="R2024" i="2"/>
  <c r="T2024" i="2" s="1"/>
  <c r="R2023" i="2"/>
  <c r="T2023" i="2" s="1"/>
  <c r="R2022" i="2"/>
  <c r="T2022" i="2" s="1"/>
  <c r="R2021" i="2"/>
  <c r="T2021" i="2" s="1"/>
  <c r="R2020" i="2"/>
  <c r="T2020" i="2" s="1"/>
  <c r="R2019" i="2"/>
  <c r="T2019" i="2" s="1"/>
  <c r="R2018" i="2"/>
  <c r="T2018" i="2" s="1"/>
  <c r="R2017" i="2"/>
  <c r="T2017" i="2" s="1"/>
  <c r="R2016" i="2"/>
  <c r="T2016" i="2" s="1"/>
  <c r="R2015" i="2"/>
  <c r="T2015" i="2" s="1"/>
  <c r="R2014" i="2"/>
  <c r="T2014" i="2" s="1"/>
  <c r="R2013" i="2"/>
  <c r="T2013" i="2" s="1"/>
  <c r="R2012" i="2"/>
  <c r="T2012" i="2" s="1"/>
  <c r="R2011" i="2"/>
  <c r="T2011" i="2" s="1"/>
  <c r="R2010" i="2"/>
  <c r="T2010" i="2" s="1"/>
  <c r="R2009" i="2"/>
  <c r="T2009" i="2" s="1"/>
  <c r="R2008" i="2"/>
  <c r="T2008" i="2" s="1"/>
  <c r="R2007" i="2"/>
  <c r="T2007" i="2" s="1"/>
  <c r="R2006" i="2"/>
  <c r="T2006" i="2" s="1"/>
  <c r="R2005" i="2"/>
  <c r="T2005" i="2" s="1"/>
  <c r="R2004" i="2"/>
  <c r="T2004" i="2" s="1"/>
  <c r="R2003" i="2"/>
  <c r="T2003" i="2" s="1"/>
  <c r="R2002" i="2"/>
  <c r="T2002" i="2" s="1"/>
  <c r="R2001" i="2"/>
  <c r="T2001" i="2" s="1"/>
  <c r="R2000" i="2"/>
  <c r="T2000" i="2" s="1"/>
  <c r="R1999" i="2"/>
  <c r="T1999" i="2" s="1"/>
  <c r="R1998" i="2"/>
  <c r="T1998" i="2" s="1"/>
  <c r="R1997" i="2"/>
  <c r="T1997" i="2" s="1"/>
  <c r="R1996" i="2"/>
  <c r="T1996" i="2" s="1"/>
  <c r="R1995" i="2"/>
  <c r="T1995" i="2" s="1"/>
  <c r="R1994" i="2"/>
  <c r="T1994" i="2" s="1"/>
  <c r="R1993" i="2"/>
  <c r="T1993" i="2" s="1"/>
  <c r="R1992" i="2"/>
  <c r="T1992" i="2" s="1"/>
  <c r="R1991" i="2"/>
  <c r="T1991" i="2" s="1"/>
  <c r="R1990" i="2"/>
  <c r="T1990" i="2" s="1"/>
  <c r="R1989" i="2"/>
  <c r="T1989" i="2" s="1"/>
  <c r="R1988" i="2"/>
  <c r="T1988" i="2" s="1"/>
  <c r="R1987" i="2"/>
  <c r="T1987" i="2" s="1"/>
  <c r="R1986" i="2"/>
  <c r="T1986" i="2" s="1"/>
  <c r="R1985" i="2"/>
  <c r="T1985" i="2" s="1"/>
  <c r="R1984" i="2"/>
  <c r="T1984" i="2" s="1"/>
  <c r="R1983" i="2"/>
  <c r="T1983" i="2" s="1"/>
  <c r="R1982" i="2"/>
  <c r="T1982" i="2" s="1"/>
  <c r="R1981" i="2"/>
  <c r="T1981" i="2" s="1"/>
  <c r="R1980" i="2"/>
  <c r="T1980" i="2" s="1"/>
  <c r="R1979" i="2"/>
  <c r="T1979" i="2" s="1"/>
  <c r="R1978" i="2"/>
  <c r="T1978" i="2" s="1"/>
  <c r="R1977" i="2"/>
  <c r="T1977" i="2" s="1"/>
  <c r="R1976" i="2"/>
  <c r="T1976" i="2" s="1"/>
  <c r="R1975" i="2"/>
  <c r="T1975" i="2" s="1"/>
  <c r="R1974" i="2"/>
  <c r="T1974" i="2" s="1"/>
  <c r="R1973" i="2"/>
  <c r="T1973" i="2" s="1"/>
  <c r="R1972" i="2"/>
  <c r="T1972" i="2" s="1"/>
  <c r="R1971" i="2"/>
  <c r="T1971" i="2" s="1"/>
  <c r="R1970" i="2"/>
  <c r="T1970" i="2" s="1"/>
  <c r="R1969" i="2"/>
  <c r="T1969" i="2" s="1"/>
  <c r="R1968" i="2"/>
  <c r="T1968" i="2" s="1"/>
  <c r="R1967" i="2"/>
  <c r="T1967" i="2" s="1"/>
  <c r="R1966" i="2"/>
  <c r="T1966" i="2" s="1"/>
  <c r="R1965" i="2"/>
  <c r="T1965" i="2" s="1"/>
  <c r="R1964" i="2"/>
  <c r="T1964" i="2" s="1"/>
  <c r="R1963" i="2"/>
  <c r="T1963" i="2" s="1"/>
  <c r="R1962" i="2"/>
  <c r="T1962" i="2" s="1"/>
  <c r="R1961" i="2"/>
  <c r="T1961" i="2" s="1"/>
  <c r="R1960" i="2"/>
  <c r="T1960" i="2" s="1"/>
  <c r="R1959" i="2"/>
  <c r="T1959" i="2" s="1"/>
  <c r="R1958" i="2"/>
  <c r="T1958" i="2" s="1"/>
  <c r="R1957" i="2"/>
  <c r="T1957" i="2" s="1"/>
  <c r="R1956" i="2"/>
  <c r="T1956" i="2" s="1"/>
  <c r="R1955" i="2"/>
  <c r="T1955" i="2" s="1"/>
  <c r="R1954" i="2"/>
  <c r="T1954" i="2" s="1"/>
  <c r="R1953" i="2"/>
  <c r="T1953" i="2" s="1"/>
  <c r="R1952" i="2"/>
  <c r="T1952" i="2" s="1"/>
  <c r="R1951" i="2"/>
  <c r="T1951" i="2" s="1"/>
  <c r="R1950" i="2"/>
  <c r="T1950" i="2" s="1"/>
  <c r="R1949" i="2"/>
  <c r="T1949" i="2" s="1"/>
  <c r="R1948" i="2"/>
  <c r="T1948" i="2" s="1"/>
  <c r="R1947" i="2"/>
  <c r="T1947" i="2" s="1"/>
  <c r="R1946" i="2"/>
  <c r="T1946" i="2" s="1"/>
  <c r="R1945" i="2"/>
  <c r="T1945" i="2" s="1"/>
  <c r="R1944" i="2"/>
  <c r="T1944" i="2" s="1"/>
  <c r="R1943" i="2"/>
  <c r="T1943" i="2" s="1"/>
  <c r="R1942" i="2"/>
  <c r="T1942" i="2" s="1"/>
  <c r="R1941" i="2"/>
  <c r="T1941" i="2" s="1"/>
  <c r="R1940" i="2"/>
  <c r="T1940" i="2" s="1"/>
  <c r="R1939" i="2"/>
  <c r="T1939" i="2" s="1"/>
  <c r="R1938" i="2"/>
  <c r="T1938" i="2" s="1"/>
  <c r="R1937" i="2"/>
  <c r="T1937" i="2" s="1"/>
  <c r="R1936" i="2"/>
  <c r="T1936" i="2" s="1"/>
  <c r="R1935" i="2"/>
  <c r="T1935" i="2" s="1"/>
  <c r="R1934" i="2"/>
  <c r="T1934" i="2" s="1"/>
  <c r="R1933" i="2"/>
  <c r="T1933" i="2" s="1"/>
  <c r="R1932" i="2"/>
  <c r="T1932" i="2" s="1"/>
  <c r="R1931" i="2"/>
  <c r="T1931" i="2" s="1"/>
  <c r="R1930" i="2"/>
  <c r="T1930" i="2" s="1"/>
  <c r="R1929" i="2"/>
  <c r="T1929" i="2" s="1"/>
  <c r="R1928" i="2"/>
  <c r="T1928" i="2" s="1"/>
  <c r="R1927" i="2"/>
  <c r="T1927" i="2" s="1"/>
  <c r="R1926" i="2"/>
  <c r="T1926" i="2" s="1"/>
  <c r="R1925" i="2"/>
  <c r="T1925" i="2" s="1"/>
  <c r="R1924" i="2"/>
  <c r="T1924" i="2" s="1"/>
  <c r="R1923" i="2"/>
  <c r="T1923" i="2" s="1"/>
  <c r="R1922" i="2"/>
  <c r="T1922" i="2" s="1"/>
  <c r="R1921" i="2"/>
  <c r="T1921" i="2" s="1"/>
  <c r="R1920" i="2"/>
  <c r="T1920" i="2" s="1"/>
  <c r="R1919" i="2"/>
  <c r="T1919" i="2" s="1"/>
  <c r="R1918" i="2"/>
  <c r="T1918" i="2" s="1"/>
  <c r="R1917" i="2"/>
  <c r="T1917" i="2" s="1"/>
  <c r="R1916" i="2"/>
  <c r="T1916" i="2" s="1"/>
  <c r="R1915" i="2"/>
  <c r="T1915" i="2" s="1"/>
  <c r="R1914" i="2"/>
  <c r="T1914" i="2" s="1"/>
  <c r="R1913" i="2"/>
  <c r="T1913" i="2" s="1"/>
  <c r="R1912" i="2"/>
  <c r="T1912" i="2" s="1"/>
  <c r="R1911" i="2"/>
  <c r="T1911" i="2" s="1"/>
  <c r="R1910" i="2"/>
  <c r="T1910" i="2" s="1"/>
  <c r="R1909" i="2"/>
  <c r="T1909" i="2" s="1"/>
  <c r="R1908" i="2"/>
  <c r="T1908" i="2" s="1"/>
  <c r="R1907" i="2"/>
  <c r="T1907" i="2" s="1"/>
  <c r="R1906" i="2"/>
  <c r="T1906" i="2" s="1"/>
  <c r="R1905" i="2"/>
  <c r="T1905" i="2" s="1"/>
  <c r="R1904" i="2"/>
  <c r="T1904" i="2" s="1"/>
  <c r="R1903" i="2"/>
  <c r="T1903" i="2" s="1"/>
  <c r="R1902" i="2"/>
  <c r="T1902" i="2" s="1"/>
  <c r="R1901" i="2"/>
  <c r="T1901" i="2" s="1"/>
  <c r="R1900" i="2"/>
  <c r="T1900" i="2" s="1"/>
  <c r="R1899" i="2"/>
  <c r="T1899" i="2" s="1"/>
  <c r="R1898" i="2"/>
  <c r="T1898" i="2" s="1"/>
  <c r="R1897" i="2"/>
  <c r="T1897" i="2" s="1"/>
  <c r="R1896" i="2"/>
  <c r="T1896" i="2" s="1"/>
  <c r="R1895" i="2"/>
  <c r="T1895" i="2" s="1"/>
  <c r="R1894" i="2"/>
  <c r="T1894" i="2" s="1"/>
  <c r="R1893" i="2"/>
  <c r="T1893" i="2" s="1"/>
  <c r="R1892" i="2"/>
  <c r="T1892" i="2" s="1"/>
  <c r="R1891" i="2"/>
  <c r="T1891" i="2" s="1"/>
  <c r="R1890" i="2"/>
  <c r="T1890" i="2" s="1"/>
  <c r="R1889" i="2"/>
  <c r="T1889" i="2" s="1"/>
  <c r="R1888" i="2"/>
  <c r="T1888" i="2" s="1"/>
  <c r="R1887" i="2"/>
  <c r="T1887" i="2" s="1"/>
  <c r="R1886" i="2"/>
  <c r="T1886" i="2" s="1"/>
  <c r="R1885" i="2"/>
  <c r="T1885" i="2" s="1"/>
  <c r="R1884" i="2"/>
  <c r="T1884" i="2" s="1"/>
  <c r="R1883" i="2"/>
  <c r="T1883" i="2" s="1"/>
  <c r="R1882" i="2"/>
  <c r="T1882" i="2" s="1"/>
  <c r="R1881" i="2"/>
  <c r="T1881" i="2" s="1"/>
  <c r="R1880" i="2"/>
  <c r="T1880" i="2" s="1"/>
  <c r="R1879" i="2"/>
  <c r="T1879" i="2" s="1"/>
  <c r="R1878" i="2"/>
  <c r="T1878" i="2" s="1"/>
  <c r="R1877" i="2"/>
  <c r="T1877" i="2" s="1"/>
  <c r="R1876" i="2"/>
  <c r="T1876" i="2" s="1"/>
  <c r="R1875" i="2"/>
  <c r="T1875" i="2" s="1"/>
  <c r="R1874" i="2"/>
  <c r="T1874" i="2" s="1"/>
  <c r="R1873" i="2"/>
  <c r="T1873" i="2" s="1"/>
  <c r="R1872" i="2"/>
  <c r="T1872" i="2" s="1"/>
  <c r="R1871" i="2"/>
  <c r="T1871" i="2" s="1"/>
  <c r="R1870" i="2"/>
  <c r="T1870" i="2" s="1"/>
  <c r="R1869" i="2"/>
  <c r="T1869" i="2" s="1"/>
  <c r="R1868" i="2"/>
  <c r="T1868" i="2" s="1"/>
  <c r="R1867" i="2"/>
  <c r="T1867" i="2" s="1"/>
  <c r="R1866" i="2"/>
  <c r="T1866" i="2" s="1"/>
  <c r="R1865" i="2"/>
  <c r="T1865" i="2" s="1"/>
  <c r="R1864" i="2"/>
  <c r="T1864" i="2" s="1"/>
  <c r="R1863" i="2"/>
  <c r="T1863" i="2" s="1"/>
  <c r="R1862" i="2"/>
  <c r="T1862" i="2" s="1"/>
  <c r="R1861" i="2"/>
  <c r="T1861" i="2" s="1"/>
  <c r="R1860" i="2"/>
  <c r="T1860" i="2" s="1"/>
  <c r="R1859" i="2"/>
  <c r="T1859" i="2" s="1"/>
  <c r="R1858" i="2"/>
  <c r="T1858" i="2" s="1"/>
  <c r="R1857" i="2"/>
  <c r="T1857" i="2" s="1"/>
  <c r="R1856" i="2"/>
  <c r="T1856" i="2" s="1"/>
  <c r="R1855" i="2"/>
  <c r="T1855" i="2" s="1"/>
  <c r="R1854" i="2"/>
  <c r="T1854" i="2" s="1"/>
  <c r="R1853" i="2"/>
  <c r="T1853" i="2" s="1"/>
  <c r="R1852" i="2"/>
  <c r="T1852" i="2" s="1"/>
  <c r="R1851" i="2"/>
  <c r="T1851" i="2" s="1"/>
  <c r="R1850" i="2"/>
  <c r="T1850" i="2" s="1"/>
  <c r="R1849" i="2"/>
  <c r="T1849" i="2" s="1"/>
  <c r="R1848" i="2"/>
  <c r="T1848" i="2" s="1"/>
  <c r="R1847" i="2"/>
  <c r="T1847" i="2" s="1"/>
  <c r="R1846" i="2"/>
  <c r="T1846" i="2" s="1"/>
  <c r="R1845" i="2"/>
  <c r="T1845" i="2" s="1"/>
  <c r="R1844" i="2"/>
  <c r="T1844" i="2" s="1"/>
  <c r="R1843" i="2"/>
  <c r="T1843" i="2" s="1"/>
  <c r="R1842" i="2"/>
  <c r="T1842" i="2" s="1"/>
  <c r="R1841" i="2"/>
  <c r="T1841" i="2" s="1"/>
  <c r="R1840" i="2"/>
  <c r="T1840" i="2" s="1"/>
  <c r="R1839" i="2"/>
  <c r="T1839" i="2" s="1"/>
  <c r="R1838" i="2"/>
  <c r="T1838" i="2" s="1"/>
  <c r="R1837" i="2"/>
  <c r="T1837" i="2" s="1"/>
  <c r="R1836" i="2"/>
  <c r="T1836" i="2" s="1"/>
  <c r="R1835" i="2"/>
  <c r="T1835" i="2" s="1"/>
  <c r="R1834" i="2"/>
  <c r="T1834" i="2" s="1"/>
  <c r="R1833" i="2"/>
  <c r="T1833" i="2" s="1"/>
  <c r="R1832" i="2"/>
  <c r="T1832" i="2" s="1"/>
  <c r="R1831" i="2"/>
  <c r="T1831" i="2" s="1"/>
  <c r="R1830" i="2"/>
  <c r="T1830" i="2" s="1"/>
  <c r="R1829" i="2"/>
  <c r="T1829" i="2" s="1"/>
  <c r="R1828" i="2"/>
  <c r="T1828" i="2" s="1"/>
  <c r="R1827" i="2"/>
  <c r="T1827" i="2" s="1"/>
  <c r="R1826" i="2"/>
  <c r="T1826" i="2" s="1"/>
  <c r="R1825" i="2"/>
  <c r="T1825" i="2" s="1"/>
  <c r="R1824" i="2"/>
  <c r="T1824" i="2" s="1"/>
  <c r="R1823" i="2"/>
  <c r="T1823" i="2" s="1"/>
  <c r="R1822" i="2"/>
  <c r="T1822" i="2" s="1"/>
  <c r="R1821" i="2"/>
  <c r="T1821" i="2" s="1"/>
  <c r="R1820" i="2"/>
  <c r="T1820" i="2" s="1"/>
  <c r="R1819" i="2"/>
  <c r="T1819" i="2" s="1"/>
  <c r="R1818" i="2"/>
  <c r="T1818" i="2" s="1"/>
  <c r="R1817" i="2"/>
  <c r="T1817" i="2" s="1"/>
  <c r="R1816" i="2"/>
  <c r="T1816" i="2" s="1"/>
  <c r="R1815" i="2"/>
  <c r="T1815" i="2" s="1"/>
  <c r="R1814" i="2"/>
  <c r="T1814" i="2" s="1"/>
  <c r="R1813" i="2"/>
  <c r="T1813" i="2" s="1"/>
  <c r="R1812" i="2"/>
  <c r="T1812" i="2" s="1"/>
  <c r="R1811" i="2"/>
  <c r="T1811" i="2" s="1"/>
  <c r="R1810" i="2"/>
  <c r="T1810" i="2" s="1"/>
  <c r="R1809" i="2"/>
  <c r="T1809" i="2" s="1"/>
  <c r="R1808" i="2"/>
  <c r="T1808" i="2" s="1"/>
  <c r="R1807" i="2"/>
  <c r="T1807" i="2" s="1"/>
  <c r="R1806" i="2"/>
  <c r="T1806" i="2" s="1"/>
  <c r="R1805" i="2"/>
  <c r="T1805" i="2" s="1"/>
  <c r="R1804" i="2"/>
  <c r="T1804" i="2" s="1"/>
  <c r="R1803" i="2"/>
  <c r="T1803" i="2" s="1"/>
  <c r="R1802" i="2"/>
  <c r="T1802" i="2" s="1"/>
  <c r="R1801" i="2"/>
  <c r="T1801" i="2" s="1"/>
  <c r="R1800" i="2"/>
  <c r="T1800" i="2" s="1"/>
  <c r="R1799" i="2"/>
  <c r="T1799" i="2" s="1"/>
  <c r="R1798" i="2"/>
  <c r="T1798" i="2" s="1"/>
  <c r="R1797" i="2"/>
  <c r="T1797" i="2" s="1"/>
  <c r="R1796" i="2"/>
  <c r="T1796" i="2" s="1"/>
  <c r="R1795" i="2"/>
  <c r="T1795" i="2" s="1"/>
  <c r="R1794" i="2"/>
  <c r="T1794" i="2" s="1"/>
  <c r="R1793" i="2"/>
  <c r="T1793" i="2" s="1"/>
  <c r="R1792" i="2"/>
  <c r="T1792" i="2" s="1"/>
  <c r="R1791" i="2"/>
  <c r="T1791" i="2" s="1"/>
  <c r="R1790" i="2"/>
  <c r="T1790" i="2" s="1"/>
  <c r="R1789" i="2"/>
  <c r="T1789" i="2" s="1"/>
  <c r="R1788" i="2"/>
  <c r="T1788" i="2" s="1"/>
  <c r="R1787" i="2"/>
  <c r="T1787" i="2" s="1"/>
  <c r="R1786" i="2"/>
  <c r="T1786" i="2" s="1"/>
  <c r="R1785" i="2"/>
  <c r="T1785" i="2" s="1"/>
  <c r="R1784" i="2"/>
  <c r="T1784" i="2" s="1"/>
  <c r="R1783" i="2"/>
  <c r="T1783" i="2" s="1"/>
  <c r="R1782" i="2"/>
  <c r="T1782" i="2" s="1"/>
  <c r="R1781" i="2"/>
  <c r="T1781" i="2" s="1"/>
  <c r="R1780" i="2"/>
  <c r="T1780" i="2" s="1"/>
  <c r="R1779" i="2"/>
  <c r="T1779" i="2" s="1"/>
  <c r="R1778" i="2"/>
  <c r="T1778" i="2" s="1"/>
  <c r="R1777" i="2"/>
  <c r="T1777" i="2" s="1"/>
  <c r="R1776" i="2"/>
  <c r="T1776" i="2" s="1"/>
  <c r="R1775" i="2"/>
  <c r="T1775" i="2" s="1"/>
  <c r="R1774" i="2"/>
  <c r="T1774" i="2" s="1"/>
  <c r="R1773" i="2"/>
  <c r="T1773" i="2" s="1"/>
  <c r="R1772" i="2"/>
  <c r="T1772" i="2" s="1"/>
  <c r="R1771" i="2"/>
  <c r="T1771" i="2" s="1"/>
  <c r="R1770" i="2"/>
  <c r="T1770" i="2" s="1"/>
  <c r="R1769" i="2"/>
  <c r="T1769" i="2" s="1"/>
  <c r="R1768" i="2"/>
  <c r="T1768" i="2" s="1"/>
  <c r="R1767" i="2"/>
  <c r="T1767" i="2" s="1"/>
  <c r="R1766" i="2"/>
  <c r="T1766" i="2" s="1"/>
  <c r="R1765" i="2"/>
  <c r="T1765" i="2" s="1"/>
  <c r="R1764" i="2"/>
  <c r="T1764" i="2" s="1"/>
  <c r="R1763" i="2"/>
  <c r="T1763" i="2" s="1"/>
  <c r="R1762" i="2"/>
  <c r="T1762" i="2" s="1"/>
  <c r="R1761" i="2"/>
  <c r="T1761" i="2" s="1"/>
  <c r="R1760" i="2"/>
  <c r="T1760" i="2" s="1"/>
  <c r="R1759" i="2"/>
  <c r="T1759" i="2" s="1"/>
  <c r="R1758" i="2"/>
  <c r="T1758" i="2" s="1"/>
  <c r="R1757" i="2"/>
  <c r="T1757" i="2" s="1"/>
  <c r="R1756" i="2"/>
  <c r="T1756" i="2" s="1"/>
  <c r="R1755" i="2"/>
  <c r="T1755" i="2" s="1"/>
  <c r="R1754" i="2"/>
  <c r="T1754" i="2" s="1"/>
  <c r="R1753" i="2"/>
  <c r="T1753" i="2" s="1"/>
  <c r="R1752" i="2"/>
  <c r="T1752" i="2" s="1"/>
  <c r="R1751" i="2"/>
  <c r="T1751" i="2" s="1"/>
  <c r="R1750" i="2"/>
  <c r="T1750" i="2" s="1"/>
  <c r="R1749" i="2"/>
  <c r="T1749" i="2" s="1"/>
  <c r="R1748" i="2"/>
  <c r="T1748" i="2" s="1"/>
  <c r="R1747" i="2"/>
  <c r="T1747" i="2" s="1"/>
  <c r="R1746" i="2"/>
  <c r="T1746" i="2" s="1"/>
  <c r="R1745" i="2"/>
  <c r="T1745" i="2" s="1"/>
  <c r="R1744" i="2"/>
  <c r="T1744" i="2" s="1"/>
  <c r="R1743" i="2"/>
  <c r="T1743" i="2" s="1"/>
  <c r="R1742" i="2"/>
  <c r="T1742" i="2" s="1"/>
  <c r="R1741" i="2"/>
  <c r="T1741" i="2" s="1"/>
  <c r="R1740" i="2"/>
  <c r="T1740" i="2" s="1"/>
  <c r="R1739" i="2"/>
  <c r="T1739" i="2" s="1"/>
  <c r="R1738" i="2"/>
  <c r="T1738" i="2" s="1"/>
  <c r="R1737" i="2"/>
  <c r="T1737" i="2" s="1"/>
  <c r="R1736" i="2"/>
  <c r="T1736" i="2" s="1"/>
  <c r="R1735" i="2"/>
  <c r="T1735" i="2" s="1"/>
  <c r="R1734" i="2"/>
  <c r="T1734" i="2" s="1"/>
  <c r="R1733" i="2"/>
  <c r="T1733" i="2" s="1"/>
  <c r="R1732" i="2"/>
  <c r="T1732" i="2" s="1"/>
  <c r="R1731" i="2"/>
  <c r="T1731" i="2" s="1"/>
  <c r="R1730" i="2"/>
  <c r="T1730" i="2" s="1"/>
  <c r="R1729" i="2"/>
  <c r="T1729" i="2" s="1"/>
  <c r="R1728" i="2"/>
  <c r="T1728" i="2" s="1"/>
  <c r="R1727" i="2"/>
  <c r="T1727" i="2" s="1"/>
  <c r="R1726" i="2"/>
  <c r="T1726" i="2" s="1"/>
  <c r="R1725" i="2"/>
  <c r="T1725" i="2" s="1"/>
  <c r="R1724" i="2"/>
  <c r="T1724" i="2" s="1"/>
  <c r="R1723" i="2"/>
  <c r="T1723" i="2" s="1"/>
  <c r="R1722" i="2"/>
  <c r="T1722" i="2" s="1"/>
  <c r="R1721" i="2"/>
  <c r="T1721" i="2" s="1"/>
  <c r="R1720" i="2"/>
  <c r="T1720" i="2" s="1"/>
  <c r="R1719" i="2"/>
  <c r="T1719" i="2" s="1"/>
  <c r="R1718" i="2"/>
  <c r="T1718" i="2" s="1"/>
  <c r="R1717" i="2"/>
  <c r="T1717" i="2" s="1"/>
  <c r="R1716" i="2"/>
  <c r="T1716" i="2" s="1"/>
  <c r="R1715" i="2"/>
  <c r="T1715" i="2" s="1"/>
  <c r="R1714" i="2"/>
  <c r="T1714" i="2" s="1"/>
  <c r="R1713" i="2"/>
  <c r="T1713" i="2" s="1"/>
  <c r="R1712" i="2"/>
  <c r="T1712" i="2" s="1"/>
  <c r="R1711" i="2"/>
  <c r="T1711" i="2" s="1"/>
  <c r="R1710" i="2"/>
  <c r="T1710" i="2" s="1"/>
  <c r="R1709" i="2"/>
  <c r="T1709" i="2" s="1"/>
  <c r="R1708" i="2"/>
  <c r="T1708" i="2" s="1"/>
  <c r="R1707" i="2"/>
  <c r="T1707" i="2" s="1"/>
  <c r="R1706" i="2"/>
  <c r="T1706" i="2" s="1"/>
  <c r="R1705" i="2"/>
  <c r="T1705" i="2" s="1"/>
  <c r="R1704" i="2"/>
  <c r="T1704" i="2" s="1"/>
  <c r="R1703" i="2"/>
  <c r="T1703" i="2" s="1"/>
  <c r="R1702" i="2"/>
  <c r="T1702" i="2" s="1"/>
  <c r="R1701" i="2"/>
  <c r="T1701" i="2" s="1"/>
  <c r="R1700" i="2"/>
  <c r="T1700" i="2" s="1"/>
  <c r="R1699" i="2"/>
  <c r="T1699" i="2" s="1"/>
  <c r="R1698" i="2"/>
  <c r="T1698" i="2" s="1"/>
  <c r="R1697" i="2"/>
  <c r="T1697" i="2" s="1"/>
  <c r="R1696" i="2"/>
  <c r="T1696" i="2" s="1"/>
  <c r="R1695" i="2"/>
  <c r="T1695" i="2" s="1"/>
  <c r="R1694" i="2"/>
  <c r="T1694" i="2" s="1"/>
  <c r="R1693" i="2"/>
  <c r="T1693" i="2" s="1"/>
  <c r="R1692" i="2"/>
  <c r="T1692" i="2" s="1"/>
  <c r="R1691" i="2"/>
  <c r="T1691" i="2" s="1"/>
  <c r="R1690" i="2"/>
  <c r="T1690" i="2" s="1"/>
  <c r="R1689" i="2"/>
  <c r="T1689" i="2" s="1"/>
  <c r="R1688" i="2"/>
  <c r="T1688" i="2" s="1"/>
  <c r="R1687" i="2"/>
  <c r="T1687" i="2" s="1"/>
  <c r="R1686" i="2"/>
  <c r="T1686" i="2" s="1"/>
  <c r="R1685" i="2"/>
  <c r="T1685" i="2" s="1"/>
  <c r="R1684" i="2"/>
  <c r="T1684" i="2" s="1"/>
  <c r="R1683" i="2"/>
  <c r="T1683" i="2" s="1"/>
  <c r="R1682" i="2"/>
  <c r="T1682" i="2" s="1"/>
  <c r="R1681" i="2"/>
  <c r="T1681" i="2" s="1"/>
  <c r="R1680" i="2"/>
  <c r="T1680" i="2" s="1"/>
  <c r="R1679" i="2"/>
  <c r="T1679" i="2" s="1"/>
  <c r="R1678" i="2"/>
  <c r="T1678" i="2" s="1"/>
  <c r="R1677" i="2"/>
  <c r="T1677" i="2" s="1"/>
  <c r="R1676" i="2"/>
  <c r="T1676" i="2" s="1"/>
  <c r="R1675" i="2"/>
  <c r="T1675" i="2" s="1"/>
  <c r="R1674" i="2"/>
  <c r="T1674" i="2" s="1"/>
  <c r="R1673" i="2"/>
  <c r="T1673" i="2" s="1"/>
  <c r="R1672" i="2"/>
  <c r="T1672" i="2" s="1"/>
  <c r="R1671" i="2"/>
  <c r="T1671" i="2" s="1"/>
  <c r="R1670" i="2"/>
  <c r="T1670" i="2" s="1"/>
  <c r="R1669" i="2"/>
  <c r="T1669" i="2" s="1"/>
  <c r="R1668" i="2"/>
  <c r="T1668" i="2" s="1"/>
  <c r="R1667" i="2"/>
  <c r="T1667" i="2" s="1"/>
  <c r="R1666" i="2"/>
  <c r="T1666" i="2" s="1"/>
  <c r="R1665" i="2"/>
  <c r="T1665" i="2" s="1"/>
  <c r="R1664" i="2"/>
  <c r="T1664" i="2" s="1"/>
  <c r="R1663" i="2"/>
  <c r="T1663" i="2" s="1"/>
  <c r="R1662" i="2"/>
  <c r="T1662" i="2" s="1"/>
  <c r="R1661" i="2"/>
  <c r="T1661" i="2" s="1"/>
  <c r="R1660" i="2"/>
  <c r="T1660" i="2" s="1"/>
  <c r="R1659" i="2"/>
  <c r="T1659" i="2" s="1"/>
  <c r="R1658" i="2"/>
  <c r="T1658" i="2" s="1"/>
  <c r="R1657" i="2"/>
  <c r="T1657" i="2" s="1"/>
  <c r="R1656" i="2"/>
  <c r="T1656" i="2" s="1"/>
  <c r="R1655" i="2"/>
  <c r="T1655" i="2" s="1"/>
  <c r="R1654" i="2"/>
  <c r="T1654" i="2" s="1"/>
  <c r="R1653" i="2"/>
  <c r="T1653" i="2" s="1"/>
  <c r="R1652" i="2"/>
  <c r="T1652" i="2" s="1"/>
  <c r="R1651" i="2"/>
  <c r="T1651" i="2" s="1"/>
  <c r="R1650" i="2"/>
  <c r="T1650" i="2" s="1"/>
  <c r="R1649" i="2"/>
  <c r="T1649" i="2" s="1"/>
  <c r="R1648" i="2"/>
  <c r="T1648" i="2" s="1"/>
  <c r="R1647" i="2"/>
  <c r="T1647" i="2" s="1"/>
  <c r="R1646" i="2"/>
  <c r="T1646" i="2" s="1"/>
  <c r="R1645" i="2"/>
  <c r="T1645" i="2" s="1"/>
  <c r="R1644" i="2"/>
  <c r="T1644" i="2" s="1"/>
  <c r="R1643" i="2"/>
  <c r="T1643" i="2" s="1"/>
  <c r="R1642" i="2"/>
  <c r="T1642" i="2" s="1"/>
  <c r="R1641" i="2"/>
  <c r="T1641" i="2" s="1"/>
  <c r="R1640" i="2"/>
  <c r="T1640" i="2" s="1"/>
  <c r="R1639" i="2"/>
  <c r="T1639" i="2" s="1"/>
  <c r="R1638" i="2"/>
  <c r="T1638" i="2" s="1"/>
  <c r="R1637" i="2"/>
  <c r="T1637" i="2" s="1"/>
  <c r="R1636" i="2"/>
  <c r="T1636" i="2" s="1"/>
  <c r="R1635" i="2"/>
  <c r="T1635" i="2" s="1"/>
  <c r="R1634" i="2"/>
  <c r="T1634" i="2" s="1"/>
  <c r="R1633" i="2"/>
  <c r="T1633" i="2" s="1"/>
  <c r="R1632" i="2"/>
  <c r="T1632" i="2" s="1"/>
  <c r="R1631" i="2"/>
  <c r="T1631" i="2" s="1"/>
  <c r="R1630" i="2"/>
  <c r="T1630" i="2" s="1"/>
  <c r="R1629" i="2"/>
  <c r="T1629" i="2" s="1"/>
  <c r="R1628" i="2"/>
  <c r="T1628" i="2" s="1"/>
  <c r="R1627" i="2"/>
  <c r="T1627" i="2" s="1"/>
  <c r="R1626" i="2"/>
  <c r="T1626" i="2" s="1"/>
  <c r="R1625" i="2"/>
  <c r="T1625" i="2" s="1"/>
  <c r="R1624" i="2"/>
  <c r="T1624" i="2" s="1"/>
  <c r="R1623" i="2"/>
  <c r="T1623" i="2" s="1"/>
  <c r="R1622" i="2"/>
  <c r="T1622" i="2" s="1"/>
  <c r="R1621" i="2"/>
  <c r="T1621" i="2" s="1"/>
  <c r="R1620" i="2"/>
  <c r="T1620" i="2" s="1"/>
  <c r="R1619" i="2"/>
  <c r="T1619" i="2" s="1"/>
  <c r="R1618" i="2"/>
  <c r="T1618" i="2" s="1"/>
  <c r="R1617" i="2"/>
  <c r="T1617" i="2" s="1"/>
  <c r="R1616" i="2"/>
  <c r="T1616" i="2" s="1"/>
  <c r="R1615" i="2"/>
  <c r="T1615" i="2" s="1"/>
  <c r="R1614" i="2"/>
  <c r="T1614" i="2" s="1"/>
  <c r="R1613" i="2"/>
  <c r="T1613" i="2" s="1"/>
  <c r="R1612" i="2"/>
  <c r="T1612" i="2" s="1"/>
  <c r="R1611" i="2"/>
  <c r="T1611" i="2" s="1"/>
  <c r="R1610" i="2"/>
  <c r="T1610" i="2" s="1"/>
  <c r="R1609" i="2"/>
  <c r="T1609" i="2" s="1"/>
  <c r="R1608" i="2"/>
  <c r="T1608" i="2" s="1"/>
  <c r="R1607" i="2"/>
  <c r="T1607" i="2" s="1"/>
  <c r="R1606" i="2"/>
  <c r="T1606" i="2" s="1"/>
  <c r="R1605" i="2"/>
  <c r="T1605" i="2" s="1"/>
  <c r="R1604" i="2"/>
  <c r="T1604" i="2" s="1"/>
  <c r="R1603" i="2"/>
  <c r="T1603" i="2" s="1"/>
  <c r="R1602" i="2"/>
  <c r="T1602" i="2" s="1"/>
  <c r="R1601" i="2"/>
  <c r="T1601" i="2" s="1"/>
  <c r="R1600" i="2"/>
  <c r="T1600" i="2" s="1"/>
  <c r="R1599" i="2"/>
  <c r="T1599" i="2" s="1"/>
  <c r="R1598" i="2"/>
  <c r="T1598" i="2" s="1"/>
  <c r="R1597" i="2"/>
  <c r="T1597" i="2" s="1"/>
  <c r="R1596" i="2"/>
  <c r="T1596" i="2" s="1"/>
  <c r="R1595" i="2"/>
  <c r="T1595" i="2" s="1"/>
  <c r="R1594" i="2"/>
  <c r="T1594" i="2" s="1"/>
  <c r="R1593" i="2"/>
  <c r="T1593" i="2" s="1"/>
  <c r="R1592" i="2"/>
  <c r="T1592" i="2" s="1"/>
  <c r="R1591" i="2"/>
  <c r="T1591" i="2" s="1"/>
  <c r="R1590" i="2"/>
  <c r="T1590" i="2" s="1"/>
  <c r="R1589" i="2"/>
  <c r="T1589" i="2" s="1"/>
  <c r="R1588" i="2"/>
  <c r="T1588" i="2" s="1"/>
  <c r="R1587" i="2"/>
  <c r="T1587" i="2" s="1"/>
  <c r="R1586" i="2"/>
  <c r="T1586" i="2" s="1"/>
  <c r="R1585" i="2"/>
  <c r="T1585" i="2" s="1"/>
  <c r="R1584" i="2"/>
  <c r="T1584" i="2" s="1"/>
  <c r="R1583" i="2"/>
  <c r="T1583" i="2" s="1"/>
  <c r="R1582" i="2"/>
  <c r="T1582" i="2" s="1"/>
  <c r="R1581" i="2"/>
  <c r="T1581" i="2" s="1"/>
  <c r="R1580" i="2"/>
  <c r="T1580" i="2" s="1"/>
  <c r="R1579" i="2"/>
  <c r="T1579" i="2" s="1"/>
  <c r="R1578" i="2"/>
  <c r="T1578" i="2" s="1"/>
  <c r="R1577" i="2"/>
  <c r="T1577" i="2" s="1"/>
  <c r="R1576" i="2"/>
  <c r="T1576" i="2" s="1"/>
  <c r="R1575" i="2"/>
  <c r="T1575" i="2" s="1"/>
  <c r="R1574" i="2"/>
  <c r="T1574" i="2" s="1"/>
  <c r="R1573" i="2"/>
  <c r="T1573" i="2" s="1"/>
  <c r="R1572" i="2"/>
  <c r="T1572" i="2" s="1"/>
  <c r="R1571" i="2"/>
  <c r="T1571" i="2" s="1"/>
  <c r="R1570" i="2"/>
  <c r="T1570" i="2" s="1"/>
  <c r="R1569" i="2"/>
  <c r="T1569" i="2" s="1"/>
  <c r="R1568" i="2"/>
  <c r="T1568" i="2" s="1"/>
  <c r="R1567" i="2"/>
  <c r="T1567" i="2" s="1"/>
  <c r="R1566" i="2"/>
  <c r="T1566" i="2" s="1"/>
  <c r="R1565" i="2"/>
  <c r="T1565" i="2" s="1"/>
  <c r="R1564" i="2"/>
  <c r="T1564" i="2" s="1"/>
  <c r="R1563" i="2"/>
  <c r="T1563" i="2" s="1"/>
  <c r="R1562" i="2"/>
  <c r="T1562" i="2" s="1"/>
  <c r="R1561" i="2"/>
  <c r="T1561" i="2" s="1"/>
  <c r="R1560" i="2"/>
  <c r="T1560" i="2" s="1"/>
  <c r="R1559" i="2"/>
  <c r="T1559" i="2" s="1"/>
  <c r="R1558" i="2"/>
  <c r="T1558" i="2" s="1"/>
  <c r="R1557" i="2"/>
  <c r="T1557" i="2" s="1"/>
  <c r="R1556" i="2"/>
  <c r="T1556" i="2" s="1"/>
  <c r="R1555" i="2"/>
  <c r="T1555" i="2" s="1"/>
  <c r="R1554" i="2"/>
  <c r="T1554" i="2" s="1"/>
  <c r="R1553" i="2"/>
  <c r="T1553" i="2" s="1"/>
  <c r="R1552" i="2"/>
  <c r="T1552" i="2" s="1"/>
  <c r="R1551" i="2"/>
  <c r="T1551" i="2" s="1"/>
  <c r="R1550" i="2"/>
  <c r="T1550" i="2" s="1"/>
  <c r="R1549" i="2"/>
  <c r="T1549" i="2" s="1"/>
  <c r="R1548" i="2"/>
  <c r="T1548" i="2" s="1"/>
  <c r="R1547" i="2"/>
  <c r="T1547" i="2" s="1"/>
  <c r="R1546" i="2"/>
  <c r="T1546" i="2" s="1"/>
  <c r="R1545" i="2"/>
  <c r="T1545" i="2" s="1"/>
  <c r="R1544" i="2"/>
  <c r="T1544" i="2" s="1"/>
  <c r="R1543" i="2"/>
  <c r="T1543" i="2" s="1"/>
  <c r="R1542" i="2"/>
  <c r="T1542" i="2" s="1"/>
  <c r="R1541" i="2"/>
  <c r="T1541" i="2" s="1"/>
  <c r="R1540" i="2"/>
  <c r="T1540" i="2" s="1"/>
  <c r="R1539" i="2"/>
  <c r="T1539" i="2" s="1"/>
  <c r="R1538" i="2"/>
  <c r="T1538" i="2" s="1"/>
  <c r="R1537" i="2"/>
  <c r="T1537" i="2" s="1"/>
  <c r="R1536" i="2"/>
  <c r="T1536" i="2" s="1"/>
  <c r="R1535" i="2"/>
  <c r="T1535" i="2" s="1"/>
  <c r="R1534" i="2"/>
  <c r="T1534" i="2" s="1"/>
  <c r="R1533" i="2"/>
  <c r="T1533" i="2" s="1"/>
  <c r="R1532" i="2"/>
  <c r="T1532" i="2" s="1"/>
  <c r="R1531" i="2"/>
  <c r="T1531" i="2" s="1"/>
  <c r="R1530" i="2"/>
  <c r="T1530" i="2" s="1"/>
  <c r="R1529" i="2"/>
  <c r="T1529" i="2" s="1"/>
  <c r="R1528" i="2"/>
  <c r="T1528" i="2" s="1"/>
  <c r="R1527" i="2"/>
  <c r="T1527" i="2" s="1"/>
  <c r="R1526" i="2"/>
  <c r="T1526" i="2" s="1"/>
  <c r="R1525" i="2"/>
  <c r="T1525" i="2" s="1"/>
  <c r="R1524" i="2"/>
  <c r="T1524" i="2" s="1"/>
  <c r="R1523" i="2"/>
  <c r="T1523" i="2" s="1"/>
  <c r="R1522" i="2"/>
  <c r="T1522" i="2" s="1"/>
  <c r="R1521" i="2"/>
  <c r="T1521" i="2" s="1"/>
  <c r="R1520" i="2"/>
  <c r="T1520" i="2" s="1"/>
  <c r="R1519" i="2"/>
  <c r="T1519" i="2" s="1"/>
  <c r="R1518" i="2"/>
  <c r="T1518" i="2" s="1"/>
  <c r="R1517" i="2"/>
  <c r="T1517" i="2" s="1"/>
  <c r="R1516" i="2"/>
  <c r="T1516" i="2" s="1"/>
  <c r="R1515" i="2"/>
  <c r="T1515" i="2" s="1"/>
  <c r="R1514" i="2"/>
  <c r="T1514" i="2" s="1"/>
  <c r="R1513" i="2"/>
  <c r="T1513" i="2" s="1"/>
  <c r="R1512" i="2"/>
  <c r="T1512" i="2" s="1"/>
  <c r="R1511" i="2"/>
  <c r="T1511" i="2" s="1"/>
  <c r="R1510" i="2"/>
  <c r="T1510" i="2" s="1"/>
  <c r="R1509" i="2"/>
  <c r="T1509" i="2" s="1"/>
  <c r="R1508" i="2"/>
  <c r="T1508" i="2" s="1"/>
  <c r="R1507" i="2"/>
  <c r="T1507" i="2" s="1"/>
  <c r="R1506" i="2"/>
  <c r="T1506" i="2" s="1"/>
  <c r="R1505" i="2"/>
  <c r="T1505" i="2" s="1"/>
  <c r="R1504" i="2"/>
  <c r="T1504" i="2" s="1"/>
  <c r="R1503" i="2"/>
  <c r="T1503" i="2" s="1"/>
  <c r="R1502" i="2"/>
  <c r="T1502" i="2" s="1"/>
  <c r="R1501" i="2"/>
  <c r="T1501" i="2" s="1"/>
  <c r="R1500" i="2"/>
  <c r="T1500" i="2" s="1"/>
  <c r="R1499" i="2"/>
  <c r="T1499" i="2" s="1"/>
  <c r="R1498" i="2"/>
  <c r="T1498" i="2" s="1"/>
  <c r="R1497" i="2"/>
  <c r="T1497" i="2" s="1"/>
  <c r="R1496" i="2"/>
  <c r="T1496" i="2" s="1"/>
  <c r="R1495" i="2"/>
  <c r="T1495" i="2" s="1"/>
  <c r="R1494" i="2"/>
  <c r="T1494" i="2" s="1"/>
  <c r="R1493" i="2"/>
  <c r="T1493" i="2" s="1"/>
  <c r="R1492" i="2"/>
  <c r="T1492" i="2" s="1"/>
  <c r="R1491" i="2"/>
  <c r="T1491" i="2" s="1"/>
  <c r="R1490" i="2"/>
  <c r="T1490" i="2" s="1"/>
  <c r="R1489" i="2"/>
  <c r="T1489" i="2" s="1"/>
  <c r="R1488" i="2"/>
  <c r="T1488" i="2" s="1"/>
  <c r="R1487" i="2"/>
  <c r="T1487" i="2" s="1"/>
  <c r="R1486" i="2"/>
  <c r="T1486" i="2" s="1"/>
  <c r="R1485" i="2"/>
  <c r="T1485" i="2" s="1"/>
  <c r="R1484" i="2"/>
  <c r="T1484" i="2" s="1"/>
  <c r="R1483" i="2"/>
  <c r="T1483" i="2" s="1"/>
  <c r="R1482" i="2"/>
  <c r="T1482" i="2" s="1"/>
  <c r="R1481" i="2"/>
  <c r="T1481" i="2" s="1"/>
  <c r="R1480" i="2"/>
  <c r="T1480" i="2" s="1"/>
  <c r="R1479" i="2"/>
  <c r="T1479" i="2" s="1"/>
  <c r="R1478" i="2"/>
  <c r="T1478" i="2" s="1"/>
  <c r="R1477" i="2"/>
  <c r="T1477" i="2" s="1"/>
  <c r="R1476" i="2"/>
  <c r="T1476" i="2" s="1"/>
  <c r="R1475" i="2"/>
  <c r="T1475" i="2" s="1"/>
  <c r="R1474" i="2"/>
  <c r="T1474" i="2" s="1"/>
  <c r="R1473" i="2"/>
  <c r="T1473" i="2" s="1"/>
  <c r="R1472" i="2"/>
  <c r="T1472" i="2" s="1"/>
  <c r="R1471" i="2"/>
  <c r="T1471" i="2" s="1"/>
  <c r="R1470" i="2"/>
  <c r="T1470" i="2" s="1"/>
  <c r="R1469" i="2"/>
  <c r="T1469" i="2" s="1"/>
  <c r="R1468" i="2"/>
  <c r="T1468" i="2" s="1"/>
  <c r="R1467" i="2"/>
  <c r="T1467" i="2" s="1"/>
  <c r="R1466" i="2"/>
  <c r="T1466" i="2" s="1"/>
  <c r="R1465" i="2"/>
  <c r="T1465" i="2" s="1"/>
  <c r="R1464" i="2"/>
  <c r="T1464" i="2" s="1"/>
  <c r="R1463" i="2"/>
  <c r="T1463" i="2" s="1"/>
  <c r="R1462" i="2"/>
  <c r="T1462" i="2" s="1"/>
  <c r="R1461" i="2"/>
  <c r="T1461" i="2" s="1"/>
  <c r="R1460" i="2"/>
  <c r="T1460" i="2" s="1"/>
  <c r="R1459" i="2"/>
  <c r="T1459" i="2" s="1"/>
  <c r="R1458" i="2"/>
  <c r="T1458" i="2" s="1"/>
  <c r="R1457" i="2"/>
  <c r="T1457" i="2" s="1"/>
  <c r="R1456" i="2"/>
  <c r="T1456" i="2" s="1"/>
  <c r="R1455" i="2"/>
  <c r="T1455" i="2" s="1"/>
  <c r="R1454" i="2"/>
  <c r="T1454" i="2" s="1"/>
  <c r="R1453" i="2"/>
  <c r="T1453" i="2" s="1"/>
  <c r="R1452" i="2"/>
  <c r="T1452" i="2" s="1"/>
  <c r="R1451" i="2"/>
  <c r="T1451" i="2" s="1"/>
  <c r="R1450" i="2"/>
  <c r="T1450" i="2" s="1"/>
  <c r="R1449" i="2"/>
  <c r="T1449" i="2" s="1"/>
  <c r="R1448" i="2"/>
  <c r="T1448" i="2" s="1"/>
  <c r="R1447" i="2"/>
  <c r="T1447" i="2" s="1"/>
  <c r="R1446" i="2"/>
  <c r="T1446" i="2" s="1"/>
  <c r="R1445" i="2"/>
  <c r="T1445" i="2" s="1"/>
  <c r="R1444" i="2"/>
  <c r="T1444" i="2" s="1"/>
  <c r="R1443" i="2"/>
  <c r="T1443" i="2" s="1"/>
  <c r="R1442" i="2"/>
  <c r="T1442" i="2" s="1"/>
  <c r="R1441" i="2"/>
  <c r="T1441" i="2" s="1"/>
  <c r="R1440" i="2"/>
  <c r="T1440" i="2" s="1"/>
  <c r="R1439" i="2"/>
  <c r="T1439" i="2" s="1"/>
  <c r="R1438" i="2"/>
  <c r="T1438" i="2" s="1"/>
  <c r="R1437" i="2"/>
  <c r="T1437" i="2" s="1"/>
  <c r="R1436" i="2"/>
  <c r="T1436" i="2" s="1"/>
  <c r="R1435" i="2"/>
  <c r="T1435" i="2" s="1"/>
  <c r="R1434" i="2"/>
  <c r="T1434" i="2" s="1"/>
  <c r="R1433" i="2"/>
  <c r="T1433" i="2" s="1"/>
  <c r="R1432" i="2"/>
  <c r="T1432" i="2" s="1"/>
  <c r="R1431" i="2"/>
  <c r="T1431" i="2" s="1"/>
  <c r="R1430" i="2"/>
  <c r="T1430" i="2" s="1"/>
  <c r="R1429" i="2"/>
  <c r="T1429" i="2" s="1"/>
  <c r="R1428" i="2"/>
  <c r="T1428" i="2" s="1"/>
  <c r="R1427" i="2"/>
  <c r="T1427" i="2" s="1"/>
  <c r="R1426" i="2"/>
  <c r="T1426" i="2" s="1"/>
  <c r="R1425" i="2"/>
  <c r="T1425" i="2" s="1"/>
  <c r="R1424" i="2"/>
  <c r="T1424" i="2" s="1"/>
  <c r="R1423" i="2"/>
  <c r="T1423" i="2" s="1"/>
  <c r="R1422" i="2"/>
  <c r="T1422" i="2" s="1"/>
  <c r="R1421" i="2"/>
  <c r="T1421" i="2" s="1"/>
  <c r="R1420" i="2"/>
  <c r="T1420" i="2" s="1"/>
  <c r="R1419" i="2"/>
  <c r="T1419" i="2" s="1"/>
  <c r="R1418" i="2"/>
  <c r="T1418" i="2" s="1"/>
  <c r="R1417" i="2"/>
  <c r="T1417" i="2" s="1"/>
  <c r="R1416" i="2"/>
  <c r="T1416" i="2" s="1"/>
  <c r="R1415" i="2"/>
  <c r="T1415" i="2" s="1"/>
  <c r="R1414" i="2"/>
  <c r="T1414" i="2" s="1"/>
  <c r="R1413" i="2"/>
  <c r="T1413" i="2" s="1"/>
  <c r="R1412" i="2"/>
  <c r="T1412" i="2" s="1"/>
  <c r="R1411" i="2"/>
  <c r="T1411" i="2" s="1"/>
  <c r="R1410" i="2"/>
  <c r="T1410" i="2" s="1"/>
  <c r="R1409" i="2"/>
  <c r="T1409" i="2" s="1"/>
  <c r="R1408" i="2"/>
  <c r="T1408" i="2" s="1"/>
  <c r="R1407" i="2"/>
  <c r="T1407" i="2" s="1"/>
  <c r="R1406" i="2"/>
  <c r="T1406" i="2" s="1"/>
  <c r="R1405" i="2"/>
  <c r="T1405" i="2" s="1"/>
  <c r="R1404" i="2"/>
  <c r="T1404" i="2" s="1"/>
  <c r="R1403" i="2"/>
  <c r="T1403" i="2" s="1"/>
  <c r="R1402" i="2"/>
  <c r="T1402" i="2" s="1"/>
  <c r="R1401" i="2"/>
  <c r="T1401" i="2" s="1"/>
  <c r="R1400" i="2"/>
  <c r="T1400" i="2" s="1"/>
  <c r="R1399" i="2"/>
  <c r="T1399" i="2" s="1"/>
  <c r="R1398" i="2"/>
  <c r="T1398" i="2" s="1"/>
  <c r="R1397" i="2"/>
  <c r="T1397" i="2" s="1"/>
  <c r="R1396" i="2"/>
  <c r="T1396" i="2" s="1"/>
  <c r="R1395" i="2"/>
  <c r="T1395" i="2" s="1"/>
  <c r="R1394" i="2"/>
  <c r="T1394" i="2" s="1"/>
  <c r="R1393" i="2"/>
  <c r="T1393" i="2" s="1"/>
  <c r="R1392" i="2"/>
  <c r="T1392" i="2" s="1"/>
  <c r="R1391" i="2"/>
  <c r="T1391" i="2" s="1"/>
  <c r="R1390" i="2"/>
  <c r="T1390" i="2" s="1"/>
  <c r="R1389" i="2"/>
  <c r="T1389" i="2" s="1"/>
  <c r="R1388" i="2"/>
  <c r="T1388" i="2" s="1"/>
  <c r="R1387" i="2"/>
  <c r="T1387" i="2" s="1"/>
  <c r="R1386" i="2"/>
  <c r="T1386" i="2" s="1"/>
  <c r="R1385" i="2"/>
  <c r="T1385" i="2" s="1"/>
  <c r="R1384" i="2"/>
  <c r="T1384" i="2" s="1"/>
  <c r="R1383" i="2"/>
  <c r="T1383" i="2" s="1"/>
  <c r="R1382" i="2"/>
  <c r="T1382" i="2" s="1"/>
  <c r="R1381" i="2"/>
  <c r="T1381" i="2" s="1"/>
  <c r="R1380" i="2"/>
  <c r="T1380" i="2" s="1"/>
  <c r="R1379" i="2"/>
  <c r="T1379" i="2" s="1"/>
  <c r="R1378" i="2"/>
  <c r="T1378" i="2" s="1"/>
  <c r="R1377" i="2"/>
  <c r="T1377" i="2" s="1"/>
  <c r="R1376" i="2"/>
  <c r="T1376" i="2" s="1"/>
  <c r="R1375" i="2"/>
  <c r="T1375" i="2" s="1"/>
  <c r="R1374" i="2"/>
  <c r="T1374" i="2" s="1"/>
  <c r="R1373" i="2"/>
  <c r="T1373" i="2" s="1"/>
  <c r="R1372" i="2"/>
  <c r="T1372" i="2" s="1"/>
  <c r="R1371" i="2"/>
  <c r="T1371" i="2" s="1"/>
  <c r="R1370" i="2"/>
  <c r="T1370" i="2" s="1"/>
  <c r="R1369" i="2"/>
  <c r="T1369" i="2" s="1"/>
  <c r="R1368" i="2"/>
  <c r="T1368" i="2" s="1"/>
  <c r="R1367" i="2"/>
  <c r="T1367" i="2" s="1"/>
  <c r="R1366" i="2"/>
  <c r="T1366" i="2" s="1"/>
  <c r="R1365" i="2"/>
  <c r="T1365" i="2" s="1"/>
  <c r="R1364" i="2"/>
  <c r="T1364" i="2" s="1"/>
  <c r="R1363" i="2"/>
  <c r="T1363" i="2" s="1"/>
  <c r="R1362" i="2"/>
  <c r="T1362" i="2" s="1"/>
  <c r="R1361" i="2"/>
  <c r="T1361" i="2" s="1"/>
  <c r="R1360" i="2"/>
  <c r="T1360" i="2" s="1"/>
  <c r="R1359" i="2"/>
  <c r="T1359" i="2" s="1"/>
  <c r="R1358" i="2"/>
  <c r="T1358" i="2" s="1"/>
  <c r="R1357" i="2"/>
  <c r="T1357" i="2" s="1"/>
  <c r="R1356" i="2"/>
  <c r="T1356" i="2" s="1"/>
  <c r="R1355" i="2"/>
  <c r="T1355" i="2" s="1"/>
  <c r="R1354" i="2"/>
  <c r="T1354" i="2" s="1"/>
  <c r="R1353" i="2"/>
  <c r="T1353" i="2" s="1"/>
  <c r="R1352" i="2"/>
  <c r="T1352" i="2" s="1"/>
  <c r="R1351" i="2"/>
  <c r="T1351" i="2" s="1"/>
  <c r="R1350" i="2"/>
  <c r="T1350" i="2" s="1"/>
  <c r="R1349" i="2"/>
  <c r="T1349" i="2" s="1"/>
  <c r="R1348" i="2"/>
  <c r="T1348" i="2" s="1"/>
  <c r="R1347" i="2"/>
  <c r="T1347" i="2" s="1"/>
  <c r="R1346" i="2"/>
  <c r="T1346" i="2" s="1"/>
  <c r="R1345" i="2"/>
  <c r="T1345" i="2" s="1"/>
  <c r="R1344" i="2"/>
  <c r="T1344" i="2" s="1"/>
  <c r="R1343" i="2"/>
  <c r="T1343" i="2" s="1"/>
  <c r="R1342" i="2"/>
  <c r="T1342" i="2" s="1"/>
  <c r="R1341" i="2"/>
  <c r="T1341" i="2" s="1"/>
  <c r="R1340" i="2"/>
  <c r="T1340" i="2" s="1"/>
  <c r="R1339" i="2"/>
  <c r="T1339" i="2" s="1"/>
  <c r="R1338" i="2"/>
  <c r="T1338" i="2" s="1"/>
  <c r="R1337" i="2"/>
  <c r="T1337" i="2" s="1"/>
  <c r="R1336" i="2"/>
  <c r="T1336" i="2" s="1"/>
  <c r="R1335" i="2"/>
  <c r="T1335" i="2" s="1"/>
  <c r="R1334" i="2"/>
  <c r="T1334" i="2" s="1"/>
  <c r="R1333" i="2"/>
  <c r="T1333" i="2" s="1"/>
  <c r="R1332" i="2"/>
  <c r="T1332" i="2" s="1"/>
  <c r="R1331" i="2"/>
  <c r="T1331" i="2" s="1"/>
  <c r="R1330" i="2"/>
  <c r="T1330" i="2" s="1"/>
  <c r="R1329" i="2"/>
  <c r="T1329" i="2" s="1"/>
  <c r="R1328" i="2"/>
  <c r="T1328" i="2" s="1"/>
  <c r="R1327" i="2"/>
  <c r="T1327" i="2" s="1"/>
  <c r="R1326" i="2"/>
  <c r="T1326" i="2" s="1"/>
  <c r="R1325" i="2"/>
  <c r="T1325" i="2" s="1"/>
  <c r="R1324" i="2"/>
  <c r="T1324" i="2" s="1"/>
  <c r="R1323" i="2"/>
  <c r="T1323" i="2" s="1"/>
  <c r="R1322" i="2"/>
  <c r="T1322" i="2" s="1"/>
  <c r="R1321" i="2"/>
  <c r="T1321" i="2" s="1"/>
  <c r="R1320" i="2"/>
  <c r="T1320" i="2" s="1"/>
  <c r="R1319" i="2"/>
  <c r="T1319" i="2" s="1"/>
  <c r="R1318" i="2"/>
  <c r="T1318" i="2" s="1"/>
  <c r="R1317" i="2"/>
  <c r="T1317" i="2" s="1"/>
  <c r="R1316" i="2"/>
  <c r="T1316" i="2" s="1"/>
  <c r="R1315" i="2"/>
  <c r="T1315" i="2" s="1"/>
  <c r="R1314" i="2"/>
  <c r="T1314" i="2" s="1"/>
  <c r="R1313" i="2"/>
  <c r="T1313" i="2" s="1"/>
  <c r="R1312" i="2"/>
  <c r="T1312" i="2" s="1"/>
  <c r="R1311" i="2"/>
  <c r="T1311" i="2" s="1"/>
  <c r="R1310" i="2"/>
  <c r="T1310" i="2" s="1"/>
  <c r="R1309" i="2"/>
  <c r="T1309" i="2" s="1"/>
  <c r="R1308" i="2"/>
  <c r="T1308" i="2" s="1"/>
  <c r="R1307" i="2"/>
  <c r="T1307" i="2" s="1"/>
  <c r="R1306" i="2"/>
  <c r="T1306" i="2" s="1"/>
  <c r="R1305" i="2"/>
  <c r="T1305" i="2" s="1"/>
  <c r="R1304" i="2"/>
  <c r="T1304" i="2" s="1"/>
  <c r="R1303" i="2"/>
  <c r="T1303" i="2" s="1"/>
  <c r="R1302" i="2"/>
  <c r="T1302" i="2" s="1"/>
  <c r="R1301" i="2"/>
  <c r="T1301" i="2" s="1"/>
  <c r="R1300" i="2"/>
  <c r="T1300" i="2" s="1"/>
  <c r="R1299" i="2"/>
  <c r="T1299" i="2" s="1"/>
  <c r="R1298" i="2"/>
  <c r="T1298" i="2" s="1"/>
  <c r="R1297" i="2"/>
  <c r="T1297" i="2" s="1"/>
  <c r="R1296" i="2"/>
  <c r="T1296" i="2" s="1"/>
  <c r="R1295" i="2"/>
  <c r="T1295" i="2" s="1"/>
  <c r="R1294" i="2"/>
  <c r="T1294" i="2" s="1"/>
  <c r="R1293" i="2"/>
  <c r="T1293" i="2" s="1"/>
  <c r="R1292" i="2"/>
  <c r="T1292" i="2" s="1"/>
  <c r="R1291" i="2"/>
  <c r="T1291" i="2" s="1"/>
  <c r="R1290" i="2"/>
  <c r="T1290" i="2" s="1"/>
  <c r="R1289" i="2"/>
  <c r="T1289" i="2" s="1"/>
  <c r="R1288" i="2"/>
  <c r="T1288" i="2" s="1"/>
  <c r="R1287" i="2"/>
  <c r="T1287" i="2" s="1"/>
  <c r="R1286" i="2"/>
  <c r="T1286" i="2" s="1"/>
  <c r="R1285" i="2"/>
  <c r="T1285" i="2" s="1"/>
  <c r="R1284" i="2"/>
  <c r="T1284" i="2" s="1"/>
  <c r="R1283" i="2"/>
  <c r="T1283" i="2" s="1"/>
  <c r="R1282" i="2"/>
  <c r="T1282" i="2" s="1"/>
  <c r="R1281" i="2"/>
  <c r="T1281" i="2" s="1"/>
  <c r="R1280" i="2"/>
  <c r="T1280" i="2" s="1"/>
  <c r="R1279" i="2"/>
  <c r="T1279" i="2" s="1"/>
  <c r="R1278" i="2"/>
  <c r="T1278" i="2" s="1"/>
  <c r="R1277" i="2"/>
  <c r="T1277" i="2" s="1"/>
  <c r="R1276" i="2"/>
  <c r="T1276" i="2" s="1"/>
  <c r="R1275" i="2"/>
  <c r="T1275" i="2" s="1"/>
  <c r="R1274" i="2"/>
  <c r="T1274" i="2" s="1"/>
  <c r="R1273" i="2"/>
  <c r="T1273" i="2" s="1"/>
  <c r="R1272" i="2"/>
  <c r="T1272" i="2" s="1"/>
  <c r="R1271" i="2"/>
  <c r="T1271" i="2" s="1"/>
  <c r="R1270" i="2"/>
  <c r="T1270" i="2" s="1"/>
  <c r="R1269" i="2"/>
  <c r="T1269" i="2" s="1"/>
  <c r="R1268" i="2"/>
  <c r="T1268" i="2" s="1"/>
  <c r="R1267" i="2"/>
  <c r="T1267" i="2" s="1"/>
  <c r="R1266" i="2"/>
  <c r="T1266" i="2" s="1"/>
  <c r="R1265" i="2"/>
  <c r="T1265" i="2" s="1"/>
  <c r="R1264" i="2"/>
  <c r="T1264" i="2" s="1"/>
  <c r="R1263" i="2"/>
  <c r="T1263" i="2" s="1"/>
  <c r="R1262" i="2"/>
  <c r="T1262" i="2" s="1"/>
  <c r="R1261" i="2"/>
  <c r="T1261" i="2" s="1"/>
  <c r="R1260" i="2"/>
  <c r="T1260" i="2" s="1"/>
  <c r="R1259" i="2"/>
  <c r="T1259" i="2" s="1"/>
  <c r="R1258" i="2"/>
  <c r="T1258" i="2" s="1"/>
  <c r="R1257" i="2"/>
  <c r="T1257" i="2" s="1"/>
  <c r="R1256" i="2"/>
  <c r="T1256" i="2" s="1"/>
  <c r="R1255" i="2"/>
  <c r="T1255" i="2" s="1"/>
  <c r="R1254" i="2"/>
  <c r="T1254" i="2" s="1"/>
  <c r="R1253" i="2"/>
  <c r="T1253" i="2" s="1"/>
  <c r="R1252" i="2"/>
  <c r="T1252" i="2" s="1"/>
  <c r="R1251" i="2"/>
  <c r="T1251" i="2" s="1"/>
  <c r="R1250" i="2"/>
  <c r="T1250" i="2" s="1"/>
  <c r="R1249" i="2"/>
  <c r="T1249" i="2" s="1"/>
  <c r="R1248" i="2"/>
  <c r="T1248" i="2" s="1"/>
  <c r="R1247" i="2"/>
  <c r="T1247" i="2" s="1"/>
  <c r="R1246" i="2"/>
  <c r="T1246" i="2" s="1"/>
  <c r="R1245" i="2"/>
  <c r="T1245" i="2" s="1"/>
  <c r="R1244" i="2"/>
  <c r="T1244" i="2" s="1"/>
  <c r="R1243" i="2"/>
  <c r="T1243" i="2" s="1"/>
  <c r="R1242" i="2"/>
  <c r="T1242" i="2" s="1"/>
  <c r="R1241" i="2"/>
  <c r="T1241" i="2" s="1"/>
  <c r="R1240" i="2"/>
  <c r="T1240" i="2" s="1"/>
  <c r="R1239" i="2"/>
  <c r="T1239" i="2" s="1"/>
  <c r="R1238" i="2"/>
  <c r="T1238" i="2" s="1"/>
  <c r="R1237" i="2"/>
  <c r="T1237" i="2" s="1"/>
  <c r="R1236" i="2"/>
  <c r="T1236" i="2" s="1"/>
  <c r="R1235" i="2"/>
  <c r="T1235" i="2" s="1"/>
  <c r="R1234" i="2"/>
  <c r="T1234" i="2" s="1"/>
  <c r="R1233" i="2"/>
  <c r="T1233" i="2" s="1"/>
  <c r="R1232" i="2"/>
  <c r="T1232" i="2" s="1"/>
  <c r="R1231" i="2"/>
  <c r="T1231" i="2" s="1"/>
  <c r="R1230" i="2"/>
  <c r="T1230" i="2" s="1"/>
  <c r="R1229" i="2"/>
  <c r="T1229" i="2" s="1"/>
  <c r="R1228" i="2"/>
  <c r="T1228" i="2" s="1"/>
  <c r="R1227" i="2"/>
  <c r="T1227" i="2" s="1"/>
  <c r="R1226" i="2"/>
  <c r="T1226" i="2" s="1"/>
  <c r="R1225" i="2"/>
  <c r="T1225" i="2" s="1"/>
  <c r="R1224" i="2"/>
  <c r="T1224" i="2" s="1"/>
  <c r="R1223" i="2"/>
  <c r="T1223" i="2" s="1"/>
  <c r="R1222" i="2"/>
  <c r="T1222" i="2" s="1"/>
  <c r="R1221" i="2"/>
  <c r="T1221" i="2" s="1"/>
  <c r="R1220" i="2"/>
  <c r="T1220" i="2" s="1"/>
  <c r="R1219" i="2"/>
  <c r="T1219" i="2" s="1"/>
  <c r="R1218" i="2"/>
  <c r="T1218" i="2" s="1"/>
  <c r="R1217" i="2"/>
  <c r="T1217" i="2" s="1"/>
  <c r="R1216" i="2"/>
  <c r="T1216" i="2" s="1"/>
  <c r="R1215" i="2"/>
  <c r="T1215" i="2" s="1"/>
  <c r="R1214" i="2"/>
  <c r="T1214" i="2" s="1"/>
  <c r="R1213" i="2"/>
  <c r="T1213" i="2" s="1"/>
  <c r="R1212" i="2"/>
  <c r="T1212" i="2" s="1"/>
  <c r="R1211" i="2"/>
  <c r="T1211" i="2" s="1"/>
  <c r="R1210" i="2"/>
  <c r="T1210" i="2" s="1"/>
  <c r="R1209" i="2"/>
  <c r="T1209" i="2" s="1"/>
  <c r="R1208" i="2"/>
  <c r="T1208" i="2" s="1"/>
  <c r="R1207" i="2"/>
  <c r="T1207" i="2" s="1"/>
  <c r="R1206" i="2"/>
  <c r="T1206" i="2" s="1"/>
  <c r="R1205" i="2"/>
  <c r="T1205" i="2" s="1"/>
  <c r="R1204" i="2"/>
  <c r="T1204" i="2" s="1"/>
  <c r="R1203" i="2"/>
  <c r="T1203" i="2" s="1"/>
  <c r="R1202" i="2"/>
  <c r="T1202" i="2" s="1"/>
  <c r="R1201" i="2"/>
  <c r="T1201" i="2" s="1"/>
  <c r="R1200" i="2"/>
  <c r="T1200" i="2" s="1"/>
  <c r="R1199" i="2"/>
  <c r="T1199" i="2" s="1"/>
  <c r="R1198" i="2"/>
  <c r="T1198" i="2" s="1"/>
  <c r="R1197" i="2"/>
  <c r="T1197" i="2" s="1"/>
  <c r="R1196" i="2"/>
  <c r="T1196" i="2" s="1"/>
  <c r="R1195" i="2"/>
  <c r="T1195" i="2" s="1"/>
  <c r="R1194" i="2"/>
  <c r="T1194" i="2" s="1"/>
  <c r="R1193" i="2"/>
  <c r="T1193" i="2" s="1"/>
  <c r="R1192" i="2"/>
  <c r="T1192" i="2" s="1"/>
  <c r="R1191" i="2"/>
  <c r="T1191" i="2" s="1"/>
  <c r="R1190" i="2"/>
  <c r="T1190" i="2" s="1"/>
  <c r="R1189" i="2"/>
  <c r="T1189" i="2" s="1"/>
  <c r="R1188" i="2"/>
  <c r="T1188" i="2" s="1"/>
  <c r="R1187" i="2"/>
  <c r="T1187" i="2" s="1"/>
  <c r="R1186" i="2"/>
  <c r="T1186" i="2" s="1"/>
  <c r="R1185" i="2"/>
  <c r="T1185" i="2" s="1"/>
  <c r="R1184" i="2"/>
  <c r="T1184" i="2" s="1"/>
  <c r="R1183" i="2"/>
  <c r="T1183" i="2" s="1"/>
  <c r="R1182" i="2"/>
  <c r="T1182" i="2" s="1"/>
  <c r="R1181" i="2"/>
  <c r="T1181" i="2" s="1"/>
  <c r="R1180" i="2"/>
  <c r="T1180" i="2" s="1"/>
  <c r="R1179" i="2"/>
  <c r="T1179" i="2" s="1"/>
  <c r="R1178" i="2"/>
  <c r="T1178" i="2" s="1"/>
  <c r="R1177" i="2"/>
  <c r="T1177" i="2" s="1"/>
  <c r="R1176" i="2"/>
  <c r="T1176" i="2" s="1"/>
  <c r="R1175" i="2"/>
  <c r="T1175" i="2" s="1"/>
  <c r="R1174" i="2"/>
  <c r="T1174" i="2" s="1"/>
  <c r="R1173" i="2"/>
  <c r="T1173" i="2" s="1"/>
  <c r="R1172" i="2"/>
  <c r="T1172" i="2" s="1"/>
  <c r="R1171" i="2"/>
  <c r="T1171" i="2" s="1"/>
  <c r="R1170" i="2"/>
  <c r="T1170" i="2" s="1"/>
  <c r="R1169" i="2"/>
  <c r="T1169" i="2" s="1"/>
  <c r="R1168" i="2"/>
  <c r="T1168" i="2" s="1"/>
  <c r="R1167" i="2"/>
  <c r="T1167" i="2" s="1"/>
  <c r="R1166" i="2"/>
  <c r="T1166" i="2" s="1"/>
  <c r="R1165" i="2"/>
  <c r="T1165" i="2" s="1"/>
  <c r="R1164" i="2"/>
  <c r="T1164" i="2" s="1"/>
  <c r="R1163" i="2"/>
  <c r="T1163" i="2" s="1"/>
  <c r="R1162" i="2"/>
  <c r="T1162" i="2" s="1"/>
  <c r="R1161" i="2"/>
  <c r="T1161" i="2" s="1"/>
  <c r="R1160" i="2"/>
  <c r="T1160" i="2" s="1"/>
  <c r="R1159" i="2"/>
  <c r="T1159" i="2" s="1"/>
  <c r="R1158" i="2"/>
  <c r="T1158" i="2" s="1"/>
  <c r="R1157" i="2"/>
  <c r="T1157" i="2" s="1"/>
  <c r="R1156" i="2"/>
  <c r="T1156" i="2" s="1"/>
  <c r="R1155" i="2"/>
  <c r="T1155" i="2" s="1"/>
  <c r="R1154" i="2"/>
  <c r="T1154" i="2" s="1"/>
  <c r="R1153" i="2"/>
  <c r="T1153" i="2" s="1"/>
  <c r="R1152" i="2"/>
  <c r="T1152" i="2" s="1"/>
  <c r="R1151" i="2"/>
  <c r="T1151" i="2" s="1"/>
  <c r="R1150" i="2"/>
  <c r="T1150" i="2" s="1"/>
  <c r="R1149" i="2"/>
  <c r="T1149" i="2" s="1"/>
  <c r="R1148" i="2"/>
  <c r="T1148" i="2" s="1"/>
  <c r="R1147" i="2"/>
  <c r="T1147" i="2" s="1"/>
  <c r="R1146" i="2"/>
  <c r="T1146" i="2" s="1"/>
  <c r="R1145" i="2"/>
  <c r="T1145" i="2" s="1"/>
  <c r="R1144" i="2"/>
  <c r="T1144" i="2" s="1"/>
  <c r="R1143" i="2"/>
  <c r="T1143" i="2" s="1"/>
  <c r="R1142" i="2"/>
  <c r="T1142" i="2" s="1"/>
  <c r="R1141" i="2"/>
  <c r="T1141" i="2" s="1"/>
  <c r="R1140" i="2"/>
  <c r="T1140" i="2" s="1"/>
  <c r="R1139" i="2"/>
  <c r="T1139" i="2" s="1"/>
  <c r="R1138" i="2"/>
  <c r="T1138" i="2" s="1"/>
  <c r="R1137" i="2"/>
  <c r="T1137" i="2" s="1"/>
  <c r="R1136" i="2"/>
  <c r="T1136" i="2" s="1"/>
  <c r="R1135" i="2"/>
  <c r="T1135" i="2" s="1"/>
  <c r="R1134" i="2"/>
  <c r="T1134" i="2" s="1"/>
  <c r="R1133" i="2"/>
  <c r="T1133" i="2" s="1"/>
  <c r="R1132" i="2"/>
  <c r="T1132" i="2" s="1"/>
  <c r="R1131" i="2"/>
  <c r="T1131" i="2" s="1"/>
  <c r="R1130" i="2"/>
  <c r="T1130" i="2" s="1"/>
  <c r="R1129" i="2"/>
  <c r="T1129" i="2" s="1"/>
  <c r="R1128" i="2"/>
  <c r="T1128" i="2" s="1"/>
  <c r="R1127" i="2"/>
  <c r="T1127" i="2" s="1"/>
  <c r="R1126" i="2"/>
  <c r="T1126" i="2" s="1"/>
  <c r="R1125" i="2"/>
  <c r="T1125" i="2" s="1"/>
  <c r="R1124" i="2"/>
  <c r="T1124" i="2" s="1"/>
  <c r="R1123" i="2"/>
  <c r="T1123" i="2" s="1"/>
  <c r="R1122" i="2"/>
  <c r="T1122" i="2" s="1"/>
  <c r="R1121" i="2"/>
  <c r="T1121" i="2" s="1"/>
  <c r="R1120" i="2"/>
  <c r="T1120" i="2" s="1"/>
  <c r="R1119" i="2"/>
  <c r="T1119" i="2" s="1"/>
  <c r="R1118" i="2"/>
  <c r="T1118" i="2" s="1"/>
  <c r="R1117" i="2"/>
  <c r="T1117" i="2" s="1"/>
  <c r="R1116" i="2"/>
  <c r="T1116" i="2" s="1"/>
  <c r="R1115" i="2"/>
  <c r="T1115" i="2" s="1"/>
  <c r="R1114" i="2"/>
  <c r="T1114" i="2" s="1"/>
  <c r="R1113" i="2"/>
  <c r="T1113" i="2" s="1"/>
  <c r="R1112" i="2"/>
  <c r="T1112" i="2" s="1"/>
  <c r="R1111" i="2"/>
  <c r="T1111" i="2" s="1"/>
  <c r="R1110" i="2"/>
  <c r="T1110" i="2" s="1"/>
  <c r="R1109" i="2"/>
  <c r="T1109" i="2" s="1"/>
  <c r="R1108" i="2"/>
  <c r="T1108" i="2" s="1"/>
  <c r="R1107" i="2"/>
  <c r="T1107" i="2" s="1"/>
  <c r="R1106" i="2"/>
  <c r="T1106" i="2" s="1"/>
  <c r="R1105" i="2"/>
  <c r="T1105" i="2" s="1"/>
  <c r="R1104" i="2"/>
  <c r="T1104" i="2" s="1"/>
  <c r="R1103" i="2"/>
  <c r="T1103" i="2" s="1"/>
  <c r="R1102" i="2"/>
  <c r="T1102" i="2" s="1"/>
  <c r="R1101" i="2"/>
  <c r="T1101" i="2" s="1"/>
  <c r="R1100" i="2"/>
  <c r="T1100" i="2" s="1"/>
  <c r="R1099" i="2"/>
  <c r="T1099" i="2" s="1"/>
  <c r="R1098" i="2"/>
  <c r="T1098" i="2" s="1"/>
  <c r="R1097" i="2"/>
  <c r="T1097" i="2" s="1"/>
  <c r="R1096" i="2"/>
  <c r="T1096" i="2" s="1"/>
  <c r="R1095" i="2"/>
  <c r="T1095" i="2" s="1"/>
  <c r="R1094" i="2"/>
  <c r="T1094" i="2" s="1"/>
  <c r="R1093" i="2"/>
  <c r="T1093" i="2" s="1"/>
  <c r="R1092" i="2"/>
  <c r="T1092" i="2" s="1"/>
  <c r="R1091" i="2"/>
  <c r="T1091" i="2" s="1"/>
  <c r="R1090" i="2"/>
  <c r="T1090" i="2" s="1"/>
  <c r="R1089" i="2"/>
  <c r="T1089" i="2" s="1"/>
  <c r="R1088" i="2"/>
  <c r="T1088" i="2" s="1"/>
  <c r="R1087" i="2"/>
  <c r="T1087" i="2" s="1"/>
  <c r="R1086" i="2"/>
  <c r="T1086" i="2" s="1"/>
  <c r="R1085" i="2"/>
  <c r="T1085" i="2" s="1"/>
  <c r="R1084" i="2"/>
  <c r="T1084" i="2" s="1"/>
  <c r="R1083" i="2"/>
  <c r="T1083" i="2" s="1"/>
  <c r="R1082" i="2"/>
  <c r="T1082" i="2" s="1"/>
  <c r="R1081" i="2"/>
  <c r="T1081" i="2" s="1"/>
  <c r="R1080" i="2"/>
  <c r="T1080" i="2" s="1"/>
  <c r="R1079" i="2"/>
  <c r="T1079" i="2" s="1"/>
  <c r="R1078" i="2"/>
  <c r="T1078" i="2" s="1"/>
  <c r="R1077" i="2"/>
  <c r="T1077" i="2" s="1"/>
  <c r="R1076" i="2"/>
  <c r="T1076" i="2" s="1"/>
  <c r="R1075" i="2"/>
  <c r="T1075" i="2" s="1"/>
  <c r="R1074" i="2"/>
  <c r="T1074" i="2" s="1"/>
  <c r="R1073" i="2"/>
  <c r="T1073" i="2" s="1"/>
  <c r="R1072" i="2"/>
  <c r="T1072" i="2" s="1"/>
  <c r="R1071" i="2"/>
  <c r="T1071" i="2" s="1"/>
  <c r="R1070" i="2"/>
  <c r="T1070" i="2" s="1"/>
  <c r="R1069" i="2"/>
  <c r="T1069" i="2" s="1"/>
  <c r="R1068" i="2"/>
  <c r="T1068" i="2" s="1"/>
  <c r="R1067" i="2"/>
  <c r="T1067" i="2" s="1"/>
  <c r="R1066" i="2"/>
  <c r="T1066" i="2" s="1"/>
  <c r="R1065" i="2"/>
  <c r="T1065" i="2" s="1"/>
  <c r="R1064" i="2"/>
  <c r="T1064" i="2" s="1"/>
  <c r="R1063" i="2"/>
  <c r="T1063" i="2" s="1"/>
  <c r="R1062" i="2"/>
  <c r="T1062" i="2" s="1"/>
  <c r="R1061" i="2"/>
  <c r="T1061" i="2" s="1"/>
  <c r="R1060" i="2"/>
  <c r="T1060" i="2" s="1"/>
  <c r="R1059" i="2"/>
  <c r="T1059" i="2" s="1"/>
  <c r="R1058" i="2"/>
  <c r="T1058" i="2" s="1"/>
  <c r="R1057" i="2"/>
  <c r="T1057" i="2" s="1"/>
  <c r="R1056" i="2"/>
  <c r="T1056" i="2" s="1"/>
  <c r="R1055" i="2"/>
  <c r="T1055" i="2" s="1"/>
  <c r="R1054" i="2"/>
  <c r="T1054" i="2" s="1"/>
  <c r="R1053" i="2"/>
  <c r="T1053" i="2" s="1"/>
  <c r="R1052" i="2"/>
  <c r="T1052" i="2" s="1"/>
  <c r="R1051" i="2"/>
  <c r="T1051" i="2" s="1"/>
  <c r="R1050" i="2"/>
  <c r="T1050" i="2" s="1"/>
  <c r="R1049" i="2"/>
  <c r="T1049" i="2" s="1"/>
  <c r="R1048" i="2"/>
  <c r="T1048" i="2" s="1"/>
  <c r="R1047" i="2"/>
  <c r="T1047" i="2" s="1"/>
  <c r="R1046" i="2"/>
  <c r="T1046" i="2" s="1"/>
  <c r="R1045" i="2"/>
  <c r="T1045" i="2" s="1"/>
  <c r="R1044" i="2"/>
  <c r="T1044" i="2" s="1"/>
  <c r="R1043" i="2"/>
  <c r="T1043" i="2" s="1"/>
  <c r="R1042" i="2"/>
  <c r="T1042" i="2" s="1"/>
  <c r="R1041" i="2"/>
  <c r="T1041" i="2" s="1"/>
  <c r="R1040" i="2"/>
  <c r="T1040" i="2" s="1"/>
  <c r="R1039" i="2"/>
  <c r="T1039" i="2" s="1"/>
  <c r="R1038" i="2"/>
  <c r="T1038" i="2" s="1"/>
  <c r="R1037" i="2"/>
  <c r="T1037" i="2" s="1"/>
  <c r="R1036" i="2"/>
  <c r="T1036" i="2" s="1"/>
  <c r="R1035" i="2"/>
  <c r="T1035" i="2" s="1"/>
  <c r="R1034" i="2"/>
  <c r="T1034" i="2" s="1"/>
  <c r="R1033" i="2"/>
  <c r="T1033" i="2" s="1"/>
  <c r="R1032" i="2"/>
  <c r="T1032" i="2" s="1"/>
  <c r="R1031" i="2"/>
  <c r="T1031" i="2" s="1"/>
  <c r="R1030" i="2"/>
  <c r="T1030" i="2" s="1"/>
  <c r="R1029" i="2"/>
  <c r="T1029" i="2" s="1"/>
  <c r="R1028" i="2"/>
  <c r="T1028" i="2" s="1"/>
  <c r="R1027" i="2"/>
  <c r="T1027" i="2" s="1"/>
  <c r="R1026" i="2"/>
  <c r="T1026" i="2" s="1"/>
  <c r="R1025" i="2"/>
  <c r="T1025" i="2" s="1"/>
  <c r="R1024" i="2"/>
  <c r="T1024" i="2" s="1"/>
  <c r="R1023" i="2"/>
  <c r="T1023" i="2" s="1"/>
  <c r="R1022" i="2"/>
  <c r="T1022" i="2" s="1"/>
  <c r="R1021" i="2"/>
  <c r="T1021" i="2" s="1"/>
  <c r="R1020" i="2"/>
  <c r="T1020" i="2" s="1"/>
  <c r="R1019" i="2"/>
  <c r="T1019" i="2" s="1"/>
  <c r="R1018" i="2"/>
  <c r="T1018" i="2" s="1"/>
  <c r="R1017" i="2"/>
  <c r="T1017" i="2" s="1"/>
  <c r="R1016" i="2"/>
  <c r="T1016" i="2" s="1"/>
  <c r="R1015" i="2"/>
  <c r="T1015" i="2" s="1"/>
  <c r="R1014" i="2"/>
  <c r="T1014" i="2" s="1"/>
  <c r="R1013" i="2"/>
  <c r="T1013" i="2" s="1"/>
  <c r="R1012" i="2"/>
  <c r="T1012" i="2" s="1"/>
  <c r="R1011" i="2"/>
  <c r="T1011" i="2" s="1"/>
  <c r="R1010" i="2"/>
  <c r="T1010" i="2" s="1"/>
  <c r="R1009" i="2"/>
  <c r="T1009" i="2" s="1"/>
  <c r="R1008" i="2"/>
  <c r="T1008" i="2" s="1"/>
  <c r="R1007" i="2"/>
  <c r="T1007" i="2" s="1"/>
  <c r="R1006" i="2"/>
  <c r="T1006" i="2" s="1"/>
  <c r="R1005" i="2"/>
  <c r="T1005" i="2" s="1"/>
  <c r="R1004" i="2"/>
  <c r="T1004" i="2" s="1"/>
  <c r="R1003" i="2"/>
  <c r="T1003" i="2" s="1"/>
  <c r="R1002" i="2"/>
  <c r="T1002" i="2" s="1"/>
  <c r="R1001" i="2"/>
  <c r="T1001" i="2" s="1"/>
  <c r="R1000" i="2"/>
  <c r="T1000" i="2" s="1"/>
  <c r="R999" i="2"/>
  <c r="T999" i="2" s="1"/>
  <c r="R998" i="2"/>
  <c r="T998" i="2" s="1"/>
  <c r="R997" i="2"/>
  <c r="T997" i="2" s="1"/>
  <c r="R996" i="2"/>
  <c r="T996" i="2" s="1"/>
  <c r="R995" i="2"/>
  <c r="T995" i="2" s="1"/>
  <c r="R994" i="2"/>
  <c r="T994" i="2" s="1"/>
  <c r="R993" i="2"/>
  <c r="T993" i="2" s="1"/>
  <c r="R992" i="2"/>
  <c r="T992" i="2" s="1"/>
  <c r="R991" i="2"/>
  <c r="T991" i="2" s="1"/>
  <c r="R990" i="2"/>
  <c r="T990" i="2" s="1"/>
  <c r="R989" i="2"/>
  <c r="T989" i="2" s="1"/>
  <c r="R988" i="2"/>
  <c r="T988" i="2" s="1"/>
  <c r="R987" i="2"/>
  <c r="T987" i="2" s="1"/>
  <c r="R986" i="2"/>
  <c r="T986" i="2" s="1"/>
  <c r="R985" i="2"/>
  <c r="T985" i="2" s="1"/>
  <c r="R984" i="2"/>
  <c r="T984" i="2" s="1"/>
  <c r="R983" i="2"/>
  <c r="T983" i="2" s="1"/>
  <c r="R982" i="2"/>
  <c r="T982" i="2" s="1"/>
  <c r="R981" i="2"/>
  <c r="T981" i="2" s="1"/>
  <c r="R980" i="2"/>
  <c r="T980" i="2" s="1"/>
  <c r="R979" i="2"/>
  <c r="T979" i="2" s="1"/>
  <c r="R978" i="2"/>
  <c r="T978" i="2" s="1"/>
  <c r="R977" i="2"/>
  <c r="T977" i="2" s="1"/>
  <c r="R976" i="2"/>
  <c r="T976" i="2" s="1"/>
  <c r="R975" i="2"/>
  <c r="T975" i="2" s="1"/>
  <c r="R974" i="2"/>
  <c r="T974" i="2" s="1"/>
  <c r="R973" i="2"/>
  <c r="T973" i="2" s="1"/>
  <c r="R972" i="2"/>
  <c r="T972" i="2" s="1"/>
  <c r="R971" i="2"/>
  <c r="T971" i="2" s="1"/>
  <c r="R970" i="2"/>
  <c r="T970" i="2" s="1"/>
  <c r="R969" i="2"/>
  <c r="T969" i="2" s="1"/>
  <c r="R968" i="2"/>
  <c r="T968" i="2" s="1"/>
  <c r="R967" i="2"/>
  <c r="T967" i="2" s="1"/>
  <c r="R966" i="2"/>
  <c r="T966" i="2" s="1"/>
  <c r="R965" i="2"/>
  <c r="T965" i="2" s="1"/>
  <c r="R964" i="2"/>
  <c r="T964" i="2" s="1"/>
  <c r="R963" i="2"/>
  <c r="T963" i="2" s="1"/>
  <c r="R962" i="2"/>
  <c r="T962" i="2" s="1"/>
  <c r="R961" i="2"/>
  <c r="T961" i="2" s="1"/>
  <c r="R960" i="2"/>
  <c r="T960" i="2" s="1"/>
  <c r="R959" i="2"/>
  <c r="T959" i="2" s="1"/>
  <c r="R958" i="2"/>
  <c r="T958" i="2" s="1"/>
  <c r="R957" i="2"/>
  <c r="T957" i="2" s="1"/>
  <c r="R956" i="2"/>
  <c r="T956" i="2" s="1"/>
  <c r="R955" i="2"/>
  <c r="T955" i="2" s="1"/>
  <c r="R954" i="2"/>
  <c r="T954" i="2" s="1"/>
  <c r="R953" i="2"/>
  <c r="T953" i="2" s="1"/>
  <c r="R952" i="2"/>
  <c r="T952" i="2" s="1"/>
  <c r="R951" i="2"/>
  <c r="T951" i="2" s="1"/>
  <c r="R950" i="2"/>
  <c r="T950" i="2" s="1"/>
  <c r="R949" i="2"/>
  <c r="T949" i="2" s="1"/>
  <c r="R948" i="2"/>
  <c r="T948" i="2" s="1"/>
  <c r="R947" i="2"/>
  <c r="T947" i="2" s="1"/>
  <c r="R946" i="2"/>
  <c r="T946" i="2" s="1"/>
  <c r="R945" i="2"/>
  <c r="T945" i="2" s="1"/>
  <c r="R944" i="2"/>
  <c r="T944" i="2" s="1"/>
  <c r="R943" i="2"/>
  <c r="T943" i="2" s="1"/>
  <c r="R942" i="2"/>
  <c r="T942" i="2" s="1"/>
  <c r="R941" i="2"/>
  <c r="T941" i="2" s="1"/>
  <c r="R940" i="2"/>
  <c r="T940" i="2" s="1"/>
  <c r="R939" i="2"/>
  <c r="T939" i="2" s="1"/>
  <c r="R938" i="2"/>
  <c r="T938" i="2" s="1"/>
  <c r="R937" i="2"/>
  <c r="T937" i="2" s="1"/>
  <c r="R936" i="2"/>
  <c r="T936" i="2" s="1"/>
  <c r="R935" i="2"/>
  <c r="T935" i="2" s="1"/>
  <c r="R934" i="2"/>
  <c r="T934" i="2" s="1"/>
  <c r="R933" i="2"/>
  <c r="T933" i="2" s="1"/>
  <c r="R932" i="2"/>
  <c r="T932" i="2" s="1"/>
  <c r="R931" i="2"/>
  <c r="T931" i="2" s="1"/>
  <c r="R930" i="2"/>
  <c r="T930" i="2" s="1"/>
  <c r="R929" i="2"/>
  <c r="T929" i="2" s="1"/>
  <c r="R928" i="2"/>
  <c r="T928" i="2" s="1"/>
  <c r="R927" i="2"/>
  <c r="T927" i="2" s="1"/>
  <c r="R926" i="2"/>
  <c r="T926" i="2" s="1"/>
  <c r="R925" i="2"/>
  <c r="T925" i="2" s="1"/>
  <c r="R924" i="2"/>
  <c r="T924" i="2" s="1"/>
  <c r="R923" i="2"/>
  <c r="T923" i="2" s="1"/>
  <c r="R922" i="2"/>
  <c r="T922" i="2" s="1"/>
  <c r="R921" i="2"/>
  <c r="T921" i="2" s="1"/>
  <c r="R920" i="2"/>
  <c r="T920" i="2" s="1"/>
  <c r="R919" i="2"/>
  <c r="T919" i="2" s="1"/>
  <c r="R918" i="2"/>
  <c r="T918" i="2" s="1"/>
  <c r="R917" i="2"/>
  <c r="T917" i="2" s="1"/>
  <c r="R916" i="2"/>
  <c r="T916" i="2" s="1"/>
  <c r="R915" i="2"/>
  <c r="T915" i="2" s="1"/>
  <c r="R914" i="2"/>
  <c r="T914" i="2" s="1"/>
  <c r="R913" i="2"/>
  <c r="T913" i="2" s="1"/>
  <c r="R912" i="2"/>
  <c r="T912" i="2" s="1"/>
  <c r="R911" i="2"/>
  <c r="T911" i="2" s="1"/>
  <c r="R910" i="2"/>
  <c r="T910" i="2" s="1"/>
  <c r="R909" i="2"/>
  <c r="T909" i="2" s="1"/>
  <c r="R908" i="2"/>
  <c r="T908" i="2" s="1"/>
  <c r="R907" i="2"/>
  <c r="T907" i="2" s="1"/>
  <c r="R906" i="2"/>
  <c r="T906" i="2" s="1"/>
  <c r="R905" i="2"/>
  <c r="T905" i="2" s="1"/>
  <c r="R904" i="2"/>
  <c r="T904" i="2" s="1"/>
  <c r="R903" i="2"/>
  <c r="T903" i="2" s="1"/>
  <c r="R902" i="2"/>
  <c r="T902" i="2" s="1"/>
  <c r="R901" i="2"/>
  <c r="T901" i="2" s="1"/>
  <c r="R900" i="2"/>
  <c r="T900" i="2" s="1"/>
  <c r="R899" i="2"/>
  <c r="T899" i="2" s="1"/>
  <c r="R898" i="2"/>
  <c r="T898" i="2" s="1"/>
  <c r="R897" i="2"/>
  <c r="T897" i="2" s="1"/>
  <c r="R896" i="2"/>
  <c r="T896" i="2" s="1"/>
  <c r="R895" i="2"/>
  <c r="T895" i="2" s="1"/>
  <c r="R894" i="2"/>
  <c r="T894" i="2" s="1"/>
  <c r="R893" i="2"/>
  <c r="T893" i="2" s="1"/>
  <c r="R892" i="2"/>
  <c r="T892" i="2" s="1"/>
  <c r="R891" i="2"/>
  <c r="T891" i="2" s="1"/>
  <c r="R890" i="2"/>
  <c r="T890" i="2" s="1"/>
  <c r="R889" i="2"/>
  <c r="T889" i="2" s="1"/>
  <c r="R888" i="2"/>
  <c r="T888" i="2" s="1"/>
  <c r="R887" i="2"/>
  <c r="T887" i="2" s="1"/>
  <c r="R886" i="2"/>
  <c r="T886" i="2" s="1"/>
  <c r="R885" i="2"/>
  <c r="T885" i="2" s="1"/>
  <c r="R884" i="2"/>
  <c r="T884" i="2" s="1"/>
  <c r="R883" i="2"/>
  <c r="T883" i="2" s="1"/>
  <c r="R882" i="2"/>
  <c r="T882" i="2" s="1"/>
  <c r="R881" i="2"/>
  <c r="T881" i="2" s="1"/>
  <c r="R880" i="2"/>
  <c r="T880" i="2" s="1"/>
  <c r="R879" i="2"/>
  <c r="T879" i="2" s="1"/>
  <c r="R878" i="2"/>
  <c r="T878" i="2" s="1"/>
  <c r="R877" i="2"/>
  <c r="T877" i="2" s="1"/>
  <c r="R876" i="2"/>
  <c r="T876" i="2" s="1"/>
  <c r="R875" i="2"/>
  <c r="T875" i="2" s="1"/>
  <c r="R874" i="2"/>
  <c r="T874" i="2" s="1"/>
  <c r="R873" i="2"/>
  <c r="T873" i="2" s="1"/>
  <c r="R872" i="2"/>
  <c r="T872" i="2" s="1"/>
  <c r="R871" i="2"/>
  <c r="T871" i="2" s="1"/>
  <c r="R870" i="2"/>
  <c r="T870" i="2" s="1"/>
  <c r="R869" i="2"/>
  <c r="T869" i="2" s="1"/>
  <c r="R868" i="2"/>
  <c r="T868" i="2" s="1"/>
  <c r="R867" i="2"/>
  <c r="T867" i="2" s="1"/>
  <c r="R866" i="2"/>
  <c r="T866" i="2" s="1"/>
  <c r="R865" i="2"/>
  <c r="T865" i="2" s="1"/>
  <c r="R864" i="2"/>
  <c r="T864" i="2" s="1"/>
  <c r="R863" i="2"/>
  <c r="T863" i="2" s="1"/>
  <c r="R862" i="2"/>
  <c r="T862" i="2" s="1"/>
  <c r="R861" i="2"/>
  <c r="T861" i="2" s="1"/>
  <c r="R860" i="2"/>
  <c r="T860" i="2" s="1"/>
  <c r="R859" i="2"/>
  <c r="T859" i="2" s="1"/>
  <c r="R858" i="2"/>
  <c r="T858" i="2" s="1"/>
  <c r="R857" i="2"/>
  <c r="T857" i="2" s="1"/>
  <c r="R856" i="2"/>
  <c r="T856" i="2" s="1"/>
  <c r="R855" i="2"/>
  <c r="T855" i="2" s="1"/>
  <c r="R854" i="2"/>
  <c r="T854" i="2" s="1"/>
  <c r="R853" i="2"/>
  <c r="T853" i="2" s="1"/>
  <c r="R852" i="2"/>
  <c r="T852" i="2" s="1"/>
  <c r="R851" i="2"/>
  <c r="T851" i="2" s="1"/>
  <c r="R850" i="2"/>
  <c r="T850" i="2" s="1"/>
  <c r="R849" i="2"/>
  <c r="T849" i="2" s="1"/>
  <c r="R848" i="2"/>
  <c r="T848" i="2" s="1"/>
  <c r="R847" i="2"/>
  <c r="T847" i="2" s="1"/>
  <c r="R846" i="2"/>
  <c r="T846" i="2" s="1"/>
  <c r="R845" i="2"/>
  <c r="T845" i="2" s="1"/>
  <c r="R844" i="2"/>
  <c r="T844" i="2" s="1"/>
  <c r="R843" i="2"/>
  <c r="T843" i="2" s="1"/>
  <c r="R842" i="2"/>
  <c r="T842" i="2" s="1"/>
  <c r="R841" i="2"/>
  <c r="T841" i="2" s="1"/>
  <c r="R840" i="2"/>
  <c r="T840" i="2" s="1"/>
  <c r="R839" i="2"/>
  <c r="T839" i="2" s="1"/>
  <c r="R838" i="2"/>
  <c r="T838" i="2" s="1"/>
  <c r="R837" i="2"/>
  <c r="T837" i="2" s="1"/>
  <c r="R836" i="2"/>
  <c r="T836" i="2" s="1"/>
  <c r="R835" i="2"/>
  <c r="T835" i="2" s="1"/>
  <c r="R834" i="2"/>
  <c r="T834" i="2" s="1"/>
  <c r="R833" i="2"/>
  <c r="T833" i="2" s="1"/>
  <c r="R832" i="2"/>
  <c r="T832" i="2" s="1"/>
  <c r="R831" i="2"/>
  <c r="T831" i="2" s="1"/>
  <c r="R830" i="2"/>
  <c r="T830" i="2" s="1"/>
  <c r="R829" i="2"/>
  <c r="T829" i="2" s="1"/>
  <c r="R828" i="2"/>
  <c r="T828" i="2" s="1"/>
  <c r="R827" i="2"/>
  <c r="T827" i="2" s="1"/>
  <c r="R826" i="2"/>
  <c r="T826" i="2" s="1"/>
  <c r="R825" i="2"/>
  <c r="T825" i="2" s="1"/>
  <c r="R824" i="2"/>
  <c r="T824" i="2" s="1"/>
  <c r="R823" i="2"/>
  <c r="T823" i="2" s="1"/>
  <c r="R822" i="2"/>
  <c r="T822" i="2" s="1"/>
  <c r="R821" i="2"/>
  <c r="T821" i="2" s="1"/>
  <c r="R820" i="2"/>
  <c r="T820" i="2" s="1"/>
  <c r="R819" i="2"/>
  <c r="T819" i="2" s="1"/>
  <c r="R818" i="2"/>
  <c r="T818" i="2" s="1"/>
  <c r="R817" i="2"/>
  <c r="T817" i="2" s="1"/>
  <c r="R816" i="2"/>
  <c r="T816" i="2" s="1"/>
  <c r="R815" i="2"/>
  <c r="T815" i="2" s="1"/>
  <c r="R814" i="2"/>
  <c r="T814" i="2" s="1"/>
  <c r="R813" i="2"/>
  <c r="T813" i="2" s="1"/>
  <c r="R812" i="2"/>
  <c r="T812" i="2" s="1"/>
  <c r="R811" i="2"/>
  <c r="T811" i="2" s="1"/>
  <c r="R810" i="2"/>
  <c r="T810" i="2" s="1"/>
  <c r="R809" i="2"/>
  <c r="T809" i="2" s="1"/>
  <c r="R808" i="2"/>
  <c r="T808" i="2" s="1"/>
  <c r="R807" i="2"/>
  <c r="T807" i="2" s="1"/>
  <c r="R806" i="2"/>
  <c r="T806" i="2" s="1"/>
  <c r="R805" i="2"/>
  <c r="T805" i="2" s="1"/>
  <c r="R804" i="2"/>
  <c r="T804" i="2" s="1"/>
  <c r="R803" i="2"/>
  <c r="T803" i="2" s="1"/>
  <c r="R802" i="2"/>
  <c r="T802" i="2" s="1"/>
  <c r="R801" i="2"/>
  <c r="T801" i="2" s="1"/>
  <c r="R800" i="2"/>
  <c r="T800" i="2" s="1"/>
  <c r="R799" i="2"/>
  <c r="T799" i="2" s="1"/>
  <c r="R798" i="2"/>
  <c r="T798" i="2" s="1"/>
  <c r="R797" i="2"/>
  <c r="T797" i="2" s="1"/>
  <c r="R796" i="2"/>
  <c r="T796" i="2" s="1"/>
  <c r="R795" i="2"/>
  <c r="T795" i="2" s="1"/>
  <c r="R794" i="2"/>
  <c r="T794" i="2" s="1"/>
  <c r="R793" i="2"/>
  <c r="T793" i="2" s="1"/>
  <c r="R792" i="2"/>
  <c r="T792" i="2" s="1"/>
  <c r="R791" i="2"/>
  <c r="T791" i="2" s="1"/>
  <c r="R790" i="2"/>
  <c r="T790" i="2" s="1"/>
  <c r="R789" i="2"/>
  <c r="T789" i="2" s="1"/>
  <c r="R788" i="2"/>
  <c r="T788" i="2" s="1"/>
  <c r="R787" i="2"/>
  <c r="T787" i="2" s="1"/>
  <c r="R786" i="2"/>
  <c r="T786" i="2" s="1"/>
  <c r="R785" i="2"/>
  <c r="T785" i="2" s="1"/>
  <c r="R784" i="2"/>
  <c r="T784" i="2" s="1"/>
  <c r="R783" i="2"/>
  <c r="T783" i="2" s="1"/>
  <c r="R782" i="2"/>
  <c r="T782" i="2" s="1"/>
  <c r="R781" i="2"/>
  <c r="T781" i="2" s="1"/>
  <c r="R780" i="2"/>
  <c r="T780" i="2" s="1"/>
  <c r="R779" i="2"/>
  <c r="T779" i="2" s="1"/>
  <c r="R778" i="2"/>
  <c r="T778" i="2" s="1"/>
  <c r="R777" i="2"/>
  <c r="T777" i="2" s="1"/>
  <c r="R776" i="2"/>
  <c r="T776" i="2" s="1"/>
  <c r="R775" i="2"/>
  <c r="T775" i="2" s="1"/>
  <c r="R774" i="2"/>
  <c r="T774" i="2" s="1"/>
  <c r="R773" i="2"/>
  <c r="T773" i="2" s="1"/>
  <c r="R772" i="2"/>
  <c r="T772" i="2" s="1"/>
  <c r="R771" i="2"/>
  <c r="T771" i="2" s="1"/>
  <c r="R770" i="2"/>
  <c r="T770" i="2" s="1"/>
  <c r="R769" i="2"/>
  <c r="T769" i="2" s="1"/>
  <c r="R768" i="2"/>
  <c r="T768" i="2" s="1"/>
  <c r="R767" i="2"/>
  <c r="T767" i="2" s="1"/>
  <c r="R766" i="2"/>
  <c r="T766" i="2" s="1"/>
  <c r="R765" i="2"/>
  <c r="T765" i="2" s="1"/>
  <c r="R764" i="2"/>
  <c r="T764" i="2" s="1"/>
  <c r="R763" i="2"/>
  <c r="T763" i="2" s="1"/>
  <c r="R762" i="2"/>
  <c r="T762" i="2" s="1"/>
  <c r="R761" i="2"/>
  <c r="T761" i="2" s="1"/>
  <c r="R760" i="2"/>
  <c r="T760" i="2" s="1"/>
  <c r="R759" i="2"/>
  <c r="T759" i="2" s="1"/>
  <c r="R758" i="2"/>
  <c r="T758" i="2" s="1"/>
  <c r="R757" i="2"/>
  <c r="T757" i="2" s="1"/>
  <c r="R756" i="2"/>
  <c r="T756" i="2" s="1"/>
  <c r="R755" i="2"/>
  <c r="T755" i="2" s="1"/>
  <c r="R754" i="2"/>
  <c r="T754" i="2" s="1"/>
  <c r="R753" i="2"/>
  <c r="T753" i="2" s="1"/>
  <c r="R752" i="2"/>
  <c r="T752" i="2" s="1"/>
  <c r="R751" i="2"/>
  <c r="T751" i="2" s="1"/>
  <c r="R750" i="2"/>
  <c r="T750" i="2" s="1"/>
  <c r="R749" i="2"/>
  <c r="T749" i="2" s="1"/>
  <c r="R748" i="2"/>
  <c r="T748" i="2" s="1"/>
  <c r="R747" i="2"/>
  <c r="T747" i="2" s="1"/>
  <c r="R746" i="2"/>
  <c r="T746" i="2" s="1"/>
  <c r="R745" i="2"/>
  <c r="T745" i="2" s="1"/>
  <c r="R744" i="2"/>
  <c r="T744" i="2" s="1"/>
  <c r="R743" i="2"/>
  <c r="T743" i="2" s="1"/>
  <c r="R742" i="2"/>
  <c r="T742" i="2" s="1"/>
  <c r="R741" i="2"/>
  <c r="T741" i="2" s="1"/>
  <c r="R740" i="2"/>
  <c r="T740" i="2" s="1"/>
  <c r="R739" i="2"/>
  <c r="T739" i="2" s="1"/>
  <c r="R738" i="2"/>
  <c r="T738" i="2" s="1"/>
  <c r="R737" i="2"/>
  <c r="T737" i="2" s="1"/>
  <c r="R736" i="2"/>
  <c r="T736" i="2" s="1"/>
  <c r="R735" i="2"/>
  <c r="T735" i="2" s="1"/>
  <c r="R734" i="2"/>
  <c r="T734" i="2" s="1"/>
  <c r="R733" i="2"/>
  <c r="T733" i="2" s="1"/>
  <c r="R732" i="2"/>
  <c r="T732" i="2" s="1"/>
  <c r="R731" i="2"/>
  <c r="T731" i="2" s="1"/>
  <c r="R730" i="2"/>
  <c r="T730" i="2" s="1"/>
  <c r="R729" i="2"/>
  <c r="T729" i="2" s="1"/>
  <c r="R728" i="2"/>
  <c r="T728" i="2" s="1"/>
  <c r="R727" i="2"/>
  <c r="T727" i="2" s="1"/>
  <c r="R726" i="2"/>
  <c r="T726" i="2" s="1"/>
  <c r="R725" i="2"/>
  <c r="T725" i="2" s="1"/>
  <c r="R724" i="2"/>
  <c r="T724" i="2" s="1"/>
  <c r="R723" i="2"/>
  <c r="T723" i="2" s="1"/>
  <c r="R722" i="2"/>
  <c r="T722" i="2" s="1"/>
  <c r="R721" i="2"/>
  <c r="T721" i="2" s="1"/>
  <c r="R720" i="2"/>
  <c r="T720" i="2" s="1"/>
  <c r="R719" i="2"/>
  <c r="T719" i="2" s="1"/>
  <c r="R718" i="2"/>
  <c r="T718" i="2" s="1"/>
  <c r="R717" i="2"/>
  <c r="T717" i="2" s="1"/>
  <c r="R716" i="2"/>
  <c r="T716" i="2" s="1"/>
  <c r="R715" i="2"/>
  <c r="T715" i="2" s="1"/>
  <c r="R714" i="2"/>
  <c r="T714" i="2" s="1"/>
  <c r="R713" i="2"/>
  <c r="T713" i="2" s="1"/>
  <c r="R712" i="2"/>
  <c r="T712" i="2" s="1"/>
  <c r="R711" i="2"/>
  <c r="T711" i="2" s="1"/>
  <c r="R710" i="2"/>
  <c r="T710" i="2" s="1"/>
  <c r="R709" i="2"/>
  <c r="T709" i="2" s="1"/>
  <c r="R708" i="2"/>
  <c r="T708" i="2" s="1"/>
  <c r="R707" i="2"/>
  <c r="T707" i="2" s="1"/>
  <c r="R706" i="2"/>
  <c r="T706" i="2" s="1"/>
  <c r="R705" i="2"/>
  <c r="T705" i="2" s="1"/>
  <c r="R704" i="2"/>
  <c r="T704" i="2" s="1"/>
  <c r="R703" i="2"/>
  <c r="T703" i="2" s="1"/>
  <c r="R702" i="2"/>
  <c r="T702" i="2" s="1"/>
  <c r="R701" i="2"/>
  <c r="T701" i="2" s="1"/>
  <c r="R700" i="2"/>
  <c r="T700" i="2" s="1"/>
  <c r="R699" i="2"/>
  <c r="T699" i="2" s="1"/>
  <c r="R698" i="2"/>
  <c r="T698" i="2" s="1"/>
  <c r="R697" i="2"/>
  <c r="T697" i="2" s="1"/>
  <c r="R696" i="2"/>
  <c r="T696" i="2" s="1"/>
  <c r="R695" i="2"/>
  <c r="T695" i="2" s="1"/>
  <c r="R694" i="2"/>
  <c r="T694" i="2" s="1"/>
  <c r="R693" i="2"/>
  <c r="T693" i="2" s="1"/>
  <c r="R692" i="2"/>
  <c r="T692" i="2" s="1"/>
  <c r="R691" i="2"/>
  <c r="T691" i="2" s="1"/>
  <c r="R690" i="2"/>
  <c r="T690" i="2" s="1"/>
  <c r="R689" i="2"/>
  <c r="T689" i="2" s="1"/>
  <c r="R688" i="2"/>
  <c r="T688" i="2" s="1"/>
  <c r="R687" i="2"/>
  <c r="T687" i="2" s="1"/>
  <c r="R686" i="2"/>
  <c r="T686" i="2" s="1"/>
  <c r="R685" i="2"/>
  <c r="T685" i="2" s="1"/>
  <c r="R684" i="2"/>
  <c r="T684" i="2" s="1"/>
  <c r="R683" i="2"/>
  <c r="T683" i="2" s="1"/>
  <c r="R682" i="2"/>
  <c r="T682" i="2" s="1"/>
  <c r="R681" i="2"/>
  <c r="T681" i="2" s="1"/>
  <c r="R680" i="2"/>
  <c r="T680" i="2" s="1"/>
  <c r="R679" i="2"/>
  <c r="T679" i="2" s="1"/>
  <c r="R678" i="2"/>
  <c r="T678" i="2" s="1"/>
  <c r="R677" i="2"/>
  <c r="T677" i="2" s="1"/>
  <c r="R676" i="2"/>
  <c r="T676" i="2" s="1"/>
  <c r="R675" i="2"/>
  <c r="T675" i="2" s="1"/>
  <c r="R674" i="2"/>
  <c r="T674" i="2" s="1"/>
  <c r="R673" i="2"/>
  <c r="T673" i="2" s="1"/>
  <c r="R672" i="2"/>
  <c r="T672" i="2" s="1"/>
  <c r="R671" i="2"/>
  <c r="T671" i="2" s="1"/>
  <c r="R670" i="2"/>
  <c r="T670" i="2" s="1"/>
  <c r="R669" i="2"/>
  <c r="T669" i="2" s="1"/>
  <c r="R668" i="2"/>
  <c r="T668" i="2" s="1"/>
  <c r="R667" i="2"/>
  <c r="T667" i="2" s="1"/>
  <c r="R666" i="2"/>
  <c r="T666" i="2" s="1"/>
  <c r="R665" i="2"/>
  <c r="T665" i="2" s="1"/>
  <c r="R664" i="2"/>
  <c r="T664" i="2" s="1"/>
  <c r="R663" i="2"/>
  <c r="T663" i="2" s="1"/>
  <c r="R662" i="2"/>
  <c r="T662" i="2" s="1"/>
  <c r="R661" i="2"/>
  <c r="T661" i="2" s="1"/>
  <c r="R660" i="2"/>
  <c r="T660" i="2" s="1"/>
  <c r="R659" i="2"/>
  <c r="T659" i="2" s="1"/>
  <c r="R658" i="2"/>
  <c r="T658" i="2" s="1"/>
  <c r="R657" i="2"/>
  <c r="T657" i="2" s="1"/>
  <c r="R656" i="2"/>
  <c r="T656" i="2" s="1"/>
  <c r="R655" i="2"/>
  <c r="T655" i="2" s="1"/>
  <c r="R654" i="2"/>
  <c r="T654" i="2" s="1"/>
  <c r="R653" i="2"/>
  <c r="T653" i="2" s="1"/>
  <c r="R652" i="2"/>
  <c r="T652" i="2" s="1"/>
  <c r="R651" i="2"/>
  <c r="T651" i="2" s="1"/>
  <c r="R650" i="2"/>
  <c r="T650" i="2" s="1"/>
  <c r="R649" i="2"/>
  <c r="T649" i="2" s="1"/>
  <c r="R648" i="2"/>
  <c r="T648" i="2" s="1"/>
  <c r="R647" i="2"/>
  <c r="T647" i="2" s="1"/>
  <c r="R646" i="2"/>
  <c r="T646" i="2" s="1"/>
  <c r="R645" i="2"/>
  <c r="T645" i="2" s="1"/>
  <c r="R644" i="2"/>
  <c r="T644" i="2" s="1"/>
  <c r="R643" i="2"/>
  <c r="T643" i="2" s="1"/>
  <c r="R642" i="2"/>
  <c r="T642" i="2" s="1"/>
  <c r="R641" i="2"/>
  <c r="T641" i="2" s="1"/>
  <c r="R640" i="2"/>
  <c r="T640" i="2" s="1"/>
  <c r="R639" i="2"/>
  <c r="T639" i="2" s="1"/>
  <c r="R638" i="2"/>
  <c r="T638" i="2" s="1"/>
  <c r="R637" i="2"/>
  <c r="T637" i="2" s="1"/>
  <c r="R636" i="2"/>
  <c r="T636" i="2" s="1"/>
  <c r="R635" i="2"/>
  <c r="T635" i="2" s="1"/>
  <c r="R634" i="2"/>
  <c r="T634" i="2" s="1"/>
  <c r="R633" i="2"/>
  <c r="T633" i="2" s="1"/>
  <c r="R632" i="2"/>
  <c r="T632" i="2" s="1"/>
  <c r="R631" i="2"/>
  <c r="T631" i="2" s="1"/>
  <c r="R630" i="2"/>
  <c r="T630" i="2" s="1"/>
  <c r="R629" i="2"/>
  <c r="T629" i="2" s="1"/>
  <c r="R628" i="2"/>
  <c r="T628" i="2" s="1"/>
  <c r="R627" i="2"/>
  <c r="T627" i="2" s="1"/>
  <c r="R626" i="2"/>
  <c r="T626" i="2" s="1"/>
  <c r="R625" i="2"/>
  <c r="T625" i="2" s="1"/>
  <c r="R624" i="2"/>
  <c r="T624" i="2" s="1"/>
  <c r="R623" i="2"/>
  <c r="T623" i="2" s="1"/>
  <c r="R622" i="2"/>
  <c r="T622" i="2" s="1"/>
  <c r="R621" i="2"/>
  <c r="T621" i="2" s="1"/>
  <c r="R620" i="2"/>
  <c r="T620" i="2" s="1"/>
  <c r="R619" i="2"/>
  <c r="T619" i="2" s="1"/>
  <c r="R618" i="2"/>
  <c r="T618" i="2" s="1"/>
  <c r="R617" i="2"/>
  <c r="T617" i="2" s="1"/>
  <c r="R616" i="2"/>
  <c r="T616" i="2" s="1"/>
  <c r="R615" i="2"/>
  <c r="T615" i="2" s="1"/>
  <c r="R614" i="2"/>
  <c r="T614" i="2" s="1"/>
  <c r="R613" i="2"/>
  <c r="T613" i="2" s="1"/>
  <c r="R612" i="2"/>
  <c r="T612" i="2" s="1"/>
  <c r="R611" i="2"/>
  <c r="T611" i="2" s="1"/>
  <c r="R610" i="2"/>
  <c r="T610" i="2" s="1"/>
  <c r="R609" i="2"/>
  <c r="T609" i="2" s="1"/>
  <c r="R608" i="2"/>
  <c r="T608" i="2" s="1"/>
  <c r="R607" i="2"/>
  <c r="T607" i="2" s="1"/>
  <c r="R606" i="2"/>
  <c r="T606" i="2" s="1"/>
  <c r="R605" i="2"/>
  <c r="T605" i="2" s="1"/>
  <c r="R604" i="2"/>
  <c r="T604" i="2" s="1"/>
  <c r="R603" i="2"/>
  <c r="T603" i="2" s="1"/>
  <c r="R602" i="2"/>
  <c r="T602" i="2" s="1"/>
  <c r="R601" i="2"/>
  <c r="T601" i="2" s="1"/>
  <c r="R600" i="2"/>
  <c r="T600" i="2" s="1"/>
  <c r="R599" i="2"/>
  <c r="T599" i="2" s="1"/>
  <c r="R598" i="2"/>
  <c r="T598" i="2" s="1"/>
  <c r="R597" i="2"/>
  <c r="T597" i="2" s="1"/>
  <c r="R596" i="2"/>
  <c r="T596" i="2" s="1"/>
  <c r="R595" i="2"/>
  <c r="T595" i="2" s="1"/>
  <c r="R594" i="2"/>
  <c r="T594" i="2" s="1"/>
  <c r="R593" i="2"/>
  <c r="T593" i="2" s="1"/>
  <c r="R592" i="2"/>
  <c r="T592" i="2" s="1"/>
  <c r="R591" i="2"/>
  <c r="T591" i="2" s="1"/>
  <c r="R590" i="2"/>
  <c r="T590" i="2" s="1"/>
  <c r="R589" i="2"/>
  <c r="T589" i="2" s="1"/>
  <c r="R588" i="2"/>
  <c r="T588" i="2" s="1"/>
  <c r="R587" i="2"/>
  <c r="T587" i="2" s="1"/>
  <c r="R586" i="2"/>
  <c r="T586" i="2" s="1"/>
  <c r="R585" i="2"/>
  <c r="T585" i="2" s="1"/>
  <c r="R584" i="2"/>
  <c r="T584" i="2" s="1"/>
  <c r="R583" i="2"/>
  <c r="T583" i="2" s="1"/>
  <c r="R582" i="2"/>
  <c r="T582" i="2" s="1"/>
  <c r="R581" i="2"/>
  <c r="T581" i="2" s="1"/>
  <c r="R580" i="2"/>
  <c r="T580" i="2" s="1"/>
  <c r="R579" i="2"/>
  <c r="T579" i="2" s="1"/>
  <c r="R578" i="2"/>
  <c r="T578" i="2" s="1"/>
  <c r="R577" i="2"/>
  <c r="T577" i="2" s="1"/>
  <c r="R576" i="2"/>
  <c r="T576" i="2" s="1"/>
  <c r="R575" i="2"/>
  <c r="T575" i="2" s="1"/>
  <c r="R574" i="2"/>
  <c r="T574" i="2" s="1"/>
  <c r="R573" i="2"/>
  <c r="T573" i="2" s="1"/>
  <c r="R572" i="2"/>
  <c r="T572" i="2" s="1"/>
  <c r="R571" i="2"/>
  <c r="T571" i="2" s="1"/>
  <c r="R570" i="2"/>
  <c r="T570" i="2" s="1"/>
  <c r="R569" i="2"/>
  <c r="T569" i="2" s="1"/>
  <c r="R568" i="2"/>
  <c r="T568" i="2" s="1"/>
  <c r="R567" i="2"/>
  <c r="T567" i="2" s="1"/>
  <c r="R566" i="2"/>
  <c r="T566" i="2" s="1"/>
  <c r="R565" i="2"/>
  <c r="T565" i="2" s="1"/>
  <c r="R564" i="2"/>
  <c r="T564" i="2" s="1"/>
  <c r="R563" i="2"/>
  <c r="T563" i="2" s="1"/>
  <c r="R562" i="2"/>
  <c r="T562" i="2" s="1"/>
  <c r="R561" i="2"/>
  <c r="T561" i="2" s="1"/>
  <c r="R560" i="2"/>
  <c r="T560" i="2" s="1"/>
  <c r="R559" i="2"/>
  <c r="T559" i="2" s="1"/>
  <c r="R558" i="2"/>
  <c r="T558" i="2" s="1"/>
  <c r="R557" i="2"/>
  <c r="T557" i="2" s="1"/>
  <c r="R556" i="2"/>
  <c r="T556" i="2" s="1"/>
  <c r="R555" i="2"/>
  <c r="T555" i="2" s="1"/>
  <c r="R554" i="2"/>
  <c r="T554" i="2" s="1"/>
  <c r="R553" i="2"/>
  <c r="T553" i="2" s="1"/>
  <c r="R552" i="2"/>
  <c r="T552" i="2" s="1"/>
  <c r="R551" i="2"/>
  <c r="T551" i="2" s="1"/>
  <c r="R550" i="2"/>
  <c r="T550" i="2" s="1"/>
  <c r="R549" i="2"/>
  <c r="T549" i="2" s="1"/>
  <c r="R548" i="2"/>
  <c r="T548" i="2" s="1"/>
  <c r="R547" i="2"/>
  <c r="T547" i="2" s="1"/>
  <c r="R546" i="2"/>
  <c r="T546" i="2" s="1"/>
  <c r="R545" i="2"/>
  <c r="T545" i="2" s="1"/>
  <c r="R544" i="2"/>
  <c r="T544" i="2" s="1"/>
  <c r="R543" i="2"/>
  <c r="T543" i="2" s="1"/>
  <c r="R542" i="2"/>
  <c r="T542" i="2" s="1"/>
  <c r="R541" i="2"/>
  <c r="T541" i="2" s="1"/>
  <c r="R540" i="2"/>
  <c r="T540" i="2" s="1"/>
  <c r="R539" i="2"/>
  <c r="T539" i="2" s="1"/>
  <c r="R538" i="2"/>
  <c r="T538" i="2" s="1"/>
  <c r="R537" i="2"/>
  <c r="T537" i="2" s="1"/>
  <c r="R536" i="2"/>
  <c r="T536" i="2" s="1"/>
  <c r="R535" i="2"/>
  <c r="T535" i="2" s="1"/>
  <c r="R534" i="2"/>
  <c r="T534" i="2" s="1"/>
  <c r="R533" i="2"/>
  <c r="T533" i="2" s="1"/>
  <c r="R532" i="2"/>
  <c r="T532" i="2" s="1"/>
  <c r="R531" i="2"/>
  <c r="T531" i="2" s="1"/>
  <c r="R530" i="2"/>
  <c r="T530" i="2" s="1"/>
  <c r="R529" i="2"/>
  <c r="T529" i="2" s="1"/>
  <c r="R528" i="2"/>
  <c r="T528" i="2" s="1"/>
  <c r="R527" i="2"/>
  <c r="T527" i="2" s="1"/>
  <c r="R526" i="2"/>
  <c r="T526" i="2" s="1"/>
  <c r="R525" i="2"/>
  <c r="T525" i="2" s="1"/>
  <c r="R524" i="2"/>
  <c r="T524" i="2" s="1"/>
  <c r="R523" i="2"/>
  <c r="T523" i="2" s="1"/>
  <c r="R522" i="2"/>
  <c r="T522" i="2" s="1"/>
  <c r="R521" i="2"/>
  <c r="T521" i="2" s="1"/>
  <c r="R520" i="2"/>
  <c r="T520" i="2" s="1"/>
  <c r="R519" i="2"/>
  <c r="T519" i="2" s="1"/>
  <c r="R518" i="2"/>
  <c r="T518" i="2" s="1"/>
  <c r="R517" i="2"/>
  <c r="T517" i="2" s="1"/>
  <c r="R516" i="2"/>
  <c r="T516" i="2" s="1"/>
  <c r="R515" i="2"/>
  <c r="T515" i="2" s="1"/>
  <c r="R514" i="2"/>
  <c r="T514" i="2" s="1"/>
  <c r="R513" i="2"/>
  <c r="T513" i="2" s="1"/>
  <c r="R512" i="2"/>
  <c r="T512" i="2" s="1"/>
  <c r="R511" i="2"/>
  <c r="T511" i="2" s="1"/>
  <c r="R510" i="2"/>
  <c r="T510" i="2" s="1"/>
  <c r="R509" i="2"/>
  <c r="T509" i="2" s="1"/>
  <c r="R508" i="2"/>
  <c r="T508" i="2" s="1"/>
  <c r="R507" i="2"/>
  <c r="T507" i="2" s="1"/>
  <c r="R506" i="2"/>
  <c r="T506" i="2" s="1"/>
  <c r="R505" i="2"/>
  <c r="T505" i="2" s="1"/>
  <c r="R504" i="2"/>
  <c r="T504" i="2" s="1"/>
  <c r="R503" i="2"/>
  <c r="T503" i="2" s="1"/>
  <c r="R502" i="2"/>
  <c r="T502" i="2" s="1"/>
  <c r="R501" i="2"/>
  <c r="T501" i="2" s="1"/>
  <c r="R500" i="2"/>
  <c r="T500" i="2" s="1"/>
  <c r="R499" i="2"/>
  <c r="T499" i="2" s="1"/>
  <c r="R498" i="2"/>
  <c r="T498" i="2" s="1"/>
  <c r="R497" i="2"/>
  <c r="T497" i="2" s="1"/>
  <c r="R496" i="2"/>
  <c r="T496" i="2" s="1"/>
  <c r="R495" i="2"/>
  <c r="T495" i="2" s="1"/>
  <c r="R494" i="2"/>
  <c r="T494" i="2" s="1"/>
  <c r="R493" i="2"/>
  <c r="T493" i="2" s="1"/>
  <c r="R492" i="2"/>
  <c r="T492" i="2" s="1"/>
  <c r="R491" i="2"/>
  <c r="T491" i="2" s="1"/>
  <c r="R490" i="2"/>
  <c r="T490" i="2" s="1"/>
  <c r="R489" i="2"/>
  <c r="T489" i="2" s="1"/>
  <c r="R488" i="2"/>
  <c r="T488" i="2" s="1"/>
  <c r="R487" i="2"/>
  <c r="T487" i="2" s="1"/>
  <c r="R486" i="2"/>
  <c r="T486" i="2" s="1"/>
  <c r="R485" i="2"/>
  <c r="T485" i="2" s="1"/>
  <c r="R484" i="2"/>
  <c r="T484" i="2" s="1"/>
  <c r="R483" i="2"/>
  <c r="T483" i="2" s="1"/>
  <c r="R482" i="2"/>
  <c r="T482" i="2" s="1"/>
  <c r="R481" i="2"/>
  <c r="T481" i="2" s="1"/>
  <c r="R480" i="2"/>
  <c r="T480" i="2" s="1"/>
  <c r="R479" i="2"/>
  <c r="T479" i="2" s="1"/>
  <c r="R478" i="2"/>
  <c r="T478" i="2" s="1"/>
  <c r="R477" i="2"/>
  <c r="T477" i="2" s="1"/>
  <c r="R476" i="2"/>
  <c r="T476" i="2" s="1"/>
  <c r="R475" i="2"/>
  <c r="T475" i="2" s="1"/>
  <c r="R474" i="2"/>
  <c r="T474" i="2" s="1"/>
  <c r="R473" i="2"/>
  <c r="T473" i="2" s="1"/>
  <c r="R472" i="2"/>
  <c r="T472" i="2" s="1"/>
  <c r="R471" i="2"/>
  <c r="T471" i="2" s="1"/>
  <c r="R470" i="2"/>
  <c r="T470" i="2" s="1"/>
  <c r="R469" i="2"/>
  <c r="T469" i="2" s="1"/>
  <c r="R468" i="2"/>
  <c r="T468" i="2" s="1"/>
  <c r="R467" i="2"/>
  <c r="T467" i="2" s="1"/>
  <c r="R466" i="2"/>
  <c r="T466" i="2" s="1"/>
  <c r="R465" i="2"/>
  <c r="T465" i="2" s="1"/>
  <c r="R464" i="2"/>
  <c r="T464" i="2" s="1"/>
  <c r="R463" i="2"/>
  <c r="T463" i="2" s="1"/>
  <c r="R462" i="2"/>
  <c r="T462" i="2" s="1"/>
  <c r="R461" i="2"/>
  <c r="T461" i="2" s="1"/>
  <c r="R460" i="2"/>
  <c r="T460" i="2" s="1"/>
  <c r="R459" i="2"/>
  <c r="T459" i="2" s="1"/>
  <c r="R458" i="2"/>
  <c r="T458" i="2" s="1"/>
  <c r="R457" i="2"/>
  <c r="T457" i="2" s="1"/>
  <c r="R456" i="2"/>
  <c r="T456" i="2" s="1"/>
  <c r="R455" i="2"/>
  <c r="T455" i="2" s="1"/>
  <c r="R454" i="2"/>
  <c r="T454" i="2" s="1"/>
  <c r="R453" i="2"/>
  <c r="T453" i="2" s="1"/>
  <c r="R452" i="2"/>
  <c r="T452" i="2" s="1"/>
  <c r="R451" i="2"/>
  <c r="T451" i="2" s="1"/>
  <c r="R450" i="2"/>
  <c r="T450" i="2" s="1"/>
  <c r="R449" i="2"/>
  <c r="T449" i="2" s="1"/>
  <c r="R448" i="2"/>
  <c r="T448" i="2" s="1"/>
  <c r="R447" i="2"/>
  <c r="T447" i="2" s="1"/>
  <c r="R446" i="2"/>
  <c r="T446" i="2" s="1"/>
  <c r="R445" i="2"/>
  <c r="T445" i="2" s="1"/>
  <c r="R444" i="2"/>
  <c r="T444" i="2" s="1"/>
  <c r="R443" i="2"/>
  <c r="T443" i="2" s="1"/>
  <c r="R442" i="2"/>
  <c r="T442" i="2" s="1"/>
  <c r="R441" i="2"/>
  <c r="T441" i="2" s="1"/>
  <c r="R440" i="2"/>
  <c r="T440" i="2" s="1"/>
  <c r="R439" i="2"/>
  <c r="T439" i="2" s="1"/>
  <c r="R438" i="2"/>
  <c r="T438" i="2" s="1"/>
  <c r="R437" i="2"/>
  <c r="T437" i="2" s="1"/>
  <c r="R436" i="2"/>
  <c r="T436" i="2" s="1"/>
  <c r="R435" i="2"/>
  <c r="T435" i="2" s="1"/>
  <c r="R434" i="2"/>
  <c r="T434" i="2" s="1"/>
  <c r="R433" i="2"/>
  <c r="T433" i="2" s="1"/>
  <c r="R432" i="2"/>
  <c r="T432" i="2" s="1"/>
  <c r="R431" i="2"/>
  <c r="T431" i="2" s="1"/>
  <c r="R430" i="2"/>
  <c r="T430" i="2" s="1"/>
  <c r="R429" i="2"/>
  <c r="T429" i="2" s="1"/>
  <c r="R428" i="2"/>
  <c r="T428" i="2" s="1"/>
  <c r="R427" i="2"/>
  <c r="T427" i="2" s="1"/>
  <c r="R426" i="2"/>
  <c r="T426" i="2" s="1"/>
  <c r="R425" i="2"/>
  <c r="T425" i="2" s="1"/>
  <c r="R424" i="2"/>
  <c r="T424" i="2" s="1"/>
  <c r="R423" i="2"/>
  <c r="T423" i="2" s="1"/>
  <c r="R422" i="2"/>
  <c r="T422" i="2" s="1"/>
  <c r="R421" i="2"/>
  <c r="T421" i="2" s="1"/>
  <c r="R420" i="2"/>
  <c r="T420" i="2" s="1"/>
  <c r="R419" i="2"/>
  <c r="T419" i="2" s="1"/>
  <c r="R418" i="2"/>
  <c r="T418" i="2" s="1"/>
  <c r="R417" i="2"/>
  <c r="T417" i="2" s="1"/>
  <c r="R416" i="2"/>
  <c r="T416" i="2" s="1"/>
  <c r="R415" i="2"/>
  <c r="T415" i="2" s="1"/>
  <c r="R414" i="2"/>
  <c r="T414" i="2" s="1"/>
  <c r="R413" i="2"/>
  <c r="T413" i="2" s="1"/>
  <c r="R412" i="2"/>
  <c r="T412" i="2" s="1"/>
  <c r="R411" i="2"/>
  <c r="T411" i="2" s="1"/>
  <c r="R410" i="2"/>
  <c r="T410" i="2" s="1"/>
  <c r="R409" i="2"/>
  <c r="T409" i="2" s="1"/>
  <c r="R408" i="2"/>
  <c r="T408" i="2" s="1"/>
  <c r="R407" i="2"/>
  <c r="T407" i="2" s="1"/>
  <c r="R406" i="2"/>
  <c r="T406" i="2" s="1"/>
  <c r="R405" i="2"/>
  <c r="T405" i="2" s="1"/>
  <c r="R404" i="2"/>
  <c r="T404" i="2" s="1"/>
  <c r="R403" i="2"/>
  <c r="T403" i="2" s="1"/>
  <c r="R402" i="2"/>
  <c r="T402" i="2" s="1"/>
  <c r="R401" i="2"/>
  <c r="T401" i="2" s="1"/>
  <c r="R400" i="2"/>
  <c r="T400" i="2" s="1"/>
  <c r="R399" i="2"/>
  <c r="T399" i="2" s="1"/>
  <c r="R398" i="2"/>
  <c r="T398" i="2" s="1"/>
  <c r="R397" i="2"/>
  <c r="T397" i="2" s="1"/>
  <c r="R396" i="2"/>
  <c r="T396" i="2" s="1"/>
  <c r="R395" i="2"/>
  <c r="T395" i="2" s="1"/>
  <c r="R394" i="2"/>
  <c r="T394" i="2" s="1"/>
  <c r="R393" i="2"/>
  <c r="T393" i="2" s="1"/>
  <c r="R392" i="2"/>
  <c r="T392" i="2" s="1"/>
  <c r="R391" i="2"/>
  <c r="T391" i="2" s="1"/>
  <c r="R390" i="2"/>
  <c r="T390" i="2" s="1"/>
  <c r="R389" i="2"/>
  <c r="T389" i="2" s="1"/>
  <c r="R388" i="2"/>
  <c r="T388" i="2" s="1"/>
  <c r="R387" i="2"/>
  <c r="T387" i="2" s="1"/>
  <c r="R386" i="2"/>
  <c r="T386" i="2" s="1"/>
  <c r="R385" i="2"/>
  <c r="T385" i="2" s="1"/>
  <c r="R384" i="2"/>
  <c r="T384" i="2" s="1"/>
  <c r="R383" i="2"/>
  <c r="T383" i="2" s="1"/>
  <c r="R382" i="2"/>
  <c r="T382" i="2" s="1"/>
  <c r="R381" i="2"/>
  <c r="T381" i="2" s="1"/>
  <c r="R380" i="2"/>
  <c r="T380" i="2" s="1"/>
  <c r="R379" i="2"/>
  <c r="T379" i="2" s="1"/>
  <c r="R378" i="2"/>
  <c r="T378" i="2" s="1"/>
  <c r="R377" i="2"/>
  <c r="T377" i="2" s="1"/>
  <c r="R376" i="2"/>
  <c r="T376" i="2" s="1"/>
  <c r="R375" i="2"/>
  <c r="T375" i="2" s="1"/>
  <c r="R374" i="2"/>
  <c r="T374" i="2" s="1"/>
  <c r="R373" i="2"/>
  <c r="T373" i="2" s="1"/>
  <c r="R372" i="2"/>
  <c r="T372" i="2" s="1"/>
  <c r="R371" i="2"/>
  <c r="T371" i="2" s="1"/>
  <c r="R370" i="2"/>
  <c r="T370" i="2" s="1"/>
  <c r="R369" i="2"/>
  <c r="T369" i="2" s="1"/>
  <c r="R368" i="2"/>
  <c r="T368" i="2" s="1"/>
  <c r="R367" i="2"/>
  <c r="T367" i="2" s="1"/>
  <c r="R366" i="2"/>
  <c r="T366" i="2" s="1"/>
  <c r="R365" i="2"/>
  <c r="T365" i="2" s="1"/>
  <c r="R364" i="2"/>
  <c r="T364" i="2" s="1"/>
  <c r="R363" i="2"/>
  <c r="T363" i="2" s="1"/>
  <c r="R362" i="2"/>
  <c r="T362" i="2" s="1"/>
  <c r="R361" i="2"/>
  <c r="T361" i="2" s="1"/>
  <c r="R360" i="2"/>
  <c r="T360" i="2" s="1"/>
  <c r="R359" i="2"/>
  <c r="T359" i="2" s="1"/>
  <c r="R358" i="2"/>
  <c r="T358" i="2" s="1"/>
  <c r="R357" i="2"/>
  <c r="T357" i="2" s="1"/>
  <c r="R356" i="2"/>
  <c r="T356" i="2" s="1"/>
  <c r="R355" i="2"/>
  <c r="T355" i="2" s="1"/>
  <c r="R354" i="2"/>
  <c r="T354" i="2" s="1"/>
  <c r="R353" i="2"/>
  <c r="T353" i="2" s="1"/>
  <c r="R352" i="2"/>
  <c r="T352" i="2" s="1"/>
  <c r="R351" i="2"/>
  <c r="T351" i="2" s="1"/>
  <c r="R350" i="2"/>
  <c r="T350" i="2" s="1"/>
  <c r="R349" i="2"/>
  <c r="T349" i="2" s="1"/>
  <c r="R348" i="2"/>
  <c r="T348" i="2" s="1"/>
  <c r="R347" i="2"/>
  <c r="T347" i="2" s="1"/>
  <c r="R346" i="2"/>
  <c r="T346" i="2" s="1"/>
  <c r="R345" i="2"/>
  <c r="T345" i="2" s="1"/>
  <c r="R344" i="2"/>
  <c r="T344" i="2" s="1"/>
  <c r="R343" i="2"/>
  <c r="T343" i="2" s="1"/>
  <c r="R342" i="2"/>
  <c r="T342" i="2" s="1"/>
  <c r="R341" i="2"/>
  <c r="T341" i="2" s="1"/>
  <c r="R340" i="2"/>
  <c r="T340" i="2" s="1"/>
  <c r="R339" i="2"/>
  <c r="T339" i="2" s="1"/>
  <c r="R338" i="2"/>
  <c r="T338" i="2" s="1"/>
  <c r="R337" i="2"/>
  <c r="T337" i="2" s="1"/>
  <c r="R336" i="2"/>
  <c r="T336" i="2" s="1"/>
  <c r="R335" i="2"/>
  <c r="T335" i="2" s="1"/>
  <c r="R334" i="2"/>
  <c r="T334" i="2" s="1"/>
  <c r="R333" i="2"/>
  <c r="T333" i="2" s="1"/>
  <c r="R332" i="2"/>
  <c r="T332" i="2" s="1"/>
  <c r="R331" i="2"/>
  <c r="T331" i="2" s="1"/>
  <c r="R330" i="2"/>
  <c r="T330" i="2" s="1"/>
  <c r="R329" i="2"/>
  <c r="T329" i="2" s="1"/>
  <c r="R328" i="2"/>
  <c r="T328" i="2" s="1"/>
  <c r="R327" i="2"/>
  <c r="T327" i="2" s="1"/>
  <c r="R326" i="2"/>
  <c r="T326" i="2" s="1"/>
  <c r="R325" i="2"/>
  <c r="T325" i="2" s="1"/>
  <c r="R324" i="2"/>
  <c r="T324" i="2" s="1"/>
  <c r="R323" i="2"/>
  <c r="T323" i="2" s="1"/>
  <c r="R322" i="2"/>
  <c r="T322" i="2" s="1"/>
  <c r="R321" i="2"/>
  <c r="T321" i="2" s="1"/>
  <c r="R320" i="2"/>
  <c r="T320" i="2" s="1"/>
  <c r="R319" i="2"/>
  <c r="T319" i="2" s="1"/>
  <c r="R318" i="2"/>
  <c r="T318" i="2" s="1"/>
  <c r="R317" i="2"/>
  <c r="T317" i="2" s="1"/>
  <c r="R316" i="2"/>
  <c r="T316" i="2" s="1"/>
  <c r="R315" i="2"/>
  <c r="T315" i="2" s="1"/>
  <c r="R314" i="2"/>
  <c r="T314" i="2" s="1"/>
  <c r="R313" i="2"/>
  <c r="T313" i="2" s="1"/>
  <c r="R312" i="2"/>
  <c r="T312" i="2" s="1"/>
  <c r="R311" i="2"/>
  <c r="T311" i="2" s="1"/>
  <c r="R310" i="2"/>
  <c r="T310" i="2" s="1"/>
  <c r="R309" i="2"/>
  <c r="T309" i="2" s="1"/>
  <c r="R308" i="2"/>
  <c r="T308" i="2" s="1"/>
  <c r="R307" i="2"/>
  <c r="T307" i="2" s="1"/>
  <c r="R306" i="2"/>
  <c r="T306" i="2" s="1"/>
  <c r="R305" i="2"/>
  <c r="T305" i="2" s="1"/>
  <c r="R304" i="2"/>
  <c r="T304" i="2" s="1"/>
  <c r="R303" i="2"/>
  <c r="T303" i="2" s="1"/>
  <c r="R302" i="2"/>
  <c r="T302" i="2" s="1"/>
  <c r="R301" i="2"/>
  <c r="T301" i="2" s="1"/>
  <c r="R300" i="2"/>
  <c r="T300" i="2" s="1"/>
  <c r="R299" i="2"/>
  <c r="T299" i="2" s="1"/>
  <c r="R298" i="2"/>
  <c r="T298" i="2" s="1"/>
  <c r="R297" i="2"/>
  <c r="T297" i="2" s="1"/>
  <c r="R296" i="2"/>
  <c r="T296" i="2" s="1"/>
  <c r="R295" i="2"/>
  <c r="T295" i="2" s="1"/>
  <c r="R294" i="2"/>
  <c r="T294" i="2" s="1"/>
  <c r="R293" i="2"/>
  <c r="T293" i="2" s="1"/>
  <c r="R292" i="2"/>
  <c r="T292" i="2" s="1"/>
  <c r="R291" i="2"/>
  <c r="T291" i="2" s="1"/>
  <c r="R290" i="2"/>
  <c r="T290" i="2" s="1"/>
  <c r="R289" i="2"/>
  <c r="T289" i="2" s="1"/>
  <c r="R288" i="2"/>
  <c r="T288" i="2" s="1"/>
  <c r="R287" i="2"/>
  <c r="T287" i="2" s="1"/>
  <c r="R286" i="2"/>
  <c r="T286" i="2" s="1"/>
  <c r="R285" i="2"/>
  <c r="T285" i="2" s="1"/>
  <c r="R284" i="2"/>
  <c r="T284" i="2" s="1"/>
  <c r="R283" i="2"/>
  <c r="T283" i="2" s="1"/>
  <c r="R282" i="2"/>
  <c r="T282" i="2" s="1"/>
  <c r="R281" i="2"/>
  <c r="T281" i="2" s="1"/>
  <c r="R280" i="2"/>
  <c r="T280" i="2" s="1"/>
  <c r="R279" i="2"/>
  <c r="T279" i="2" s="1"/>
  <c r="R278" i="2"/>
  <c r="T278" i="2" s="1"/>
  <c r="R277" i="2"/>
  <c r="T277" i="2" s="1"/>
  <c r="R276" i="2"/>
  <c r="T276" i="2" s="1"/>
  <c r="R275" i="2"/>
  <c r="T275" i="2" s="1"/>
  <c r="R274" i="2"/>
  <c r="T274" i="2" s="1"/>
  <c r="R273" i="2"/>
  <c r="T273" i="2" s="1"/>
  <c r="R272" i="2"/>
  <c r="T272" i="2" s="1"/>
  <c r="R271" i="2"/>
  <c r="T271" i="2" s="1"/>
  <c r="R270" i="2"/>
  <c r="T270" i="2" s="1"/>
  <c r="R269" i="2"/>
  <c r="T269" i="2" s="1"/>
  <c r="R268" i="2"/>
  <c r="T268" i="2" s="1"/>
  <c r="R267" i="2"/>
  <c r="T267" i="2" s="1"/>
  <c r="R266" i="2"/>
  <c r="T266" i="2" s="1"/>
  <c r="R265" i="2"/>
  <c r="T265" i="2" s="1"/>
  <c r="R264" i="2"/>
  <c r="T264" i="2" s="1"/>
  <c r="R263" i="2"/>
  <c r="T263" i="2" s="1"/>
  <c r="R262" i="2"/>
  <c r="T262" i="2" s="1"/>
  <c r="R261" i="2"/>
  <c r="T261" i="2" s="1"/>
  <c r="R260" i="2"/>
  <c r="T260" i="2" s="1"/>
  <c r="R259" i="2"/>
  <c r="T259" i="2" s="1"/>
  <c r="R258" i="2"/>
  <c r="T258" i="2" s="1"/>
  <c r="R257" i="2"/>
  <c r="T257" i="2" s="1"/>
  <c r="R256" i="2"/>
  <c r="T256" i="2" s="1"/>
  <c r="R255" i="2"/>
  <c r="T255" i="2" s="1"/>
  <c r="R254" i="2"/>
  <c r="T254" i="2" s="1"/>
  <c r="R253" i="2"/>
  <c r="T253" i="2" s="1"/>
  <c r="R252" i="2"/>
  <c r="T252" i="2" s="1"/>
  <c r="R251" i="2"/>
  <c r="T251" i="2" s="1"/>
  <c r="R250" i="2"/>
  <c r="T250" i="2" s="1"/>
  <c r="R249" i="2"/>
  <c r="T249" i="2" s="1"/>
  <c r="R248" i="2"/>
  <c r="T248" i="2" s="1"/>
  <c r="R247" i="2"/>
  <c r="T247" i="2" s="1"/>
  <c r="R246" i="2"/>
  <c r="T246" i="2" s="1"/>
  <c r="R245" i="2"/>
  <c r="T245" i="2" s="1"/>
  <c r="R244" i="2"/>
  <c r="T244" i="2" s="1"/>
  <c r="R243" i="2"/>
  <c r="T243" i="2" s="1"/>
  <c r="R242" i="2"/>
  <c r="T242" i="2" s="1"/>
  <c r="R241" i="2"/>
  <c r="T241" i="2" s="1"/>
  <c r="R240" i="2"/>
  <c r="T240" i="2" s="1"/>
  <c r="R239" i="2"/>
  <c r="T239" i="2" s="1"/>
  <c r="R238" i="2"/>
  <c r="T238" i="2" s="1"/>
  <c r="R237" i="2"/>
  <c r="T237" i="2" s="1"/>
  <c r="R236" i="2"/>
  <c r="T236" i="2" s="1"/>
  <c r="R235" i="2"/>
  <c r="T235" i="2" s="1"/>
  <c r="R234" i="2"/>
  <c r="T234" i="2" s="1"/>
  <c r="R233" i="2"/>
  <c r="T233" i="2" s="1"/>
  <c r="R232" i="2"/>
  <c r="T232" i="2" s="1"/>
  <c r="R231" i="2"/>
  <c r="T231" i="2" s="1"/>
  <c r="R230" i="2"/>
  <c r="T230" i="2" s="1"/>
  <c r="R229" i="2"/>
  <c r="T229" i="2" s="1"/>
  <c r="R228" i="2"/>
  <c r="T228" i="2" s="1"/>
  <c r="R227" i="2"/>
  <c r="T227" i="2" s="1"/>
  <c r="R226" i="2"/>
  <c r="T226" i="2" s="1"/>
  <c r="R225" i="2"/>
  <c r="T225" i="2" s="1"/>
  <c r="R224" i="2"/>
  <c r="T224" i="2" s="1"/>
  <c r="R223" i="2"/>
  <c r="T223" i="2" s="1"/>
  <c r="R222" i="2"/>
  <c r="T222" i="2" s="1"/>
  <c r="R221" i="2"/>
  <c r="T221" i="2" s="1"/>
  <c r="R220" i="2"/>
  <c r="T220" i="2" s="1"/>
  <c r="R219" i="2"/>
  <c r="T219" i="2" s="1"/>
  <c r="R218" i="2"/>
  <c r="T218" i="2" s="1"/>
  <c r="R217" i="2"/>
  <c r="T217" i="2" s="1"/>
  <c r="R216" i="2"/>
  <c r="T216" i="2" s="1"/>
  <c r="R215" i="2"/>
  <c r="T215" i="2" s="1"/>
  <c r="R214" i="2"/>
  <c r="T214" i="2" s="1"/>
  <c r="R213" i="2"/>
  <c r="T213" i="2" s="1"/>
  <c r="R212" i="2"/>
  <c r="T212" i="2" s="1"/>
  <c r="R211" i="2"/>
  <c r="T211" i="2" s="1"/>
  <c r="R210" i="2"/>
  <c r="T210" i="2" s="1"/>
  <c r="R209" i="2"/>
  <c r="T209" i="2" s="1"/>
  <c r="R208" i="2"/>
  <c r="T208" i="2" s="1"/>
  <c r="R207" i="2"/>
  <c r="T207" i="2" s="1"/>
  <c r="R206" i="2"/>
  <c r="T206" i="2" s="1"/>
  <c r="R205" i="2"/>
  <c r="T205" i="2" s="1"/>
  <c r="R204" i="2"/>
  <c r="T204" i="2" s="1"/>
  <c r="R203" i="2"/>
  <c r="T203" i="2" s="1"/>
  <c r="R202" i="2"/>
  <c r="T202" i="2" s="1"/>
  <c r="R201" i="2"/>
  <c r="T201" i="2" s="1"/>
  <c r="R200" i="2"/>
  <c r="T200" i="2" s="1"/>
  <c r="R199" i="2"/>
  <c r="T199" i="2" s="1"/>
  <c r="R198" i="2"/>
  <c r="T198" i="2" s="1"/>
  <c r="R197" i="2"/>
  <c r="T197" i="2" s="1"/>
  <c r="R196" i="2"/>
  <c r="T196" i="2" s="1"/>
  <c r="R195" i="2"/>
  <c r="T195" i="2" s="1"/>
  <c r="R194" i="2"/>
  <c r="T194" i="2" s="1"/>
  <c r="R193" i="2"/>
  <c r="T193" i="2" s="1"/>
  <c r="R192" i="2"/>
  <c r="T192" i="2" s="1"/>
  <c r="R191" i="2"/>
  <c r="T191" i="2" s="1"/>
  <c r="R190" i="2"/>
  <c r="T190" i="2" s="1"/>
  <c r="R189" i="2"/>
  <c r="T189" i="2" s="1"/>
  <c r="R188" i="2"/>
  <c r="T188" i="2" s="1"/>
  <c r="R187" i="2"/>
  <c r="T187" i="2" s="1"/>
  <c r="R186" i="2"/>
  <c r="T186" i="2" s="1"/>
  <c r="R185" i="2"/>
  <c r="T185" i="2" s="1"/>
  <c r="R184" i="2"/>
  <c r="T184" i="2" s="1"/>
  <c r="R183" i="2"/>
  <c r="T183" i="2" s="1"/>
  <c r="R182" i="2"/>
  <c r="T182" i="2" s="1"/>
  <c r="R181" i="2"/>
  <c r="T181" i="2" s="1"/>
  <c r="R180" i="2"/>
  <c r="T180" i="2" s="1"/>
  <c r="R179" i="2"/>
  <c r="T179" i="2" s="1"/>
  <c r="R178" i="2"/>
  <c r="T178" i="2" s="1"/>
  <c r="R177" i="2"/>
  <c r="T177" i="2" s="1"/>
  <c r="R176" i="2"/>
  <c r="T176" i="2" s="1"/>
  <c r="R175" i="2"/>
  <c r="T175" i="2" s="1"/>
  <c r="R174" i="2"/>
  <c r="T174" i="2" s="1"/>
  <c r="R173" i="2"/>
  <c r="T173" i="2" s="1"/>
  <c r="R172" i="2"/>
  <c r="T172" i="2" s="1"/>
  <c r="R171" i="2"/>
  <c r="T171" i="2" s="1"/>
  <c r="R170" i="2"/>
  <c r="T170" i="2" s="1"/>
  <c r="R169" i="2"/>
  <c r="T169" i="2" s="1"/>
  <c r="R168" i="2"/>
  <c r="T168" i="2" s="1"/>
  <c r="R167" i="2"/>
  <c r="T167" i="2" s="1"/>
  <c r="R166" i="2"/>
  <c r="T166" i="2" s="1"/>
  <c r="R165" i="2"/>
  <c r="T165" i="2" s="1"/>
  <c r="R164" i="2"/>
  <c r="T164" i="2" s="1"/>
  <c r="R163" i="2"/>
  <c r="T163" i="2" s="1"/>
  <c r="R162" i="2"/>
  <c r="T162" i="2" s="1"/>
  <c r="R161" i="2"/>
  <c r="T161" i="2" s="1"/>
  <c r="R160" i="2"/>
  <c r="T160" i="2" s="1"/>
  <c r="R159" i="2"/>
  <c r="T159" i="2" s="1"/>
  <c r="R158" i="2"/>
  <c r="T158" i="2" s="1"/>
  <c r="R157" i="2"/>
  <c r="T157" i="2" s="1"/>
  <c r="R156" i="2"/>
  <c r="T156" i="2" s="1"/>
  <c r="R155" i="2"/>
  <c r="T155" i="2" s="1"/>
  <c r="R154" i="2"/>
  <c r="T154" i="2" s="1"/>
  <c r="R153" i="2"/>
  <c r="T153" i="2" s="1"/>
  <c r="R152" i="2"/>
  <c r="T152" i="2" s="1"/>
  <c r="R151" i="2"/>
  <c r="T151" i="2" s="1"/>
  <c r="R150" i="2"/>
  <c r="T150" i="2" s="1"/>
  <c r="R149" i="2"/>
  <c r="T149" i="2" s="1"/>
  <c r="R148" i="2"/>
  <c r="T148" i="2" s="1"/>
  <c r="R147" i="2"/>
  <c r="T147" i="2" s="1"/>
  <c r="R146" i="2"/>
  <c r="T146" i="2" s="1"/>
  <c r="R145" i="2"/>
  <c r="T145" i="2" s="1"/>
  <c r="R144" i="2"/>
  <c r="T144" i="2" s="1"/>
  <c r="R143" i="2"/>
  <c r="T143" i="2" s="1"/>
  <c r="R142" i="2"/>
  <c r="T142" i="2" s="1"/>
  <c r="R141" i="2"/>
  <c r="T141" i="2" s="1"/>
  <c r="R140" i="2"/>
  <c r="T140" i="2" s="1"/>
  <c r="R139" i="2"/>
  <c r="T139" i="2" s="1"/>
  <c r="R138" i="2"/>
  <c r="T138" i="2" s="1"/>
  <c r="R137" i="2"/>
  <c r="T137" i="2" s="1"/>
  <c r="R136" i="2"/>
  <c r="T136" i="2" s="1"/>
  <c r="R135" i="2"/>
  <c r="T135" i="2" s="1"/>
  <c r="R134" i="2"/>
  <c r="T134" i="2" s="1"/>
  <c r="R133" i="2"/>
  <c r="T133" i="2" s="1"/>
  <c r="R132" i="2"/>
  <c r="T132" i="2" s="1"/>
  <c r="R131" i="2"/>
  <c r="T131" i="2" s="1"/>
  <c r="R130" i="2"/>
  <c r="T130" i="2" s="1"/>
  <c r="R129" i="2"/>
  <c r="T129" i="2" s="1"/>
  <c r="R128" i="2"/>
  <c r="T128" i="2" s="1"/>
  <c r="R127" i="2"/>
  <c r="T127" i="2" s="1"/>
  <c r="R126" i="2"/>
  <c r="T126" i="2" s="1"/>
  <c r="R125" i="2"/>
  <c r="T125" i="2" s="1"/>
  <c r="R124" i="2"/>
  <c r="T124" i="2" s="1"/>
  <c r="R123" i="2"/>
  <c r="T123" i="2" s="1"/>
  <c r="R122" i="2"/>
  <c r="T122" i="2" s="1"/>
  <c r="R121" i="2"/>
  <c r="T121" i="2" s="1"/>
  <c r="R120" i="2"/>
  <c r="T120" i="2" s="1"/>
  <c r="R119" i="2"/>
  <c r="T119" i="2" s="1"/>
  <c r="R118" i="2"/>
  <c r="T118" i="2" s="1"/>
  <c r="R117" i="2"/>
  <c r="T117" i="2" s="1"/>
  <c r="R116" i="2"/>
  <c r="T116" i="2" s="1"/>
  <c r="R115" i="2"/>
  <c r="T115" i="2" s="1"/>
  <c r="R114" i="2"/>
  <c r="T114" i="2" s="1"/>
  <c r="R113" i="2"/>
  <c r="T113" i="2" s="1"/>
  <c r="R112" i="2"/>
  <c r="T112" i="2" s="1"/>
  <c r="R111" i="2"/>
  <c r="T111" i="2" s="1"/>
  <c r="R110" i="2"/>
  <c r="T110" i="2" s="1"/>
  <c r="R109" i="2"/>
  <c r="T109" i="2" s="1"/>
  <c r="R108" i="2"/>
  <c r="T108" i="2" s="1"/>
  <c r="R107" i="2"/>
  <c r="T107" i="2" s="1"/>
  <c r="R106" i="2"/>
  <c r="T106" i="2" s="1"/>
  <c r="R105" i="2"/>
  <c r="T105" i="2" s="1"/>
  <c r="R104" i="2"/>
  <c r="T104" i="2" s="1"/>
  <c r="R103" i="2"/>
  <c r="T103" i="2" s="1"/>
  <c r="R102" i="2"/>
  <c r="T102" i="2" s="1"/>
  <c r="R101" i="2"/>
  <c r="T101" i="2" s="1"/>
  <c r="R100" i="2"/>
  <c r="T100" i="2" s="1"/>
  <c r="R99" i="2"/>
  <c r="T99" i="2" s="1"/>
  <c r="R98" i="2"/>
  <c r="T98" i="2" s="1"/>
  <c r="R97" i="2"/>
  <c r="T97" i="2" s="1"/>
  <c r="R96" i="2"/>
  <c r="T96" i="2" s="1"/>
  <c r="R95" i="2"/>
  <c r="T95" i="2" s="1"/>
  <c r="R94" i="2"/>
  <c r="T94" i="2" s="1"/>
  <c r="R93" i="2"/>
  <c r="T93" i="2" s="1"/>
  <c r="R92" i="2"/>
  <c r="T92" i="2" s="1"/>
  <c r="R91" i="2"/>
  <c r="T91" i="2" s="1"/>
  <c r="R90" i="2"/>
  <c r="T90" i="2" s="1"/>
  <c r="R89" i="2"/>
  <c r="T89" i="2" s="1"/>
  <c r="R88" i="2"/>
  <c r="T88" i="2" s="1"/>
  <c r="R87" i="2"/>
  <c r="T87" i="2" s="1"/>
  <c r="R86" i="2"/>
  <c r="T86" i="2" s="1"/>
  <c r="R85" i="2"/>
  <c r="T85" i="2" s="1"/>
  <c r="R84" i="2"/>
  <c r="T84" i="2" s="1"/>
  <c r="R83" i="2"/>
  <c r="T83" i="2" s="1"/>
  <c r="R82" i="2"/>
  <c r="T82" i="2" s="1"/>
  <c r="R81" i="2"/>
  <c r="T81" i="2" s="1"/>
  <c r="R80" i="2"/>
  <c r="T80" i="2" s="1"/>
  <c r="R79" i="2"/>
  <c r="T79" i="2" s="1"/>
  <c r="R78" i="2"/>
  <c r="T78" i="2" s="1"/>
  <c r="R77" i="2"/>
  <c r="T77" i="2" s="1"/>
  <c r="R76" i="2"/>
  <c r="T76" i="2" s="1"/>
  <c r="R75" i="2"/>
  <c r="T75" i="2" s="1"/>
  <c r="R74" i="2"/>
  <c r="T74" i="2" s="1"/>
  <c r="R73" i="2"/>
  <c r="T73" i="2" s="1"/>
  <c r="R72" i="2"/>
  <c r="T72" i="2" s="1"/>
  <c r="R71" i="2"/>
  <c r="T71" i="2" s="1"/>
  <c r="R70" i="2"/>
  <c r="T70" i="2" s="1"/>
  <c r="R69" i="2"/>
  <c r="T69" i="2" s="1"/>
  <c r="R68" i="2"/>
  <c r="T68" i="2" s="1"/>
  <c r="R67" i="2"/>
  <c r="T67" i="2" s="1"/>
  <c r="R66" i="2"/>
  <c r="T66" i="2" s="1"/>
  <c r="R65" i="2"/>
  <c r="T65" i="2" s="1"/>
  <c r="R64" i="2"/>
  <c r="T64" i="2" s="1"/>
  <c r="R63" i="2"/>
  <c r="T63" i="2" s="1"/>
  <c r="R62" i="2"/>
  <c r="T62" i="2" s="1"/>
  <c r="R61" i="2"/>
  <c r="T61" i="2" s="1"/>
  <c r="R60" i="2"/>
  <c r="T60" i="2" s="1"/>
  <c r="R59" i="2"/>
  <c r="T59" i="2" s="1"/>
  <c r="R58" i="2"/>
  <c r="T58" i="2" s="1"/>
  <c r="R57" i="2"/>
  <c r="T57" i="2" s="1"/>
  <c r="R56" i="2"/>
  <c r="T56" i="2" s="1"/>
  <c r="R55" i="2"/>
  <c r="T55" i="2" s="1"/>
  <c r="R54" i="2"/>
  <c r="T54" i="2" s="1"/>
  <c r="R53" i="2"/>
  <c r="T53" i="2" s="1"/>
  <c r="R52" i="2"/>
  <c r="T52" i="2" s="1"/>
  <c r="R51" i="2"/>
  <c r="T51" i="2" s="1"/>
  <c r="R50" i="2"/>
  <c r="T50" i="2" s="1"/>
  <c r="R49" i="2"/>
  <c r="T49" i="2" s="1"/>
  <c r="R48" i="2"/>
  <c r="T48" i="2" s="1"/>
  <c r="R47" i="2"/>
  <c r="T47" i="2" s="1"/>
  <c r="R46" i="2"/>
  <c r="T46" i="2" s="1"/>
  <c r="R45" i="2"/>
  <c r="T45" i="2" s="1"/>
  <c r="R44" i="2"/>
  <c r="T44" i="2" s="1"/>
  <c r="R43" i="2"/>
  <c r="T43" i="2" s="1"/>
  <c r="R42" i="2"/>
  <c r="T42" i="2" s="1"/>
  <c r="R41" i="2"/>
  <c r="T41" i="2" s="1"/>
  <c r="R40" i="2"/>
  <c r="T40" i="2" s="1"/>
  <c r="R39" i="2"/>
  <c r="T39" i="2" s="1"/>
  <c r="R38" i="2"/>
  <c r="T38" i="2" s="1"/>
  <c r="R37" i="2"/>
  <c r="T37" i="2" s="1"/>
  <c r="R36" i="2"/>
  <c r="T36" i="2" s="1"/>
  <c r="R35" i="2"/>
  <c r="T35" i="2" s="1"/>
  <c r="R34" i="2"/>
  <c r="T34" i="2" s="1"/>
  <c r="R33" i="2"/>
  <c r="T33" i="2" s="1"/>
  <c r="R32" i="2"/>
  <c r="T32" i="2" s="1"/>
  <c r="R31" i="2"/>
  <c r="T31" i="2" s="1"/>
  <c r="R30" i="2"/>
  <c r="T30" i="2" s="1"/>
  <c r="R29" i="2"/>
  <c r="T29" i="2" s="1"/>
  <c r="R28" i="2"/>
  <c r="T28" i="2" s="1"/>
  <c r="R27" i="2"/>
  <c r="T27" i="2" s="1"/>
  <c r="R26" i="2"/>
  <c r="T26" i="2" s="1"/>
  <c r="R25" i="2"/>
  <c r="T25" i="2" s="1"/>
  <c r="R24" i="2"/>
  <c r="T24" i="2" s="1"/>
  <c r="R23" i="2"/>
  <c r="T23" i="2" s="1"/>
  <c r="R22" i="2"/>
  <c r="T22" i="2" s="1"/>
  <c r="R21" i="2"/>
  <c r="T21" i="2" s="1"/>
  <c r="R20" i="2"/>
  <c r="T20" i="2" s="1"/>
  <c r="R19" i="2"/>
  <c r="T19" i="2" s="1"/>
  <c r="R18" i="2"/>
  <c r="T18" i="2" s="1"/>
  <c r="R17" i="2"/>
  <c r="T17" i="2" s="1"/>
  <c r="R16" i="2"/>
  <c r="T16" i="2" s="1"/>
  <c r="R15" i="2"/>
  <c r="T15" i="2" s="1"/>
  <c r="R14" i="2"/>
  <c r="T14" i="2" s="1"/>
  <c r="R13" i="2"/>
  <c r="T13" i="2" s="1"/>
  <c r="R12" i="2"/>
  <c r="T12" i="2" s="1"/>
  <c r="R11" i="2"/>
  <c r="T11" i="2" s="1"/>
  <c r="R10" i="2"/>
  <c r="T10" i="2" s="1"/>
  <c r="R9" i="2"/>
  <c r="T9" i="2" s="1"/>
  <c r="R8" i="2"/>
  <c r="T8" i="2" s="1"/>
  <c r="R7" i="2"/>
  <c r="T7" i="2" s="1"/>
  <c r="R6" i="2"/>
  <c r="T6" i="2" s="1"/>
  <c r="R5" i="2"/>
  <c r="T5" i="2" s="1"/>
  <c r="R4" i="2"/>
  <c r="T4" i="2" s="1"/>
  <c r="R3" i="2"/>
  <c r="T3" i="2" s="1"/>
  <c r="R2" i="2"/>
  <c r="T2" i="2" s="1"/>
</calcChain>
</file>

<file path=xl/sharedStrings.xml><?xml version="1.0" encoding="utf-8"?>
<sst xmlns="http://schemas.openxmlformats.org/spreadsheetml/2006/main" count="22444" uniqueCount="1132">
  <si>
    <t>Weekend/Weekdays</t>
  </si>
  <si>
    <t xml:space="preserve">Sales </t>
  </si>
  <si>
    <t xml:space="preserve">Profit </t>
  </si>
  <si>
    <t>Sum of Sales</t>
  </si>
  <si>
    <t>Sum of Profit</t>
  </si>
  <si>
    <t xml:space="preserve">  Profit</t>
  </si>
  <si>
    <t xml:space="preserve">Sales  </t>
  </si>
  <si>
    <t>Total Orders</t>
  </si>
  <si>
    <t xml:space="preserve">Profit  </t>
  </si>
  <si>
    <t>Total Customers</t>
  </si>
  <si>
    <t>Cost of Goods</t>
  </si>
  <si>
    <t>Average Sales</t>
  </si>
  <si>
    <t>Payment Type</t>
  </si>
  <si>
    <t>Category</t>
  </si>
  <si>
    <t>Year</t>
  </si>
  <si>
    <t>City</t>
  </si>
  <si>
    <t>Weekend</t>
  </si>
  <si>
    <t>Weekday</t>
  </si>
  <si>
    <t>Grand Total</t>
  </si>
  <si>
    <t>Cash</t>
  </si>
  <si>
    <t>Accessories</t>
  </si>
  <si>
    <t>Month</t>
  </si>
  <si>
    <t>2018</t>
  </si>
  <si>
    <t>2019</t>
  </si>
  <si>
    <t>2020</t>
  </si>
  <si>
    <t>2021</t>
  </si>
  <si>
    <t>Los Angeles</t>
  </si>
  <si>
    <t>Bend</t>
  </si>
  <si>
    <t>Credit Card</t>
  </si>
  <si>
    <t>Apparel</t>
  </si>
  <si>
    <t>January</t>
  </si>
  <si>
    <t>Ottawa</t>
  </si>
  <si>
    <t>East Brunswick</t>
  </si>
  <si>
    <t>Debit Card</t>
  </si>
  <si>
    <t>Biking</t>
  </si>
  <si>
    <t>February</t>
  </si>
  <si>
    <t>Richmond</t>
  </si>
  <si>
    <t>El Paso</t>
  </si>
  <si>
    <t>Electronics</t>
  </si>
  <si>
    <t>March</t>
  </si>
  <si>
    <t>Toronto</t>
  </si>
  <si>
    <t>Freeport</t>
  </si>
  <si>
    <t>Fitness</t>
  </si>
  <si>
    <t>April</t>
  </si>
  <si>
    <t>Vancouver</t>
  </si>
  <si>
    <t>Glen Burnie</t>
  </si>
  <si>
    <t>Golf</t>
  </si>
  <si>
    <t>May</t>
  </si>
  <si>
    <t>Hampton</t>
  </si>
  <si>
    <t>Outdoors</t>
  </si>
  <si>
    <t>June</t>
  </si>
  <si>
    <t>Harvey</t>
  </si>
  <si>
    <t>Lithonia</t>
  </si>
  <si>
    <t>Soccer</t>
  </si>
  <si>
    <t>July</t>
  </si>
  <si>
    <t>Hyattsville</t>
  </si>
  <si>
    <t>Lutz</t>
  </si>
  <si>
    <t>August</t>
  </si>
  <si>
    <t>Jackson</t>
  </si>
  <si>
    <t>Marysville</t>
  </si>
  <si>
    <t>September</t>
  </si>
  <si>
    <t>Plymouth</t>
  </si>
  <si>
    <t>October</t>
  </si>
  <si>
    <t>Pomona</t>
  </si>
  <si>
    <t>November</t>
  </si>
  <si>
    <t>Marion</t>
  </si>
  <si>
    <t>Quincy</t>
  </si>
  <si>
    <t>December</t>
  </si>
  <si>
    <t>Squamish</t>
  </si>
  <si>
    <t>Murfreesboro</t>
  </si>
  <si>
    <t>Union</t>
  </si>
  <si>
    <t>Van Nuys</t>
  </si>
  <si>
    <t>Order Id</t>
  </si>
  <si>
    <t>Order Date</t>
  </si>
  <si>
    <t>Day of the Week</t>
  </si>
  <si>
    <t>Customer Id</t>
  </si>
  <si>
    <t>Customer Last Name</t>
  </si>
  <si>
    <t>Country</t>
  </si>
  <si>
    <t>Channel</t>
  </si>
  <si>
    <t>Product</t>
  </si>
  <si>
    <t>Product ID</t>
  </si>
  <si>
    <t>Price</t>
  </si>
  <si>
    <t>Quantity</t>
  </si>
  <si>
    <t>Sales</t>
  </si>
  <si>
    <t>COGS</t>
  </si>
  <si>
    <t>Profit</t>
  </si>
  <si>
    <t>Unit Cost</t>
  </si>
  <si>
    <t>Branch</t>
  </si>
  <si>
    <t>Aurora</t>
  </si>
  <si>
    <t>USA</t>
  </si>
  <si>
    <t>Online</t>
  </si>
  <si>
    <t>Glove It Women's Mod Oval Golf Glove</t>
  </si>
  <si>
    <t>Smith</t>
  </si>
  <si>
    <t>Denver</t>
  </si>
  <si>
    <t>Mercurial Vapor 12 Academy Cleats</t>
  </si>
  <si>
    <t>Jensen</t>
  </si>
  <si>
    <t>Seattle</t>
  </si>
  <si>
    <t xml:space="preserve">Smart watch </t>
  </si>
  <si>
    <t>New Castle</t>
  </si>
  <si>
    <t>Glove It Women's Imperial Golf Glove</t>
  </si>
  <si>
    <t>Patterson</t>
  </si>
  <si>
    <t>Chicago</t>
  </si>
  <si>
    <t>Nichols</t>
  </si>
  <si>
    <t>Anaheim</t>
  </si>
  <si>
    <t>Potter</t>
  </si>
  <si>
    <t>Miami</t>
  </si>
  <si>
    <t>Hopkins</t>
  </si>
  <si>
    <t>Loveland</t>
  </si>
  <si>
    <t>Middleton</t>
  </si>
  <si>
    <t>Coquitlam</t>
  </si>
  <si>
    <t>Canada</t>
  </si>
  <si>
    <t>In Store</t>
  </si>
  <si>
    <t>Schwinn Comfort Bike Seat</t>
  </si>
  <si>
    <t>Salas</t>
  </si>
  <si>
    <t>Deleon</t>
  </si>
  <si>
    <t>Sevylor Coleman 2-Person Outdoors Kayak</t>
  </si>
  <si>
    <t>Buffalo</t>
  </si>
  <si>
    <t>Morales</t>
  </si>
  <si>
    <t>Duran</t>
  </si>
  <si>
    <t>Hamilton</t>
  </si>
  <si>
    <t>Mercurial Vapor 13 Elite FG</t>
  </si>
  <si>
    <t>Mountain View</t>
  </si>
  <si>
    <t>MAZEL Two Way Golf Putter</t>
  </si>
  <si>
    <t>Frank</t>
  </si>
  <si>
    <t>Mccormick</t>
  </si>
  <si>
    <t>Calgary</t>
  </si>
  <si>
    <t>Davenport</t>
  </si>
  <si>
    <t>Brooklyn</t>
  </si>
  <si>
    <t>Taylormade Rocketballz Golf Balls</t>
  </si>
  <si>
    <t>Gonzalez</t>
  </si>
  <si>
    <t>Brownsville</t>
  </si>
  <si>
    <t>Mason</t>
  </si>
  <si>
    <t>Acosta</t>
  </si>
  <si>
    <t>Manchester</t>
  </si>
  <si>
    <t>Air Zoom Pegasus 37</t>
  </si>
  <si>
    <t>Bowman</t>
  </si>
  <si>
    <t>New York</t>
  </si>
  <si>
    <t>Allen</t>
  </si>
  <si>
    <t>Titleist Pro V1 Golf Balls Yellow</t>
  </si>
  <si>
    <t>Huffman</t>
  </si>
  <si>
    <t>Thin Sports Headband, 5 Pcs</t>
  </si>
  <si>
    <t>Lawrenceville</t>
  </si>
  <si>
    <t>Men's Free TR 5.0 TB Training Shoe</t>
  </si>
  <si>
    <t>Marshall</t>
  </si>
  <si>
    <t>San Diego</t>
  </si>
  <si>
    <t>Glove It Imperial Golf Towel</t>
  </si>
  <si>
    <t>Burt</t>
  </si>
  <si>
    <t>Cote</t>
  </si>
  <si>
    <t>Webster</t>
  </si>
  <si>
    <t>Terry</t>
  </si>
  <si>
    <t>Team Golf New England Patriots Putter Grip</t>
  </si>
  <si>
    <t>Griffin</t>
  </si>
  <si>
    <t>Montreal</t>
  </si>
  <si>
    <t>Abbott</t>
  </si>
  <si>
    <t>Regina</t>
  </si>
  <si>
    <t>Cohen</t>
  </si>
  <si>
    <t>Harmon</t>
  </si>
  <si>
    <t>Women's X-Tech Golf Glove Left Hand</t>
  </si>
  <si>
    <t>Blackwell</t>
  </si>
  <si>
    <t>Edmonton</t>
  </si>
  <si>
    <t>Dri-FIT Victory Golf Polo</t>
  </si>
  <si>
    <t>Milwaukee</t>
  </si>
  <si>
    <t>Women's Tempo Shorts</t>
  </si>
  <si>
    <t>Berg</t>
  </si>
  <si>
    <t>Randall</t>
  </si>
  <si>
    <t>Galloway</t>
  </si>
  <si>
    <t>Levy</t>
  </si>
  <si>
    <t>Puma Golf Men's Flexlite Glove</t>
  </si>
  <si>
    <t>Wyatt</t>
  </si>
  <si>
    <t>Hayward</t>
  </si>
  <si>
    <t>Pierce</t>
  </si>
  <si>
    <t>Forest Hills</t>
  </si>
  <si>
    <t>Mullins</t>
  </si>
  <si>
    <t>Defender Small Duffel Bag</t>
  </si>
  <si>
    <t>Mccullough</t>
  </si>
  <si>
    <t>Thompson</t>
  </si>
  <si>
    <t>Nelson</t>
  </si>
  <si>
    <t>Houston</t>
  </si>
  <si>
    <t>NB 455 V2 Closure Running Shoe</t>
  </si>
  <si>
    <t>Castaneda</t>
  </si>
  <si>
    <t>Newark</t>
  </si>
  <si>
    <t>Hebert</t>
  </si>
  <si>
    <t>North Vancouver</t>
  </si>
  <si>
    <t>ADG 3 Golf Shoes</t>
  </si>
  <si>
    <t>Haley</t>
  </si>
  <si>
    <t>Santa Cruz</t>
  </si>
  <si>
    <t>Mercado</t>
  </si>
  <si>
    <t>Martinsburg</t>
  </si>
  <si>
    <t>Campbell</t>
  </si>
  <si>
    <t>Weaver</t>
  </si>
  <si>
    <t>Bridgeton</t>
  </si>
  <si>
    <t>Hickman</t>
  </si>
  <si>
    <t>Leach</t>
  </si>
  <si>
    <t>Meyer</t>
  </si>
  <si>
    <t>Day</t>
  </si>
  <si>
    <t>West Vancouver</t>
  </si>
  <si>
    <t>Choi</t>
  </si>
  <si>
    <t>Keller</t>
  </si>
  <si>
    <t>Adams</t>
  </si>
  <si>
    <t>Kelly</t>
  </si>
  <si>
    <t>Roseville</t>
  </si>
  <si>
    <t>Sanchez</t>
  </si>
  <si>
    <t>Hammond</t>
  </si>
  <si>
    <t>Newton</t>
  </si>
  <si>
    <t>Wilson</t>
  </si>
  <si>
    <t>Mcallen</t>
  </si>
  <si>
    <t>Stein</t>
  </si>
  <si>
    <t>Mililani</t>
  </si>
  <si>
    <t>Summers</t>
  </si>
  <si>
    <t>Bird</t>
  </si>
  <si>
    <t>Schmidt</t>
  </si>
  <si>
    <t>Cleveland</t>
  </si>
  <si>
    <t>Blair</t>
  </si>
  <si>
    <t>Williams</t>
  </si>
  <si>
    <t>Fremont</t>
  </si>
  <si>
    <t>Chambers</t>
  </si>
  <si>
    <t>Roberts</t>
  </si>
  <si>
    <t>Burgess</t>
  </si>
  <si>
    <t>Burnaby</t>
  </si>
  <si>
    <t>Velez</t>
  </si>
  <si>
    <t>Winnipeg</t>
  </si>
  <si>
    <t>Carver</t>
  </si>
  <si>
    <t>Garland</t>
  </si>
  <si>
    <t>Sanders</t>
  </si>
  <si>
    <t>Lancaster</t>
  </si>
  <si>
    <t>Gibbs</t>
  </si>
  <si>
    <t>Barnes</t>
  </si>
  <si>
    <t>Surrey</t>
  </si>
  <si>
    <t>Adidas Sport Athletic Pullover Hooded</t>
  </si>
  <si>
    <t>Luna</t>
  </si>
  <si>
    <t>Daniels</t>
  </si>
  <si>
    <t>Short</t>
  </si>
  <si>
    <t>Gilbert</t>
  </si>
  <si>
    <t>San Francisco</t>
  </si>
  <si>
    <t>Beard</t>
  </si>
  <si>
    <t>Compton</t>
  </si>
  <si>
    <t>Potts</t>
  </si>
  <si>
    <t>Burris</t>
  </si>
  <si>
    <t>Bakersfield</t>
  </si>
  <si>
    <t>Salt Lake City</t>
  </si>
  <si>
    <t>Women's Ignite Slide</t>
  </si>
  <si>
    <t>Mcfarland</t>
  </si>
  <si>
    <t>Bellflower</t>
  </si>
  <si>
    <t>Larson</t>
  </si>
  <si>
    <t>Estes</t>
  </si>
  <si>
    <t>Honolulu</t>
  </si>
  <si>
    <t>Hill</t>
  </si>
  <si>
    <t>Cunningham</t>
  </si>
  <si>
    <t>Columbia</t>
  </si>
  <si>
    <t>Padilla</t>
  </si>
  <si>
    <t>Portland</t>
  </si>
  <si>
    <t>Men's F10 TRX FG</t>
  </si>
  <si>
    <t>Mclaughlin</t>
  </si>
  <si>
    <t>Hernandez</t>
  </si>
  <si>
    <t>Bronx</t>
  </si>
  <si>
    <t>Sexton</t>
  </si>
  <si>
    <t>Wilkins</t>
  </si>
  <si>
    <t>Crawford</t>
  </si>
  <si>
    <t>Mens HeatGear Armour Compression Mock</t>
  </si>
  <si>
    <t>Dawson</t>
  </si>
  <si>
    <t>La Puente</t>
  </si>
  <si>
    <t>Lawrence</t>
  </si>
  <si>
    <t>Shepherd</t>
  </si>
  <si>
    <t>Mcfadden</t>
  </si>
  <si>
    <t>Gomez</t>
  </si>
  <si>
    <t>Christian</t>
  </si>
  <si>
    <t>Gardena</t>
  </si>
  <si>
    <t>Huff</t>
  </si>
  <si>
    <t>Norfolk</t>
  </si>
  <si>
    <t>Owen</t>
  </si>
  <si>
    <t>Tate</t>
  </si>
  <si>
    <t>Irvington</t>
  </si>
  <si>
    <t>Johnston</t>
  </si>
  <si>
    <t>Gaines</t>
  </si>
  <si>
    <t>Modesto</t>
  </si>
  <si>
    <t>Moran</t>
  </si>
  <si>
    <t>Bailey</t>
  </si>
  <si>
    <t>Scott</t>
  </si>
  <si>
    <t>Witt</t>
  </si>
  <si>
    <t>Enfield</t>
  </si>
  <si>
    <t>Robbins</t>
  </si>
  <si>
    <t>Soto</t>
  </si>
  <si>
    <t>Silver Spring</t>
  </si>
  <si>
    <t>Olson</t>
  </si>
  <si>
    <t>French</t>
  </si>
  <si>
    <t>Palm Springs</t>
  </si>
  <si>
    <t>Powell</t>
  </si>
  <si>
    <t>Dallas</t>
  </si>
  <si>
    <t>Stanton</t>
  </si>
  <si>
    <t>Greeley</t>
  </si>
  <si>
    <t>Spencer</t>
  </si>
  <si>
    <t>Roberson</t>
  </si>
  <si>
    <t>Carlsbad</t>
  </si>
  <si>
    <t>York</t>
  </si>
  <si>
    <t>Chapman</t>
  </si>
  <si>
    <t>Fort Lauderdale</t>
  </si>
  <si>
    <t>La Mirada</t>
  </si>
  <si>
    <t>Roseburg</t>
  </si>
  <si>
    <t>Phelps</t>
  </si>
  <si>
    <t>Santana</t>
  </si>
  <si>
    <t>ALPHA Heart Rate Monitor/Sport Watch</t>
  </si>
  <si>
    <t>Garcia</t>
  </si>
  <si>
    <t>Young</t>
  </si>
  <si>
    <t>Stone</t>
  </si>
  <si>
    <t>Ross</t>
  </si>
  <si>
    <t>Lewis</t>
  </si>
  <si>
    <t>Fontana</t>
  </si>
  <si>
    <t>Andrews</t>
  </si>
  <si>
    <t>Phoenix</t>
  </si>
  <si>
    <t>Bridgestone e6 Straight Distance NFL Carolina</t>
  </si>
  <si>
    <t>Webb</t>
  </si>
  <si>
    <t>Murphy</t>
  </si>
  <si>
    <t>Elyria</t>
  </si>
  <si>
    <t>New Bedford</t>
  </si>
  <si>
    <t>Torres</t>
  </si>
  <si>
    <t>Barnett</t>
  </si>
  <si>
    <t>Astoria</t>
  </si>
  <si>
    <t>Rojas</t>
  </si>
  <si>
    <t>Monterrey</t>
  </si>
  <si>
    <t>Mexico</t>
  </si>
  <si>
    <t>Team Golf Texas Longhorns Putter Grip</t>
  </si>
  <si>
    <t>Bolingbrook</t>
  </si>
  <si>
    <t>Daniel</t>
  </si>
  <si>
    <t>Oconnell</t>
  </si>
  <si>
    <t>Hamtramck</t>
  </si>
  <si>
    <t>Delacruz</t>
  </si>
  <si>
    <t>Burton</t>
  </si>
  <si>
    <t>Madison</t>
  </si>
  <si>
    <t>Brown</t>
  </si>
  <si>
    <t>Tallahassee</t>
  </si>
  <si>
    <t>Haas</t>
  </si>
  <si>
    <t>Le</t>
  </si>
  <si>
    <t>Elk Grove</t>
  </si>
  <si>
    <t>San Jose</t>
  </si>
  <si>
    <t>Jonesboro</t>
  </si>
  <si>
    <t>Jones</t>
  </si>
  <si>
    <t>Cooper</t>
  </si>
  <si>
    <t>Kim</t>
  </si>
  <si>
    <t>Kenmore</t>
  </si>
  <si>
    <t>Carroll</t>
  </si>
  <si>
    <t>Guadalajara</t>
  </si>
  <si>
    <t>Lozano</t>
  </si>
  <si>
    <t>Carlisle</t>
  </si>
  <si>
    <t>Highland</t>
  </si>
  <si>
    <t>Fuller</t>
  </si>
  <si>
    <t>Ballwin</t>
  </si>
  <si>
    <t>Robertson</t>
  </si>
  <si>
    <t>Greene</t>
  </si>
  <si>
    <t>Terrell</t>
  </si>
  <si>
    <t>Montoya</t>
  </si>
  <si>
    <t>Albuquerque</t>
  </si>
  <si>
    <t>Las Vegas</t>
  </si>
  <si>
    <t>Parker</t>
  </si>
  <si>
    <t>Sacramento</t>
  </si>
  <si>
    <t>Spring Valley</t>
  </si>
  <si>
    <t>West Orange</t>
  </si>
  <si>
    <t>Mcknight</t>
  </si>
  <si>
    <t>Sharp</t>
  </si>
  <si>
    <t>Bates</t>
  </si>
  <si>
    <t>Hancock</t>
  </si>
  <si>
    <t>Waipahu</t>
  </si>
  <si>
    <t>Carter</t>
  </si>
  <si>
    <t>Darn Tough Hiker Full Cushion</t>
  </si>
  <si>
    <t>Dixon</t>
  </si>
  <si>
    <t>Lodi</t>
  </si>
  <si>
    <t>Pham</t>
  </si>
  <si>
    <t>Haynes</t>
  </si>
  <si>
    <t>Bond</t>
  </si>
  <si>
    <t>Hanson</t>
  </si>
  <si>
    <t>Union City</t>
  </si>
  <si>
    <t>Ortega</t>
  </si>
  <si>
    <t>Los Cabos</t>
  </si>
  <si>
    <t>Rangel</t>
  </si>
  <si>
    <t>Marquez</t>
  </si>
  <si>
    <t>Carmichael</t>
  </si>
  <si>
    <t>Riverside</t>
  </si>
  <si>
    <t>Foster</t>
  </si>
  <si>
    <t>Mathis</t>
  </si>
  <si>
    <t>West Lafayette</t>
  </si>
  <si>
    <t>Green</t>
  </si>
  <si>
    <t>Elliott</t>
  </si>
  <si>
    <t>Alvarado</t>
  </si>
  <si>
    <t>Strongsville</t>
  </si>
  <si>
    <t>Gilmore</t>
  </si>
  <si>
    <t>Del Rio</t>
  </si>
  <si>
    <t>Flowers</t>
  </si>
  <si>
    <t>Orlando</t>
  </si>
  <si>
    <t>Vance</t>
  </si>
  <si>
    <t>Billings</t>
  </si>
  <si>
    <t>Cantu</t>
  </si>
  <si>
    <t>Reynolds</t>
  </si>
  <si>
    <t>Gallegos</t>
  </si>
  <si>
    <t>Eaton</t>
  </si>
  <si>
    <t>Dalton</t>
  </si>
  <si>
    <t>Gillespie</t>
  </si>
  <si>
    <t>Detroit</t>
  </si>
  <si>
    <t>Farmer</t>
  </si>
  <si>
    <t>Long Beach</t>
  </si>
  <si>
    <t>Mitchell</t>
  </si>
  <si>
    <t>Costa Mesa</t>
  </si>
  <si>
    <t>Giles</t>
  </si>
  <si>
    <t>Bauer</t>
  </si>
  <si>
    <t>Lara</t>
  </si>
  <si>
    <t>Hollywood</t>
  </si>
  <si>
    <t>Hodges</t>
  </si>
  <si>
    <t>Phillips</t>
  </si>
  <si>
    <t>Riggs</t>
  </si>
  <si>
    <t>Riley</t>
  </si>
  <si>
    <t>Hughes</t>
  </si>
  <si>
    <t>Women's Ignite PIP VI Slide</t>
  </si>
  <si>
    <t>Reeves</t>
  </si>
  <si>
    <t>Saunders</t>
  </si>
  <si>
    <t>Team Golf St. Louis Cardinals Putter Grip</t>
  </si>
  <si>
    <t>Small</t>
  </si>
  <si>
    <t>Frazier</t>
  </si>
  <si>
    <t>Simon</t>
  </si>
  <si>
    <t>Mount Prospect</t>
  </si>
  <si>
    <t>Rios</t>
  </si>
  <si>
    <t>Hendricks</t>
  </si>
  <si>
    <t>Fowler</t>
  </si>
  <si>
    <t>Canton</t>
  </si>
  <si>
    <t>Morgan</t>
  </si>
  <si>
    <t>Hart</t>
  </si>
  <si>
    <t>Apparel' F5 FG Soccer Cleat</t>
  </si>
  <si>
    <t>Brady</t>
  </si>
  <si>
    <t>Warner</t>
  </si>
  <si>
    <t>Guerra</t>
  </si>
  <si>
    <t>Gallagher</t>
  </si>
  <si>
    <t>Taylor</t>
  </si>
  <si>
    <t>Villa</t>
  </si>
  <si>
    <t>Johnson</t>
  </si>
  <si>
    <t>Farrell</t>
  </si>
  <si>
    <t>Chang</t>
  </si>
  <si>
    <t>Warren</t>
  </si>
  <si>
    <t>Whitney</t>
  </si>
  <si>
    <t>Katy</t>
  </si>
  <si>
    <t>Clay</t>
  </si>
  <si>
    <t>Moreno</t>
  </si>
  <si>
    <t>West</t>
  </si>
  <si>
    <t>Russell</t>
  </si>
  <si>
    <t>Chung</t>
  </si>
  <si>
    <t>Lee</t>
  </si>
  <si>
    <t>Middletown</t>
  </si>
  <si>
    <t>Wheeler</t>
  </si>
  <si>
    <t>Franklin</t>
  </si>
  <si>
    <t>Holmes</t>
  </si>
  <si>
    <t>Kennedy</t>
  </si>
  <si>
    <t>Mack</t>
  </si>
  <si>
    <t>Key</t>
  </si>
  <si>
    <t>Cherry</t>
  </si>
  <si>
    <t>Armstrong</t>
  </si>
  <si>
    <t>Shelton</t>
  </si>
  <si>
    <t>Lawson</t>
  </si>
  <si>
    <t>Gordon</t>
  </si>
  <si>
    <t>Casey</t>
  </si>
  <si>
    <t>Joyce</t>
  </si>
  <si>
    <t>Holloway</t>
  </si>
  <si>
    <t>King</t>
  </si>
  <si>
    <t>Noel</t>
  </si>
  <si>
    <t>Lindenhurst</t>
  </si>
  <si>
    <t>Daugherty</t>
  </si>
  <si>
    <t>Evans</t>
  </si>
  <si>
    <t>Moose Jaw</t>
  </si>
  <si>
    <t>Beck</t>
  </si>
  <si>
    <t>Troy</t>
  </si>
  <si>
    <t>Hoffman</t>
  </si>
  <si>
    <t>Jacobs</t>
  </si>
  <si>
    <t>Watkins</t>
  </si>
  <si>
    <t>Martin</t>
  </si>
  <si>
    <t>Villegas</t>
  </si>
  <si>
    <t>Huntington Station</t>
  </si>
  <si>
    <t>Titleist Pro V1x High Numbers Golf Balls</t>
  </si>
  <si>
    <t>Anderson</t>
  </si>
  <si>
    <t>Joliet</t>
  </si>
  <si>
    <t>Boyle</t>
  </si>
  <si>
    <t>Collins</t>
  </si>
  <si>
    <t>Mentor</t>
  </si>
  <si>
    <t>Wespor Women's Convertible Hiking Pants</t>
  </si>
  <si>
    <t>Wu</t>
  </si>
  <si>
    <t>Hood</t>
  </si>
  <si>
    <t>Training Mask</t>
  </si>
  <si>
    <t>Browning</t>
  </si>
  <si>
    <t>Ward</t>
  </si>
  <si>
    <t>Avila</t>
  </si>
  <si>
    <t>Bryan</t>
  </si>
  <si>
    <t>Charlotte</t>
  </si>
  <si>
    <t>Arnold</t>
  </si>
  <si>
    <t>Endicott</t>
  </si>
  <si>
    <t>Roman</t>
  </si>
  <si>
    <t>Fairfield</t>
  </si>
  <si>
    <t>Sweeney</t>
  </si>
  <si>
    <t>Garden Grove</t>
  </si>
  <si>
    <t>James</t>
  </si>
  <si>
    <t>Merritt</t>
  </si>
  <si>
    <t>Kramer</t>
  </si>
  <si>
    <t>Ortiz</t>
  </si>
  <si>
    <t>Stokes</t>
  </si>
  <si>
    <t>Tampa</t>
  </si>
  <si>
    <t>Sport Electronics with Wireless Bluetooth</t>
  </si>
  <si>
    <t>Ewing</t>
  </si>
  <si>
    <t>Ashley</t>
  </si>
  <si>
    <t>Vasquez</t>
  </si>
  <si>
    <t>Moses</t>
  </si>
  <si>
    <t>Horton</t>
  </si>
  <si>
    <t>Mcdonald</t>
  </si>
  <si>
    <t>Men's Deutschland Weltmeister Winners Bl</t>
  </si>
  <si>
    <t>Team Golf San Francisco Giants Putter Grip</t>
  </si>
  <si>
    <t>Colon</t>
  </si>
  <si>
    <t>Hiking Survival Guide</t>
  </si>
  <si>
    <t>Cline</t>
  </si>
  <si>
    <t>Robles</t>
  </si>
  <si>
    <t>Hunt</t>
  </si>
  <si>
    <t>Motorcycle Riding Glasses Goggle Kit</t>
  </si>
  <si>
    <t>Bray</t>
  </si>
  <si>
    <t>Amarillo</t>
  </si>
  <si>
    <t>Wooten</t>
  </si>
  <si>
    <t>Columbus</t>
  </si>
  <si>
    <t>Encinitas</t>
  </si>
  <si>
    <t>Shaffer</t>
  </si>
  <si>
    <t>Philadelphia</t>
  </si>
  <si>
    <t>Clark</t>
  </si>
  <si>
    <t>Vincent</t>
  </si>
  <si>
    <t>Mcgrath</t>
  </si>
  <si>
    <t>Jenkins</t>
  </si>
  <si>
    <t>Camacho</t>
  </si>
  <si>
    <t>Chandler</t>
  </si>
  <si>
    <t>Goose Creek</t>
  </si>
  <si>
    <t>Tyler</t>
  </si>
  <si>
    <t>Lenoir</t>
  </si>
  <si>
    <t>Justice</t>
  </si>
  <si>
    <t>Medina</t>
  </si>
  <si>
    <t>Ingram</t>
  </si>
  <si>
    <t>Mcdowell</t>
  </si>
  <si>
    <t>Buchanan</t>
  </si>
  <si>
    <t>Rock Hill</t>
  </si>
  <si>
    <t>Miller</t>
  </si>
  <si>
    <t>Weber</t>
  </si>
  <si>
    <t>Youth Black/Red Away Match Jersey</t>
  </si>
  <si>
    <t>Todd</t>
  </si>
  <si>
    <t>Coleman</t>
  </si>
  <si>
    <t>Fisher</t>
  </si>
  <si>
    <t>Holland</t>
  </si>
  <si>
    <t>Erickson</t>
  </si>
  <si>
    <t>Tempe</t>
  </si>
  <si>
    <t>Wilder</t>
  </si>
  <si>
    <t>Wheaton</t>
  </si>
  <si>
    <t>Benson</t>
  </si>
  <si>
    <t>Lopez</t>
  </si>
  <si>
    <t>Valdez</t>
  </si>
  <si>
    <t>Pickett</t>
  </si>
  <si>
    <t>Azusa</t>
  </si>
  <si>
    <t>Davis</t>
  </si>
  <si>
    <t>Horn</t>
  </si>
  <si>
    <t>Escondido</t>
  </si>
  <si>
    <t>Men's Germany Black Crest Away Tee</t>
  </si>
  <si>
    <t>Meridian</t>
  </si>
  <si>
    <t>Gray</t>
  </si>
  <si>
    <t>San Antonio</t>
  </si>
  <si>
    <t>Mcpherson</t>
  </si>
  <si>
    <t>Fischer</t>
  </si>
  <si>
    <t>Wolfe</t>
  </si>
  <si>
    <t>Santiago</t>
  </si>
  <si>
    <t>Thomas</t>
  </si>
  <si>
    <t>Butler</t>
  </si>
  <si>
    <t>Mccoy</t>
  </si>
  <si>
    <t>Parsons</t>
  </si>
  <si>
    <t>Augusta</t>
  </si>
  <si>
    <t>Buckley</t>
  </si>
  <si>
    <t>Bolton</t>
  </si>
  <si>
    <t>Moore</t>
  </si>
  <si>
    <t>Fullerton</t>
  </si>
  <si>
    <t>Moody</t>
  </si>
  <si>
    <t>Glendale</t>
  </si>
  <si>
    <t>Rush</t>
  </si>
  <si>
    <t>Marietta</t>
  </si>
  <si>
    <t>Rodgers</t>
  </si>
  <si>
    <t>Mclaughli</t>
  </si>
  <si>
    <t>Trujillo</t>
  </si>
  <si>
    <t>White</t>
  </si>
  <si>
    <t>Apexcam 4K 20MP WiFi Action Camera</t>
  </si>
  <si>
    <t>Stanley</t>
  </si>
  <si>
    <t>Jimenez</t>
  </si>
  <si>
    <t>Gilroy</t>
  </si>
  <si>
    <t>Burns</t>
  </si>
  <si>
    <t>Vega</t>
  </si>
  <si>
    <t>Stockton</t>
  </si>
  <si>
    <t>Boys' Team Digi Jammer</t>
  </si>
  <si>
    <t>Fields</t>
  </si>
  <si>
    <t>Bruce</t>
  </si>
  <si>
    <t>Walker</t>
  </si>
  <si>
    <t>Fort Washington</t>
  </si>
  <si>
    <t>Porterville</t>
  </si>
  <si>
    <t>Marsh</t>
  </si>
  <si>
    <t>Cruz</t>
  </si>
  <si>
    <t>Martinez</t>
  </si>
  <si>
    <t>Fleming</t>
  </si>
  <si>
    <t>Lompoc</t>
  </si>
  <si>
    <t>Li</t>
  </si>
  <si>
    <t>Morrow</t>
  </si>
  <si>
    <t>Rodriguez</t>
  </si>
  <si>
    <t>Maddox</t>
  </si>
  <si>
    <t>Blake</t>
  </si>
  <si>
    <t>Riddle</t>
  </si>
  <si>
    <t>Fort Worth</t>
  </si>
  <si>
    <t>Hempstead</t>
  </si>
  <si>
    <t>Williamson</t>
  </si>
  <si>
    <t>Zimmerman</t>
  </si>
  <si>
    <t>Princeton</t>
  </si>
  <si>
    <t>Donovan</t>
  </si>
  <si>
    <t>Forbes</t>
  </si>
  <si>
    <t>GoPro MAX — Waterproof 360</t>
  </si>
  <si>
    <t>Aguilar</t>
  </si>
  <si>
    <t>El Monte</t>
  </si>
  <si>
    <t>Rivas</t>
  </si>
  <si>
    <t>Ali</t>
  </si>
  <si>
    <t>Littleton</t>
  </si>
  <si>
    <t>Wolf</t>
  </si>
  <si>
    <t>Bennett</t>
  </si>
  <si>
    <t>Nielsen</t>
  </si>
  <si>
    <t>Santa Ana</t>
  </si>
  <si>
    <t>Melton</t>
  </si>
  <si>
    <t>Dunn</t>
  </si>
  <si>
    <t>Pena</t>
  </si>
  <si>
    <t>Burnsville</t>
  </si>
  <si>
    <t>Clementon</t>
  </si>
  <si>
    <t>Garrett</t>
  </si>
  <si>
    <t>Sheppard</t>
  </si>
  <si>
    <t>Sparks</t>
  </si>
  <si>
    <t>Woodward</t>
  </si>
  <si>
    <t>Granada Hills</t>
  </si>
  <si>
    <t>Lansdale</t>
  </si>
  <si>
    <t>Power Tower Workout Pull Up &amp; Dip Station</t>
  </si>
  <si>
    <t>Myers</t>
  </si>
  <si>
    <t>Ramos</t>
  </si>
  <si>
    <t>Rose</t>
  </si>
  <si>
    <t>Roth</t>
  </si>
  <si>
    <t>Rhodes</t>
  </si>
  <si>
    <t>Baldwin Park</t>
  </si>
  <si>
    <t>Atkinson</t>
  </si>
  <si>
    <t>Baltimore</t>
  </si>
  <si>
    <t>New Haven</t>
  </si>
  <si>
    <t>Virginia Beach</t>
  </si>
  <si>
    <t>Steele</t>
  </si>
  <si>
    <t>Gardner</t>
  </si>
  <si>
    <t>Everton</t>
  </si>
  <si>
    <t>Santos</t>
  </si>
  <si>
    <t>Higgins</t>
  </si>
  <si>
    <t>Parks</t>
  </si>
  <si>
    <t>Grant</t>
  </si>
  <si>
    <t>Simmons</t>
  </si>
  <si>
    <t>Sharpe</t>
  </si>
  <si>
    <t>Holt</t>
  </si>
  <si>
    <t>Albert</t>
  </si>
  <si>
    <t>Mayo</t>
  </si>
  <si>
    <t>Gay</t>
  </si>
  <si>
    <t>Mckinney</t>
  </si>
  <si>
    <t>Walters</t>
  </si>
  <si>
    <t>Algonquin</t>
  </si>
  <si>
    <t>Pennington</t>
  </si>
  <si>
    <t>Atlanta</t>
  </si>
  <si>
    <t>Bismarck</t>
  </si>
  <si>
    <t>Robinson</t>
  </si>
  <si>
    <t>Brighton</t>
  </si>
  <si>
    <t>Morrison</t>
  </si>
  <si>
    <t>Ryan</t>
  </si>
  <si>
    <t>Cupertino</t>
  </si>
  <si>
    <t>Wood</t>
  </si>
  <si>
    <t>Lindsay</t>
  </si>
  <si>
    <t>Sandoval</t>
  </si>
  <si>
    <t>Nolan</t>
  </si>
  <si>
    <t>Gaithersburg</t>
  </si>
  <si>
    <t>Mcneil</t>
  </si>
  <si>
    <t>Lilburn</t>
  </si>
  <si>
    <t>Lockport</t>
  </si>
  <si>
    <t>Stevens</t>
  </si>
  <si>
    <t>Garrison</t>
  </si>
  <si>
    <t>Mission Viejo</t>
  </si>
  <si>
    <t>Prince</t>
  </si>
  <si>
    <t>Goff</t>
  </si>
  <si>
    <t>Bridgestone e6 Straight Distance Balls</t>
  </si>
  <si>
    <t>Rochester</t>
  </si>
  <si>
    <t>Roswell</t>
  </si>
  <si>
    <t>Manning</t>
  </si>
  <si>
    <t>Springfield</t>
  </si>
  <si>
    <t>Staten Island</t>
  </si>
  <si>
    <t>Austin</t>
  </si>
  <si>
    <t>Sanford</t>
  </si>
  <si>
    <t>Sunnyvale</t>
  </si>
  <si>
    <t>Massey</t>
  </si>
  <si>
    <t>Rocha</t>
  </si>
  <si>
    <t>Coffey</t>
  </si>
  <si>
    <t>Glass</t>
  </si>
  <si>
    <t>Barlow</t>
  </si>
  <si>
    <t>Tanner</t>
  </si>
  <si>
    <t>Tyson</t>
  </si>
  <si>
    <t>Hester</t>
  </si>
  <si>
    <t>Antioch</t>
  </si>
  <si>
    <t>Baytown</t>
  </si>
  <si>
    <t>Carson</t>
  </si>
  <si>
    <t>Whitehead</t>
  </si>
  <si>
    <t>Corona</t>
  </si>
  <si>
    <t>Friedman</t>
  </si>
  <si>
    <t>Hayes</t>
  </si>
  <si>
    <t>Dearborn</t>
  </si>
  <si>
    <t>Castillo</t>
  </si>
  <si>
    <t>Elgin</t>
  </si>
  <si>
    <t>Men's Tech II T-Shirt</t>
  </si>
  <si>
    <t>Hale</t>
  </si>
  <si>
    <t>Indianapolis</t>
  </si>
  <si>
    <t>Ithaca</t>
  </si>
  <si>
    <t>Howard</t>
  </si>
  <si>
    <t>Memphis</t>
  </si>
  <si>
    <t>Mcmahon</t>
  </si>
  <si>
    <t>Mesa</t>
  </si>
  <si>
    <t>Porter</t>
  </si>
  <si>
    <t>Suarez</t>
  </si>
  <si>
    <t>Wang</t>
  </si>
  <si>
    <t>Stafford</t>
  </si>
  <si>
    <t>Alhambra</t>
  </si>
  <si>
    <t>Peck</t>
  </si>
  <si>
    <t>Carrollton</t>
  </si>
  <si>
    <t>Dorsey</t>
  </si>
  <si>
    <t>Edison</t>
  </si>
  <si>
    <t>Matthews</t>
  </si>
  <si>
    <t>Pratt</t>
  </si>
  <si>
    <t>Tucson</t>
  </si>
  <si>
    <t>Tustin</t>
  </si>
  <si>
    <t>Watts</t>
  </si>
  <si>
    <t>Calderon</t>
  </si>
  <si>
    <t>San Ramon</t>
  </si>
  <si>
    <t>Francis</t>
  </si>
  <si>
    <t>Leon</t>
  </si>
  <si>
    <t>Walsh</t>
  </si>
  <si>
    <t>Mejia</t>
  </si>
  <si>
    <t>Koch</t>
  </si>
  <si>
    <t>Sears</t>
  </si>
  <si>
    <t>Callahan</t>
  </si>
  <si>
    <t>Bayes</t>
  </si>
  <si>
    <t>Boyd</t>
  </si>
  <si>
    <t>Romero</t>
  </si>
  <si>
    <t>Wade</t>
  </si>
  <si>
    <t>Bright</t>
  </si>
  <si>
    <t>Cooley</t>
  </si>
  <si>
    <t>Placentia</t>
  </si>
  <si>
    <t>Kelley</t>
  </si>
  <si>
    <t>Blankenship</t>
  </si>
  <si>
    <t>Golden</t>
  </si>
  <si>
    <t>Wright</t>
  </si>
  <si>
    <t>Mann</t>
  </si>
  <si>
    <t>Kenner</t>
  </si>
  <si>
    <t>Sweet</t>
  </si>
  <si>
    <t>Anthony</t>
  </si>
  <si>
    <t>Byrd</t>
  </si>
  <si>
    <t>Hall</t>
  </si>
  <si>
    <t>Rowland</t>
  </si>
  <si>
    <t>Rutledge</t>
  </si>
  <si>
    <t>Cycling Jersey Men Summer Short Sleeve</t>
  </si>
  <si>
    <t>Chino Hills</t>
  </si>
  <si>
    <t>Black</t>
  </si>
  <si>
    <t>Morrisville</t>
  </si>
  <si>
    <t>Port Moody</t>
  </si>
  <si>
    <t>Harper</t>
  </si>
  <si>
    <t>Jarvis</t>
  </si>
  <si>
    <t>Barr</t>
  </si>
  <si>
    <t>Hewitt</t>
  </si>
  <si>
    <t>Rosa</t>
  </si>
  <si>
    <t>Wiley</t>
  </si>
  <si>
    <t>Rivera</t>
  </si>
  <si>
    <t>Ventura</t>
  </si>
  <si>
    <t>Pruitt</t>
  </si>
  <si>
    <t>Contreras</t>
  </si>
  <si>
    <t>Dell Laptop</t>
  </si>
  <si>
    <t>Delgado</t>
  </si>
  <si>
    <t>Dillard</t>
  </si>
  <si>
    <t>Montgomery</t>
  </si>
  <si>
    <t>Raymond</t>
  </si>
  <si>
    <t>Alexander</t>
  </si>
  <si>
    <t>Mccarthy</t>
  </si>
  <si>
    <t>Conley</t>
  </si>
  <si>
    <t>Victoria</t>
  </si>
  <si>
    <t>Downs</t>
  </si>
  <si>
    <t>Newburgh</t>
  </si>
  <si>
    <t>Knight</t>
  </si>
  <si>
    <t>Henderson</t>
  </si>
  <si>
    <t>Booker</t>
  </si>
  <si>
    <t>Duffy</t>
  </si>
  <si>
    <t>Nash</t>
  </si>
  <si>
    <t>Nixon</t>
  </si>
  <si>
    <t>Curry</t>
  </si>
  <si>
    <t>Reid</t>
  </si>
  <si>
    <t>Valrico</t>
  </si>
  <si>
    <t>Russo</t>
  </si>
  <si>
    <t>Maxwell</t>
  </si>
  <si>
    <t>Ayers</t>
  </si>
  <si>
    <t>Graves</t>
  </si>
  <si>
    <t>Park</t>
  </si>
  <si>
    <t>Beloit</t>
  </si>
  <si>
    <t>Oneil</t>
  </si>
  <si>
    <t>Faulkner</t>
  </si>
  <si>
    <t>Hialeah</t>
  </si>
  <si>
    <t>Church</t>
  </si>
  <si>
    <t>Kerr</t>
  </si>
  <si>
    <t>Vista</t>
  </si>
  <si>
    <t>Nunez</t>
  </si>
  <si>
    <t>Vigor Fitness Tracker Watch for Apparel</t>
  </si>
  <si>
    <t>Perez</t>
  </si>
  <si>
    <t>Team Golf Tennessee Volunteers Putter Grip</t>
  </si>
  <si>
    <t>Mahoney</t>
  </si>
  <si>
    <t>Andrade</t>
  </si>
  <si>
    <t>Hull</t>
  </si>
  <si>
    <t>David</t>
  </si>
  <si>
    <t>Sherman</t>
  </si>
  <si>
    <t>Schultz</t>
  </si>
  <si>
    <t>Banks</t>
  </si>
  <si>
    <t>Weeks</t>
  </si>
  <si>
    <t>Good</t>
  </si>
  <si>
    <t>Osborne</t>
  </si>
  <si>
    <t>Paul</t>
  </si>
  <si>
    <t>Trevino</t>
  </si>
  <si>
    <t>Clemons</t>
  </si>
  <si>
    <t>Harding</t>
  </si>
  <si>
    <t>Olsen</t>
  </si>
  <si>
    <t>Greer</t>
  </si>
  <si>
    <t>Leonard</t>
  </si>
  <si>
    <t>Wong</t>
  </si>
  <si>
    <t>Fletcher</t>
  </si>
  <si>
    <t>Chapel Hill</t>
  </si>
  <si>
    <t>Nieves</t>
  </si>
  <si>
    <t>Daly City</t>
  </si>
  <si>
    <t>Hodge</t>
  </si>
  <si>
    <t>George</t>
  </si>
  <si>
    <t>Moss</t>
  </si>
  <si>
    <t>Duncan</t>
  </si>
  <si>
    <t>Morin</t>
  </si>
  <si>
    <t>Cabrera</t>
  </si>
  <si>
    <t>Mcdaniel</t>
  </si>
  <si>
    <t>Eugene</t>
  </si>
  <si>
    <t>Landry</t>
  </si>
  <si>
    <t>Wynn</t>
  </si>
  <si>
    <t>Mcintosh</t>
  </si>
  <si>
    <t>Herring</t>
  </si>
  <si>
    <t>Hogan</t>
  </si>
  <si>
    <t>Beach</t>
  </si>
  <si>
    <t>Fuentes</t>
  </si>
  <si>
    <t>Benjamin</t>
  </si>
  <si>
    <t>Women's Pro Style Training Gloves</t>
  </si>
  <si>
    <t>Florissant</t>
  </si>
  <si>
    <t>Ramirez</t>
  </si>
  <si>
    <t>Sosa</t>
  </si>
  <si>
    <t>Mosley</t>
  </si>
  <si>
    <t>Langley</t>
  </si>
  <si>
    <t>Lowe</t>
  </si>
  <si>
    <t>Lynch</t>
  </si>
  <si>
    <t>Ballard</t>
  </si>
  <si>
    <t>Lott</t>
  </si>
  <si>
    <t>Cervantes</t>
  </si>
  <si>
    <t>Henry</t>
  </si>
  <si>
    <t>Knowles</t>
  </si>
  <si>
    <t>Navarro</t>
  </si>
  <si>
    <t>San Benito</t>
  </si>
  <si>
    <t>Harris</t>
  </si>
  <si>
    <t>Portable Impact Backboard Fitness Hoop</t>
  </si>
  <si>
    <t>Ellis</t>
  </si>
  <si>
    <t>Benton</t>
  </si>
  <si>
    <t>Rowe</t>
  </si>
  <si>
    <t>Irwin</t>
  </si>
  <si>
    <t>Stark</t>
  </si>
  <si>
    <t>Rogers</t>
  </si>
  <si>
    <t>Cannon</t>
  </si>
  <si>
    <t>H9 Heart Rate Sensor</t>
  </si>
  <si>
    <t>Leblanc</t>
  </si>
  <si>
    <t>Atkins</t>
  </si>
  <si>
    <t>Bridges</t>
  </si>
  <si>
    <t>Cotton</t>
  </si>
  <si>
    <t>Eagles Nest DryFly Rain Tarp</t>
  </si>
  <si>
    <t>Parrish</t>
  </si>
  <si>
    <t>Hobbs</t>
  </si>
  <si>
    <t>Cummings</t>
  </si>
  <si>
    <t>Hudson</t>
  </si>
  <si>
    <t>Durham</t>
  </si>
  <si>
    <t>ApparelEinstein 4-in-1 Activity Gym</t>
  </si>
  <si>
    <t>Combs</t>
  </si>
  <si>
    <t>Milpitas</t>
  </si>
  <si>
    <t>Cain</t>
  </si>
  <si>
    <t>Granite City</t>
  </si>
  <si>
    <t>Men's PFG Anchor Tough T-Shirt</t>
  </si>
  <si>
    <t>Canyon Country</t>
  </si>
  <si>
    <t>Renton</t>
  </si>
  <si>
    <t>Hunter</t>
  </si>
  <si>
    <t>Bay Shore</t>
  </si>
  <si>
    <t>Hoover</t>
  </si>
  <si>
    <t>New Braunfels</t>
  </si>
  <si>
    <t>Roach</t>
  </si>
  <si>
    <t>Ray</t>
  </si>
  <si>
    <t>Washington</t>
  </si>
  <si>
    <t>Flores</t>
  </si>
  <si>
    <t>Kaneohe</t>
  </si>
  <si>
    <t>Copeland</t>
  </si>
  <si>
    <t>Singh</t>
  </si>
  <si>
    <t>Carlson</t>
  </si>
  <si>
    <t>Patrick</t>
  </si>
  <si>
    <t>Federal Way</t>
  </si>
  <si>
    <t>Watsonville</t>
  </si>
  <si>
    <t>Meadows</t>
  </si>
  <si>
    <t>Sims</t>
  </si>
  <si>
    <t>Shannon</t>
  </si>
  <si>
    <t>Massapequa</t>
  </si>
  <si>
    <t>Franco</t>
  </si>
  <si>
    <t>Blackburn</t>
  </si>
  <si>
    <t>Allentown</t>
  </si>
  <si>
    <t>Eagle Pass</t>
  </si>
  <si>
    <t>Brooks</t>
  </si>
  <si>
    <t>Cole</t>
  </si>
  <si>
    <t>Mercer</t>
  </si>
  <si>
    <t>Arlington</t>
  </si>
  <si>
    <t>Pitts</t>
  </si>
  <si>
    <t>Cicero</t>
  </si>
  <si>
    <t>Jacksonville</t>
  </si>
  <si>
    <t>Freeman</t>
  </si>
  <si>
    <t>Brock</t>
  </si>
  <si>
    <t>Stamina in-Motion Elliptical Trainer</t>
  </si>
  <si>
    <t>Bush</t>
  </si>
  <si>
    <t>Figueroa</t>
  </si>
  <si>
    <t>Glenview</t>
  </si>
  <si>
    <t>Hacienda Heights</t>
  </si>
  <si>
    <t>Frye</t>
  </si>
  <si>
    <t>Montebello</t>
  </si>
  <si>
    <t>Pope</t>
  </si>
  <si>
    <t>Krueger</t>
  </si>
  <si>
    <t>Fitzpatrick</t>
  </si>
  <si>
    <t>Annandale</t>
  </si>
  <si>
    <t>La Crosse</t>
  </si>
  <si>
    <t>Merrell Women's Moab 2 Vent Hiking Shoe</t>
  </si>
  <si>
    <t>Sullivan</t>
  </si>
  <si>
    <t>Guerrero</t>
  </si>
  <si>
    <t>Titleist Pro V1 High Numbers Personalized Gol</t>
  </si>
  <si>
    <t>Diaz</t>
  </si>
  <si>
    <t>Stout</t>
  </si>
  <si>
    <t>Scottsdale</t>
  </si>
  <si>
    <t>Victorville</t>
  </si>
  <si>
    <t>West New York</t>
  </si>
  <si>
    <t>Synergee Ab Roller Wheel</t>
  </si>
  <si>
    <t>Running Belt with Water Bottle</t>
  </si>
  <si>
    <t>Garza</t>
  </si>
  <si>
    <t>Diamond Bar</t>
  </si>
  <si>
    <t>Sampson</t>
  </si>
  <si>
    <t>Palmer</t>
  </si>
  <si>
    <t>Juarez</t>
  </si>
  <si>
    <t>Apparel' Grade School KD VI Fitness Shoe</t>
  </si>
  <si>
    <t>Kent</t>
  </si>
  <si>
    <t>Hanover</t>
  </si>
  <si>
    <t>Lakewood</t>
  </si>
  <si>
    <t>T3 Boxing Gloves M/W</t>
  </si>
  <si>
    <t>Weslaco</t>
  </si>
  <si>
    <t>Hays</t>
  </si>
  <si>
    <t>Asheboro</t>
  </si>
  <si>
    <t>Ellison</t>
  </si>
  <si>
    <t>Raleigh</t>
  </si>
  <si>
    <t>Garner</t>
  </si>
  <si>
    <t>Long</t>
  </si>
  <si>
    <t>Hyde</t>
  </si>
  <si>
    <t>Finch</t>
  </si>
  <si>
    <t>Vargas</t>
  </si>
  <si>
    <t>Greenville</t>
  </si>
  <si>
    <t>Clovis</t>
  </si>
  <si>
    <t>New Orleans</t>
  </si>
  <si>
    <t>Kane</t>
  </si>
  <si>
    <t>Edwards</t>
  </si>
  <si>
    <t>Turner</t>
  </si>
  <si>
    <t>Yoder</t>
  </si>
  <si>
    <t>Hensley</t>
  </si>
  <si>
    <t>Chesapeake</t>
  </si>
  <si>
    <t>Carey</t>
  </si>
  <si>
    <t>Grimes</t>
  </si>
  <si>
    <t>Harrison</t>
  </si>
  <si>
    <t>Chavez</t>
  </si>
  <si>
    <t>Cumberland</t>
  </si>
  <si>
    <t>Sloan</t>
  </si>
  <si>
    <t>Bloomfield</t>
  </si>
  <si>
    <t>Medford</t>
  </si>
  <si>
    <t>Perkins</t>
  </si>
  <si>
    <t>Campos</t>
  </si>
  <si>
    <t>Molina</t>
  </si>
  <si>
    <t>Louisville</t>
  </si>
  <si>
    <t>Cross</t>
  </si>
  <si>
    <t>Ewa Beach</t>
  </si>
  <si>
    <t>Case</t>
  </si>
  <si>
    <t>Livingston</t>
  </si>
  <si>
    <t>Chino</t>
  </si>
  <si>
    <t>Hatfield</t>
  </si>
  <si>
    <t>Grand Prairie</t>
  </si>
  <si>
    <t>Marrero</t>
  </si>
  <si>
    <t>Douglas</t>
  </si>
  <si>
    <t>Goodwin</t>
  </si>
  <si>
    <t>Catonsville</t>
  </si>
  <si>
    <t>Holder</t>
  </si>
  <si>
    <t>Valencia</t>
  </si>
  <si>
    <t>Poole</t>
  </si>
  <si>
    <t>Pugh</t>
  </si>
  <si>
    <t>Michael</t>
  </si>
  <si>
    <t>Caldwell</t>
  </si>
  <si>
    <t>Jordan</t>
  </si>
  <si>
    <t>Lang</t>
  </si>
  <si>
    <t>Mendoza</t>
  </si>
  <si>
    <t>Women's Micro G Pursuit Running Shoe</t>
  </si>
  <si>
    <t>Mechanicsburg</t>
  </si>
  <si>
    <t>Lynn</t>
  </si>
  <si>
    <t>Fond Du Lac</t>
  </si>
  <si>
    <t>Hutchinson</t>
  </si>
  <si>
    <t>Humphrey</t>
  </si>
  <si>
    <t>Kailua</t>
  </si>
  <si>
    <t>Elmhurst</t>
  </si>
  <si>
    <t>Roy</t>
  </si>
  <si>
    <t>Richards</t>
  </si>
  <si>
    <t>Morristown</t>
  </si>
  <si>
    <t>Rosales</t>
  </si>
  <si>
    <t>Burke</t>
  </si>
  <si>
    <t>Willis</t>
  </si>
  <si>
    <t>Silva</t>
  </si>
  <si>
    <t>Ayala</t>
  </si>
  <si>
    <t>Burnett</t>
  </si>
  <si>
    <t>Lyons</t>
  </si>
  <si>
    <t>Oneal</t>
  </si>
  <si>
    <t>Gonzales</t>
  </si>
  <si>
    <t>Arlington Heights</t>
  </si>
  <si>
    <t>Allison</t>
  </si>
  <si>
    <t>Englewood</t>
  </si>
  <si>
    <t>Sutton</t>
  </si>
  <si>
    <t>Far Rockaway</t>
  </si>
  <si>
    <t>Peters</t>
  </si>
  <si>
    <t>Patton</t>
  </si>
  <si>
    <t>Duke</t>
  </si>
  <si>
    <t>Salazar</t>
  </si>
  <si>
    <t>Bryant</t>
  </si>
  <si>
    <t>Estrada</t>
  </si>
  <si>
    <t>Conrad</t>
  </si>
  <si>
    <t>Foreman</t>
  </si>
  <si>
    <t>Carpenter</t>
  </si>
  <si>
    <t>Decker</t>
  </si>
  <si>
    <t>Pearson</t>
  </si>
  <si>
    <t>Longmont</t>
  </si>
  <si>
    <t>Hansen</t>
  </si>
  <si>
    <t>Petersen</t>
  </si>
  <si>
    <t>Payne</t>
  </si>
  <si>
    <t>Greensboro</t>
  </si>
  <si>
    <t>Jennings</t>
  </si>
  <si>
    <t>Murray</t>
  </si>
  <si>
    <t>Whitaker</t>
  </si>
  <si>
    <t>Hess</t>
  </si>
  <si>
    <t>Cincinnati</t>
  </si>
  <si>
    <t>Prince George</t>
  </si>
  <si>
    <t>Gutierrez</t>
  </si>
  <si>
    <t>Bell Gardens</t>
  </si>
  <si>
    <t>Howell</t>
  </si>
  <si>
    <t>Wallace</t>
  </si>
  <si>
    <t>Germantown</t>
  </si>
  <si>
    <t>Skinner</t>
  </si>
  <si>
    <t>Neal</t>
  </si>
  <si>
    <t>Waller</t>
  </si>
  <si>
    <t>Pittman</t>
  </si>
  <si>
    <t>Dyer</t>
  </si>
  <si>
    <t>Cochran</t>
  </si>
  <si>
    <t>Colorado Springs</t>
  </si>
  <si>
    <t>Canoga Park</t>
  </si>
  <si>
    <t>Jersey City</t>
  </si>
  <si>
    <t>Gates</t>
  </si>
  <si>
    <t>Chillicothe</t>
  </si>
  <si>
    <t>Lynnwood</t>
  </si>
  <si>
    <t>Visalia</t>
  </si>
  <si>
    <t>Buena Park</t>
  </si>
  <si>
    <t>Clements</t>
  </si>
  <si>
    <t>Wagner</t>
  </si>
  <si>
    <t>Shah</t>
  </si>
  <si>
    <t>Stephens</t>
  </si>
  <si>
    <t>Valenzuela</t>
  </si>
  <si>
    <t>Kidd</t>
  </si>
  <si>
    <t>Macdonald</t>
  </si>
  <si>
    <t>Chan</t>
  </si>
  <si>
    <t>Methuen</t>
  </si>
  <si>
    <t>Curtis</t>
  </si>
  <si>
    <t>Santa Clara</t>
  </si>
  <si>
    <t>Plano</t>
  </si>
  <si>
    <t>Kirby</t>
  </si>
  <si>
    <t>Cypress</t>
  </si>
  <si>
    <t>Men's Comfort 2 Slide</t>
  </si>
  <si>
    <t>Tran</t>
  </si>
  <si>
    <t>Townsend</t>
  </si>
  <si>
    <t>Carr</t>
  </si>
  <si>
    <t>Hurst</t>
  </si>
  <si>
    <t>Schroeder</t>
  </si>
  <si>
    <t>Bishop</t>
  </si>
  <si>
    <t>Stevenson</t>
  </si>
  <si>
    <t>Baker</t>
  </si>
  <si>
    <t>Maldonado</t>
  </si>
  <si>
    <t>Pittsfield</t>
  </si>
  <si>
    <t>Shea</t>
  </si>
  <si>
    <t>Dickson</t>
  </si>
  <si>
    <t>Moreno Valley</t>
  </si>
  <si>
    <t>New Westminster</t>
  </si>
  <si>
    <t>Bountiful</t>
  </si>
  <si>
    <t>Strong</t>
  </si>
  <si>
    <t>Lombard</t>
  </si>
  <si>
    <t>Cancun</t>
  </si>
  <si>
    <t>Gamboa</t>
  </si>
  <si>
    <t>Solorzano</t>
  </si>
  <si>
    <t>Puebla</t>
  </si>
  <si>
    <t>Cuevas</t>
  </si>
  <si>
    <t>Correa</t>
  </si>
  <si>
    <t>Jonas</t>
  </si>
  <si>
    <t>Lockley</t>
  </si>
  <si>
    <t>Beers</t>
  </si>
  <si>
    <t>Dean</t>
  </si>
  <si>
    <t>Chen</t>
  </si>
  <si>
    <t>Van Basten</t>
  </si>
  <si>
    <t>DeBeers</t>
  </si>
  <si>
    <t>Qayum</t>
  </si>
  <si>
    <t>Osbourne</t>
  </si>
  <si>
    <t>Iommi</t>
  </si>
  <si>
    <t>Dempsey</t>
  </si>
  <si>
    <t>order id</t>
  </si>
  <si>
    <t>order date</t>
  </si>
  <si>
    <t>customer id</t>
  </si>
  <si>
    <t>channel</t>
  </si>
  <si>
    <t>payment type</t>
  </si>
  <si>
    <t>product</t>
  </si>
  <si>
    <t>category</t>
  </si>
  <si>
    <t>sales price</t>
  </si>
  <si>
    <t>Insights: *Customers seem to prefer cashless payments.</t>
  </si>
  <si>
    <t>*Toronto and Ottawa has the lowest amount of sales therefore those areas need more marketing, while Vancouver has the highest sales amount so it is worth more investment.</t>
  </si>
  <si>
    <t>*Weekdays bring in more profit than weekends, so more weekend shopping should be encouraged and promoted.</t>
  </si>
  <si>
    <t>*Soccer, electronics, and apparel brings in high revenue, while other categories sell but they don't generate enough profit, which could be due to the product cost.</t>
  </si>
  <si>
    <t>*There is more in-store sales than online, so the physical store is very much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</si>
</sst>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[$$-409]* #,##0_ ;_-[$$-409]* \-#,##0\ ;_-[$$-409]* &quot;-&quot;??_ ;_-@_ "/>
    <numFmt numFmtId="165" formatCode="_-[$€-2]\ * #,##0_-;\-[$€-2]\ * #,##0_-;_-[$€-2]\ * &quot;-&quot;??_-;_-@_-"/>
    <numFmt numFmtId="166" formatCode="_-[$£-809]* #,##0.00_-;\-[$£-809]* #,##0.00_-;_-[$£-809]* &quot;-&quot;??_-;_-@_-"/>
    <numFmt numFmtId="167" formatCode="_-[$£-809]* #,##0_-;\-[$£-809]* #,##0_-;_-[$£-809]* &quot;-&quot;??_-;_-@_-"/>
    <numFmt numFmtId="168" formatCode="[$$-409]#,##0"/>
    <numFmt numFmtId="169" formatCode="_-[$$-409]* #,##0_ ;_-[$$-409]* \-#,##0\ ;_-[$$-409]* &quot;-&quot;_ ;_-@_ "/>
  </numFmts>
  <fonts count="1">
    <font>
      <sz val="11"/>
      <color theme="1"/>
      <name val="Rockwel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2" borderId="0" xfId="0" applyFill="1"/>
    <xf numFmtId="166" fontId="0" fillId="2" borderId="0" xfId="0" applyNumberFormat="1" applyFill="1"/>
    <xf numFmtId="167" fontId="0" fillId="2" borderId="0" xfId="0" applyNumberFormat="1" applyFill="1"/>
  </cellXfs>
  <cellStyles count="1">
    <cellStyle name="Normal" xfId="0" builtinId="0"/>
  </cellStyles>
  <dxfs count="46">
    <dxf>
      <numFmt numFmtId="1" formatCode="0"/>
    </dxf>
    <dxf>
      <numFmt numFmtId="1" formatCode="0"/>
    </dxf>
    <dxf>
      <numFmt numFmtId="1" formatCode="0"/>
    </dxf>
    <dxf>
      <numFmt numFmtId="165" formatCode="_-[$€-2]\ * #,##0_-;\-[$€-2]\ * #,##0_-;_-[$€-2]\ * &quot;-&quot;??_-;_-@_-"/>
    </dxf>
    <dxf>
      <numFmt numFmtId="165" formatCode="_-[$€-2]\ * #,##0_-;\-[$€-2]\ * #,##0_-;_-[$€-2]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0" formatCode="dd/mm/yyyy"/>
    </dxf>
    <dxf>
      <numFmt numFmtId="1" formatCode="0"/>
    </dxf>
    <dxf>
      <numFmt numFmtId="167" formatCode="_-[$£-809]* #,##0_-;\-[$£-809]* #,##0_-;_-[$£-809]* &quot;-&quot;??_-;_-@_-"/>
    </dxf>
    <dxf>
      <numFmt numFmtId="172" formatCode="_-[$£-809]* #,##0.0_-;\-[$£-809]* #,##0.0_-;_-[$£-809]* &quot;-&quot;??_-;_-@_-"/>
    </dxf>
    <dxf>
      <numFmt numFmtId="172" formatCode="_-[$£-809]* #,##0.0_-;\-[$£-809]* #,##0.0_-;_-[$£-809]* &quot;-&quot;??_-;_-@_-"/>
    </dxf>
    <dxf>
      <numFmt numFmtId="167" formatCode="_-[$£-809]* #,##0_-;\-[$£-809]* #,##0_-;_-[$£-809]* &quot;-&quot;??_-;_-@_-"/>
    </dxf>
    <dxf>
      <numFmt numFmtId="167" formatCode="_-[$£-809]* #,##0_-;\-[$£-809]* #,##0_-;_-[$£-809]* &quot;-&quot;??_-;_-@_-"/>
    </dxf>
    <dxf>
      <numFmt numFmtId="169" formatCode="_-[$$-409]* #,##0_ ;_-[$$-409]* \-#,##0\ ;_-[$$-409]* &quot;-&quot;_ ;_-@_ "/>
    </dxf>
    <dxf>
      <numFmt numFmtId="171" formatCode="&quot;£&quot;#,##0"/>
    </dxf>
    <dxf>
      <numFmt numFmtId="168" formatCode="[$$-409]#,##0"/>
    </dxf>
    <dxf>
      <numFmt numFmtId="168" formatCode="[$$-409]#,##0"/>
    </dxf>
    <dxf>
      <numFmt numFmtId="167" formatCode="_-[$£-809]* #,##0_-;\-[$£-809]* #,##0_-;_-[$£-809]* &quot;-&quot;??_-;_-@_-"/>
    </dxf>
    <dxf>
      <numFmt numFmtId="167" formatCode="_-[$£-809]* #,##0_-;\-[$£-809]* #,##0_-;_-[$£-809]* &quot;-&quot;??_-;_-@_-"/>
    </dxf>
    <dxf>
      <numFmt numFmtId="169" formatCode="_-[$$-409]* #,##0_ ;_-[$$-409]* \-#,##0\ ;_-[$$-409]* &quot;-&quot;_ ;_-@_ "/>
    </dxf>
    <dxf>
      <numFmt numFmtId="167" formatCode="_-[$£-809]* #,##0_-;\-[$£-809]* #,##0_-;_-[$£-809]* &quot;-&quot;??_-;_-@_-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7" formatCode="_-[$£-809]* #,##0_-;\-[$£-809]* #,##0_-;_-[$£-809]* &quot;-&quot;??_-;_-@_-"/>
    </dxf>
    <dxf>
      <numFmt numFmtId="169" formatCode="_-[$$-409]* #,##0_ ;_-[$$-409]* \-#,##0\ ;_-[$$-409]* &quot;-&quot;_ ;_-@_ "/>
    </dxf>
    <dxf>
      <numFmt numFmtId="171" formatCode="&quot;£&quot;#,##0"/>
    </dxf>
    <dxf>
      <numFmt numFmtId="168" formatCode="[$$-409]#,##0"/>
    </dxf>
    <dxf>
      <numFmt numFmtId="168" formatCode="[$$-409]#,##0"/>
    </dxf>
    <dxf>
      <numFmt numFmtId="167" formatCode="_-[$£-809]* #,##0_-;\-[$£-809]* #,##0_-;_-[$£-809]* &quot;-&quot;??_-;_-@_-"/>
    </dxf>
    <dxf>
      <numFmt numFmtId="169" formatCode="_-[$$-409]* #,##0_ ;_-[$$-409]* \-#,##0\ ;_-[$$-409]* &quot;-&quot;_ ;_-@_ "/>
    </dxf>
    <dxf>
      <numFmt numFmtId="167" formatCode="_-[$£-809]* #,##0_-;\-[$£-809]* #,##0_-;_-[$£-809]* &quot;-&quot;??_-;_-@_-"/>
    </dxf>
    <dxf>
      <numFmt numFmtId="167" formatCode="_-[$£-809]* #,##0_-;\-[$£-809]* #,##0_-;_-[$£-809]* &quot;-&quot;??_-;_-@_-"/>
    </dxf>
    <dxf>
      <numFmt numFmtId="167" formatCode="_-[$£-809]* #,##0_-;\-[$£-809]* #,##0_-;_-[$£-809]* &quot;-&quot;??_-;_-@_-"/>
    </dxf>
    <dxf>
      <numFmt numFmtId="167" formatCode="_-[$£-809]* #,##0_-;\-[$£-809]* #,##0_-;_-[$£-809]* &quot;-&quot;??_-;_-@_-"/>
    </dxf>
    <dxf>
      <numFmt numFmtId="169" formatCode="_-[$$-409]* #,##0_ ;_-[$$-409]* \-#,##0\ ;_-[$$-409]* &quot;-&quot;_ ;_-@_ "/>
    </dxf>
    <dxf>
      <numFmt numFmtId="169" formatCode="_-[$$-409]* #,##0_ ;_-[$$-409]* \-#,##0\ ;_-[$$-409]* &quot;-&quot;_ ;_-@_ "/>
    </dxf>
    <dxf>
      <numFmt numFmtId="169" formatCode="_-[$$-409]* #,##0_ ;_-[$$-409]* \-#,##0\ ;_-[$$-409]* &quot;-&quot;_ ;_-@_ "/>
    </dxf>
    <dxf>
      <numFmt numFmtId="169" formatCode="_-[$$-409]* #,##0_ ;_-[$$-409]* \-#,##0\ ;_-[$$-409]* &quot;-&quot;_ ;_-@_ "/>
    </dxf>
    <dxf>
      <numFmt numFmtId="167" formatCode="_-[$£-809]* #,##0_-;\-[$£-809]* #,##0_-;_-[$£-809]* &quot;-&quot;??_-;_-@_-"/>
    </dxf>
    <dxf>
      <numFmt numFmtId="169" formatCode="_-[$$-409]* #,##0_ ;_-[$$-409]* \-#,##0\ ;_-[$$-409]* &quot;-&quot;_ ;_-@_ "/>
    </dxf>
    <dxf>
      <numFmt numFmtId="169" formatCode="_-[$$-409]* #,##0_ ;_-[$$-409]* \-#,##0\ ;_-[$$-409]* &quot;-&quot;_ ;_-@_ "/>
    </dxf>
    <dxf>
      <fill>
        <patternFill>
          <bgColor theme="3"/>
        </patternFill>
      </fill>
    </dxf>
  </dxfs>
  <tableStyles count="1" defaultTableStyle="TableStyleMedium2" defaultPivotStyle="PivotStyleLight16">
    <tableStyle name="Slicer Style 1" pivot="0" table="0" count="6" xr9:uid="{00000000-0011-0000-FFFF-FFFF00000000}">
      <tableStyleElement type="wholeTable" dxfId="45"/>
    </tableStyle>
  </tableStyles>
  <colors>
    <mruColors>
      <color rgb="FFF6BD60"/>
      <color rgb="FFF7EDE2"/>
      <color rgb="FF84A59D"/>
      <color rgb="FFF5CAC3"/>
      <color rgb="FFF28482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4" tint="0.7999816888943144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-0.24994659260841701"/>
            </patternFill>
          </fill>
        </dxf>
        <dxf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on Weekdays and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5CAC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84A59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5CAC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49-4DAA-9ABA-93F6C8C29316}"/>
              </c:ext>
            </c:extLst>
          </c:dPt>
          <c:dPt>
            <c:idx val="1"/>
            <c:bubble3D val="0"/>
            <c:spPr>
              <a:solidFill>
                <a:srgbClr val="84A5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49-4DAA-9ABA-93F6C8C29316}"/>
              </c:ext>
            </c:extLst>
          </c:dPt>
          <c:cat>
            <c:strRef>
              <c:f>REPORT!$Q$4:$Q$6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REPORT!$R$4:$R$6</c:f>
              <c:numCache>
                <c:formatCode>[$$-409]#,##0</c:formatCode>
                <c:ptCount val="2"/>
                <c:pt idx="0">
                  <c:v>182215.88109631834</c:v>
                </c:pt>
                <c:pt idx="1">
                  <c:v>88058.460832973913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1-4A81-98DD-97597E6A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8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REPORT!$AB$3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84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REPORT!$AA$4:$AA$7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REPORT!$AB$4:$AB$7</c:f>
              <c:numCache>
                <c:formatCode>_-[$$-409]* #,##0_ ;_-[$$-409]* \-#,##0\ ;_-[$$-409]* "-"_ ;_-@_ </c:formatCode>
                <c:ptCount val="3"/>
                <c:pt idx="0">
                  <c:v>16090.54</c:v>
                </c:pt>
                <c:pt idx="1">
                  <c:v>364239.26999999903</c:v>
                </c:pt>
                <c:pt idx="2">
                  <c:v>239879.82000000018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88-4DB7-8810-02EEDED0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112389639"/>
        <c:axId val="1367203847"/>
      </c:barChart>
      <c:catAx>
        <c:axId val="1112389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203847"/>
        <c:crosses val="autoZero"/>
        <c:auto val="1"/>
        <c:lblAlgn val="ctr"/>
        <c:lblOffset val="100"/>
        <c:noMultiLvlLbl val="0"/>
      </c:catAx>
      <c:valAx>
        <c:axId val="1367203847"/>
        <c:scaling>
          <c:orientation val="minMax"/>
        </c:scaling>
        <c:delete val="1"/>
        <c:axPos val="b"/>
        <c:numFmt formatCode="_-[$$-409]* #,##0_ ;_-[$$-409]* \-#,##0\ ;_-[$$-409]* &quot;-&quot;_ ;_-@_ " sourceLinked="1"/>
        <c:majorTickMark val="none"/>
        <c:minorTickMark val="none"/>
        <c:tickLblPos val="nextTo"/>
        <c:crossAx val="1112389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REPORT!$AE$3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REPORT!$AD$4:$AD$12</c:f>
              <c:strCache>
                <c:ptCount val="8"/>
                <c:pt idx="0">
                  <c:v>Accessories</c:v>
                </c:pt>
                <c:pt idx="1">
                  <c:v>Apparel</c:v>
                </c:pt>
                <c:pt idx="2">
                  <c:v>Biking</c:v>
                </c:pt>
                <c:pt idx="3">
                  <c:v>Electronics</c:v>
                </c:pt>
                <c:pt idx="4">
                  <c:v>Fitness</c:v>
                </c:pt>
                <c:pt idx="5">
                  <c:v>Golf</c:v>
                </c:pt>
                <c:pt idx="6">
                  <c:v>Outdoors</c:v>
                </c:pt>
                <c:pt idx="7">
                  <c:v>Soccer</c:v>
                </c:pt>
              </c:strCache>
            </c:strRef>
          </c:cat>
          <c:val>
            <c:numRef>
              <c:f>REPORT!$AE$4:$AE$12</c:f>
              <c:numCache>
                <c:formatCode>_-[$$-409]* #,##0_ ;_-[$$-409]* \-#,##0\ ;_-[$$-409]* "-"_ ;_-@_ </c:formatCode>
                <c:ptCount val="8"/>
                <c:pt idx="0">
                  <c:v>94.44</c:v>
                </c:pt>
                <c:pt idx="1">
                  <c:v>153216.93</c:v>
                </c:pt>
                <c:pt idx="2">
                  <c:v>4751.8799999999992</c:v>
                </c:pt>
                <c:pt idx="3">
                  <c:v>150912.68999999994</c:v>
                </c:pt>
                <c:pt idx="4">
                  <c:v>4433.2800000000007</c:v>
                </c:pt>
                <c:pt idx="5">
                  <c:v>102773.68999999999</c:v>
                </c:pt>
                <c:pt idx="6">
                  <c:v>23864.580000000009</c:v>
                </c:pt>
                <c:pt idx="7">
                  <c:v>180162.13999999926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F-4215-AB2A-DFBFCC37EA64}"/>
            </c:ext>
          </c:extLst>
        </c:ser>
        <c:ser>
          <c:idx val="1"/>
          <c:order val="1"/>
          <c:tx>
            <c:strRef>
              <c:f>REPORT!$AF$3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REPORT!$AD$4:$AD$12</c:f>
              <c:strCache>
                <c:ptCount val="8"/>
                <c:pt idx="0">
                  <c:v>Accessories</c:v>
                </c:pt>
                <c:pt idx="1">
                  <c:v>Apparel</c:v>
                </c:pt>
                <c:pt idx="2">
                  <c:v>Biking</c:v>
                </c:pt>
                <c:pt idx="3">
                  <c:v>Electronics</c:v>
                </c:pt>
                <c:pt idx="4">
                  <c:v>Fitness</c:v>
                </c:pt>
                <c:pt idx="5">
                  <c:v>Golf</c:v>
                </c:pt>
                <c:pt idx="6">
                  <c:v>Outdoors</c:v>
                </c:pt>
                <c:pt idx="7">
                  <c:v>Soccer</c:v>
                </c:pt>
              </c:strCache>
            </c:strRef>
          </c:cat>
          <c:val>
            <c:numRef>
              <c:f>REPORT!$AF$4:$AF$12</c:f>
              <c:numCache>
                <c:formatCode>_-[$$-409]* #,##0_ ;_-[$$-409]* \-#,##0\ ;_-[$$-409]* "-"_ ;_-@_ </c:formatCode>
                <c:ptCount val="8"/>
                <c:pt idx="0">
                  <c:v>45.894565354999997</c:v>
                </c:pt>
                <c:pt idx="1">
                  <c:v>65751.582398608138</c:v>
                </c:pt>
                <c:pt idx="2">
                  <c:v>1944.8599954600015</c:v>
                </c:pt>
                <c:pt idx="3">
                  <c:v>53310.151370550186</c:v>
                </c:pt>
                <c:pt idx="4">
                  <c:v>2030.1552346999999</c:v>
                </c:pt>
                <c:pt idx="5">
                  <c:v>28819.058304530015</c:v>
                </c:pt>
                <c:pt idx="6">
                  <c:v>10267.939655489998</c:v>
                </c:pt>
                <c:pt idx="7">
                  <c:v>108104.7004045998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5F-4215-AB2A-DFBFCC37E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2280583"/>
        <c:axId val="1632289799"/>
      </c:barChart>
      <c:catAx>
        <c:axId val="1632280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89799"/>
        <c:crosses val="autoZero"/>
        <c:auto val="1"/>
        <c:lblAlgn val="ctr"/>
        <c:lblOffset val="100"/>
        <c:noMultiLvlLbl val="0"/>
      </c:catAx>
      <c:valAx>
        <c:axId val="1632289799"/>
        <c:scaling>
          <c:orientation val="minMax"/>
        </c:scaling>
        <c:delete val="0"/>
        <c:axPos val="b"/>
        <c:numFmt formatCode="_-[$$-409]* #,##0_ ;_-[$$-409]* \-#,##0\ ;_-[$$-409]* &quot;-&quot;_ ;_-@_ " sourceLinked="1"/>
        <c:majorTickMark val="in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8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8114561586638831E-4"/>
          <c:y val="6.7328596051144649E-2"/>
          <c:w val="0.40870930799620825"/>
          <c:h val="6.2523423888253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layout>
        <c:manualLayout>
          <c:xMode val="edge"/>
          <c:yMode val="edge"/>
          <c:x val="0.33262812948155968"/>
          <c:y val="0"/>
        </c:manualLayout>
      </c:layout>
      <c:overlay val="0"/>
      <c:spPr>
        <a:solidFill>
          <a:srgbClr val="F5CAC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6BD6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84A59D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284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5CAC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REPORT!$AI$3:$AI$4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rgbClr val="F6BD6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REPORT!$AI$5:$AI$17</c:f>
              <c:numCache>
                <c:formatCode>_-[$$-409]* #,##0_ ;_-[$$-409]* \-#,##0\ ;_-[$$-409]* "-"_ ;_-@_ </c:formatCode>
                <c:ptCount val="12"/>
                <c:pt idx="0">
                  <c:v>48115.590000000033</c:v>
                </c:pt>
                <c:pt idx="1">
                  <c:v>13446.73</c:v>
                </c:pt>
                <c:pt idx="2">
                  <c:v>3549.55</c:v>
                </c:pt>
                <c:pt idx="3">
                  <c:v>17464.120000000003</c:v>
                </c:pt>
                <c:pt idx="4">
                  <c:v>11507.02</c:v>
                </c:pt>
                <c:pt idx="5">
                  <c:v>12211.810000000003</c:v>
                </c:pt>
                <c:pt idx="6">
                  <c:v>8458.92</c:v>
                </c:pt>
                <c:pt idx="7">
                  <c:v>11496.779999999999</c:v>
                </c:pt>
                <c:pt idx="8">
                  <c:v>6209.3599999999988</c:v>
                </c:pt>
                <c:pt idx="9">
                  <c:v>17186.710000000006</c:v>
                </c:pt>
                <c:pt idx="10">
                  <c:v>5967.9699999999993</c:v>
                </c:pt>
                <c:pt idx="11">
                  <c:v>14199.220000000001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8-418E-97C1-D4DED195A927}"/>
            </c:ext>
          </c:extLst>
        </c:ser>
        <c:ser>
          <c:idx val="1"/>
          <c:order val="1"/>
          <c:tx>
            <c:strRef>
              <c:f>REPORT!$AJ$3:$AJ$4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rgbClr val="84A59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REPORT!$AJ$5:$AJ$17</c:f>
              <c:numCache>
                <c:formatCode>_-[$$-409]* #,##0_ ;_-[$$-409]* \-#,##0\ ;_-[$$-409]* "-"_ ;_-@_ </c:formatCode>
                <c:ptCount val="12"/>
                <c:pt idx="0">
                  <c:v>89483.739999999976</c:v>
                </c:pt>
                <c:pt idx="1">
                  <c:v>6147.35</c:v>
                </c:pt>
                <c:pt idx="2">
                  <c:v>5558.44</c:v>
                </c:pt>
                <c:pt idx="3">
                  <c:v>5776.07</c:v>
                </c:pt>
                <c:pt idx="4">
                  <c:v>5614.45</c:v>
                </c:pt>
                <c:pt idx="5">
                  <c:v>8725.7900000000009</c:v>
                </c:pt>
                <c:pt idx="6">
                  <c:v>7743.8499999999995</c:v>
                </c:pt>
                <c:pt idx="7">
                  <c:v>15206.190000000002</c:v>
                </c:pt>
                <c:pt idx="8">
                  <c:v>5909.7099999999991</c:v>
                </c:pt>
                <c:pt idx="9">
                  <c:v>14213.309999999992</c:v>
                </c:pt>
                <c:pt idx="10">
                  <c:v>10772.13</c:v>
                </c:pt>
                <c:pt idx="11">
                  <c:v>15118.15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8-4C99-9859-292B57E62E96}"/>
            </c:ext>
          </c:extLst>
        </c:ser>
        <c:ser>
          <c:idx val="2"/>
          <c:order val="2"/>
          <c:tx>
            <c:strRef>
              <c:f>REPORT!$AK$3:$AK$4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2848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REPORT!$AK$5:$AK$17</c:f>
              <c:numCache>
                <c:formatCode>_-[$$-409]* #,##0_ ;_-[$$-409]* \-#,##0\ ;_-[$$-409]* "-"_ ;_-@_ </c:formatCode>
                <c:ptCount val="12"/>
                <c:pt idx="0">
                  <c:v>139747.87999999992</c:v>
                </c:pt>
                <c:pt idx="1">
                  <c:v>15548.380000000003</c:v>
                </c:pt>
                <c:pt idx="2">
                  <c:v>9000.6299999999992</c:v>
                </c:pt>
                <c:pt idx="3">
                  <c:v>4917.9699999999993</c:v>
                </c:pt>
                <c:pt idx="4">
                  <c:v>5606.5599999999995</c:v>
                </c:pt>
                <c:pt idx="5">
                  <c:v>5696.49</c:v>
                </c:pt>
                <c:pt idx="6">
                  <c:v>11966.910000000002</c:v>
                </c:pt>
                <c:pt idx="7">
                  <c:v>10772.600000000004</c:v>
                </c:pt>
                <c:pt idx="8">
                  <c:v>12703.109999999999</c:v>
                </c:pt>
                <c:pt idx="9">
                  <c:v>1737.6099999999997</c:v>
                </c:pt>
                <c:pt idx="10">
                  <c:v>10305.960000000001</c:v>
                </c:pt>
                <c:pt idx="11">
                  <c:v>25808.429999999997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8-4C99-9859-292B57E62E96}"/>
            </c:ext>
          </c:extLst>
        </c:ser>
        <c:ser>
          <c:idx val="3"/>
          <c:order val="3"/>
          <c:tx>
            <c:strRef>
              <c:f>REPORT!$AL$3:$AL$4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F5CAC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REPORT!$AL$5:$AL$17</c:f>
              <c:numCache>
                <c:formatCode>_-[$$-409]* #,##0_ ;_-[$$-409]* \-#,##0\ ;_-[$$-409]* "-"_ ;_-@_ </c:formatCode>
                <c:ptCount val="12"/>
                <c:pt idx="0">
                  <c:v>6314.1399999999994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8-4C99-9859-292B57E62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239943"/>
        <c:axId val="363252231"/>
      </c:lineChart>
      <c:catAx>
        <c:axId val="363239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52231"/>
        <c:crosses val="autoZero"/>
        <c:auto val="1"/>
        <c:lblAlgn val="ctr"/>
        <c:lblOffset val="100"/>
        <c:noMultiLvlLbl val="0"/>
      </c:catAx>
      <c:valAx>
        <c:axId val="363252231"/>
        <c:scaling>
          <c:orientation val="minMax"/>
        </c:scaling>
        <c:delete val="0"/>
        <c:axPos val="l"/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3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2571550721108309"/>
          <c:y val="0.12645583572673294"/>
          <c:w val="0.14942471246888131"/>
          <c:h val="5.9960988482997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layout>
        <c:manualLayout>
          <c:xMode val="edge"/>
          <c:yMode val="edge"/>
          <c:x val="0.33262812948155968"/>
          <c:y val="0"/>
        </c:manualLayout>
      </c:layout>
      <c:overlay val="0"/>
      <c:spPr>
        <a:solidFill>
          <a:srgbClr val="FFFFFF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6BD6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84A59D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284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5CAC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6BD6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84A59D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284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5CAC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F6BD6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84A59D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284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5CAC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6BD6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84A59D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F284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F5CAC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F6BD6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84A59D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F2848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F5CAC3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REPORT!$AI$3:$AI$4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rgbClr val="F6BD6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REPORT!$AI$5:$AI$17</c:f>
              <c:numCache>
                <c:formatCode>_-[$$-409]* #,##0_ ;_-[$$-409]* \-#,##0\ ;_-[$$-409]* "-"_ ;_-@_ </c:formatCode>
                <c:ptCount val="12"/>
                <c:pt idx="0">
                  <c:v>48115.590000000033</c:v>
                </c:pt>
                <c:pt idx="1">
                  <c:v>13446.73</c:v>
                </c:pt>
                <c:pt idx="2">
                  <c:v>3549.55</c:v>
                </c:pt>
                <c:pt idx="3">
                  <c:v>17464.120000000003</c:v>
                </c:pt>
                <c:pt idx="4">
                  <c:v>11507.02</c:v>
                </c:pt>
                <c:pt idx="5">
                  <c:v>12211.810000000003</c:v>
                </c:pt>
                <c:pt idx="6">
                  <c:v>8458.92</c:v>
                </c:pt>
                <c:pt idx="7">
                  <c:v>11496.779999999999</c:v>
                </c:pt>
                <c:pt idx="8">
                  <c:v>6209.3599999999988</c:v>
                </c:pt>
                <c:pt idx="9">
                  <c:v>17186.710000000006</c:v>
                </c:pt>
                <c:pt idx="10">
                  <c:v>5967.9699999999993</c:v>
                </c:pt>
                <c:pt idx="11">
                  <c:v>14199.220000000001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B-46A1-A1D7-0A253A874675}"/>
            </c:ext>
          </c:extLst>
        </c:ser>
        <c:ser>
          <c:idx val="1"/>
          <c:order val="1"/>
          <c:tx>
            <c:strRef>
              <c:f>REPORT!$AJ$3:$AJ$4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rgbClr val="84A59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REPORT!$AJ$5:$AJ$17</c:f>
              <c:numCache>
                <c:formatCode>_-[$$-409]* #,##0_ ;_-[$$-409]* \-#,##0\ ;_-[$$-409]* "-"_ ;_-@_ </c:formatCode>
                <c:ptCount val="12"/>
                <c:pt idx="0">
                  <c:v>89483.739999999976</c:v>
                </c:pt>
                <c:pt idx="1">
                  <c:v>6147.35</c:v>
                </c:pt>
                <c:pt idx="2">
                  <c:v>5558.44</c:v>
                </c:pt>
                <c:pt idx="3">
                  <c:v>5776.07</c:v>
                </c:pt>
                <c:pt idx="4">
                  <c:v>5614.45</c:v>
                </c:pt>
                <c:pt idx="5">
                  <c:v>8725.7900000000009</c:v>
                </c:pt>
                <c:pt idx="6">
                  <c:v>7743.8499999999995</c:v>
                </c:pt>
                <c:pt idx="7">
                  <c:v>15206.190000000002</c:v>
                </c:pt>
                <c:pt idx="8">
                  <c:v>5909.7099999999991</c:v>
                </c:pt>
                <c:pt idx="9">
                  <c:v>14213.309999999992</c:v>
                </c:pt>
                <c:pt idx="10">
                  <c:v>10772.13</c:v>
                </c:pt>
                <c:pt idx="11">
                  <c:v>15118.15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76-44A5-9608-223FE3C7F3E5}"/>
            </c:ext>
          </c:extLst>
        </c:ser>
        <c:ser>
          <c:idx val="2"/>
          <c:order val="2"/>
          <c:tx>
            <c:strRef>
              <c:f>REPORT!$AK$3:$AK$4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2848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REPORT!$AK$5:$AK$17</c:f>
              <c:numCache>
                <c:formatCode>_-[$$-409]* #,##0_ ;_-[$$-409]* \-#,##0\ ;_-[$$-409]* "-"_ ;_-@_ </c:formatCode>
                <c:ptCount val="12"/>
                <c:pt idx="0">
                  <c:v>139747.87999999992</c:v>
                </c:pt>
                <c:pt idx="1">
                  <c:v>15548.380000000003</c:v>
                </c:pt>
                <c:pt idx="2">
                  <c:v>9000.6299999999992</c:v>
                </c:pt>
                <c:pt idx="3">
                  <c:v>4917.9699999999993</c:v>
                </c:pt>
                <c:pt idx="4">
                  <c:v>5606.5599999999995</c:v>
                </c:pt>
                <c:pt idx="5">
                  <c:v>5696.49</c:v>
                </c:pt>
                <c:pt idx="6">
                  <c:v>11966.910000000002</c:v>
                </c:pt>
                <c:pt idx="7">
                  <c:v>10772.600000000004</c:v>
                </c:pt>
                <c:pt idx="8">
                  <c:v>12703.109999999999</c:v>
                </c:pt>
                <c:pt idx="9">
                  <c:v>1737.6099999999997</c:v>
                </c:pt>
                <c:pt idx="10">
                  <c:v>10305.960000000001</c:v>
                </c:pt>
                <c:pt idx="11">
                  <c:v>25808.429999999997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76-44A5-9608-223FE3C7F3E5}"/>
            </c:ext>
          </c:extLst>
        </c:ser>
        <c:ser>
          <c:idx val="3"/>
          <c:order val="3"/>
          <c:tx>
            <c:strRef>
              <c:f>REPORT!$AL$3:$AL$4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F5CAC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REPORT!$AH$5:$AH$17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REPORT!$AL$5:$AL$17</c:f>
              <c:numCache>
                <c:formatCode>_-[$$-409]* #,##0_ ;_-[$$-409]* \-#,##0\ ;_-[$$-409]* "-"_ ;_-@_ </c:formatCode>
                <c:ptCount val="12"/>
                <c:pt idx="0">
                  <c:v>6314.1399999999994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76-44A5-9608-223FE3C7F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239943"/>
        <c:axId val="363252231"/>
      </c:lineChart>
      <c:catAx>
        <c:axId val="363239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52231"/>
        <c:crosses val="autoZero"/>
        <c:auto val="1"/>
        <c:lblAlgn val="ctr"/>
        <c:lblOffset val="100"/>
        <c:noMultiLvlLbl val="0"/>
      </c:catAx>
      <c:valAx>
        <c:axId val="363252231"/>
        <c:scaling>
          <c:orientation val="minMax"/>
        </c:scaling>
        <c:delete val="0"/>
        <c:axPos val="l"/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3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2571550721108309"/>
          <c:y val="0.12645583572673294"/>
          <c:w val="0.47611620342329003"/>
          <c:h val="7.809865403835196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28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84A59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REPORT!$AE$3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F284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REPORT!$AD$4:$AD$12</c:f>
              <c:strCache>
                <c:ptCount val="8"/>
                <c:pt idx="0">
                  <c:v>Accessories</c:v>
                </c:pt>
                <c:pt idx="1">
                  <c:v>Apparel</c:v>
                </c:pt>
                <c:pt idx="2">
                  <c:v>Biking</c:v>
                </c:pt>
                <c:pt idx="3">
                  <c:v>Electronics</c:v>
                </c:pt>
                <c:pt idx="4">
                  <c:v>Fitness</c:v>
                </c:pt>
                <c:pt idx="5">
                  <c:v>Golf</c:v>
                </c:pt>
                <c:pt idx="6">
                  <c:v>Outdoors</c:v>
                </c:pt>
                <c:pt idx="7">
                  <c:v>Soccer</c:v>
                </c:pt>
              </c:strCache>
            </c:strRef>
          </c:cat>
          <c:val>
            <c:numRef>
              <c:f>REPORT!$AE$4:$AE$12</c:f>
              <c:numCache>
                <c:formatCode>_-[$$-409]* #,##0_ ;_-[$$-409]* \-#,##0\ ;_-[$$-409]* "-"_ ;_-@_ </c:formatCode>
                <c:ptCount val="8"/>
                <c:pt idx="0">
                  <c:v>94.44</c:v>
                </c:pt>
                <c:pt idx="1">
                  <c:v>153216.93</c:v>
                </c:pt>
                <c:pt idx="2">
                  <c:v>4751.8799999999992</c:v>
                </c:pt>
                <c:pt idx="3">
                  <c:v>150912.68999999994</c:v>
                </c:pt>
                <c:pt idx="4">
                  <c:v>4433.2800000000007</c:v>
                </c:pt>
                <c:pt idx="5">
                  <c:v>102773.68999999999</c:v>
                </c:pt>
                <c:pt idx="6">
                  <c:v>23864.580000000009</c:v>
                </c:pt>
                <c:pt idx="7">
                  <c:v>180162.13999999926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0-4B5A-AFFB-0E4686767900}"/>
            </c:ext>
          </c:extLst>
        </c:ser>
        <c:ser>
          <c:idx val="1"/>
          <c:order val="1"/>
          <c:tx>
            <c:strRef>
              <c:f>REPORT!$AF$3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84A59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REPORT!$AD$4:$AD$12</c:f>
              <c:strCache>
                <c:ptCount val="8"/>
                <c:pt idx="0">
                  <c:v>Accessories</c:v>
                </c:pt>
                <c:pt idx="1">
                  <c:v>Apparel</c:v>
                </c:pt>
                <c:pt idx="2">
                  <c:v>Biking</c:v>
                </c:pt>
                <c:pt idx="3">
                  <c:v>Electronics</c:v>
                </c:pt>
                <c:pt idx="4">
                  <c:v>Fitness</c:v>
                </c:pt>
                <c:pt idx="5">
                  <c:v>Golf</c:v>
                </c:pt>
                <c:pt idx="6">
                  <c:v>Outdoors</c:v>
                </c:pt>
                <c:pt idx="7">
                  <c:v>Soccer</c:v>
                </c:pt>
              </c:strCache>
            </c:strRef>
          </c:cat>
          <c:val>
            <c:numRef>
              <c:f>REPORT!$AF$4:$AF$12</c:f>
              <c:numCache>
                <c:formatCode>_-[$$-409]* #,##0_ ;_-[$$-409]* \-#,##0\ ;_-[$$-409]* "-"_ ;_-@_ </c:formatCode>
                <c:ptCount val="8"/>
                <c:pt idx="0">
                  <c:v>45.894565354999997</c:v>
                </c:pt>
                <c:pt idx="1">
                  <c:v>65751.582398608138</c:v>
                </c:pt>
                <c:pt idx="2">
                  <c:v>1944.8599954600015</c:v>
                </c:pt>
                <c:pt idx="3">
                  <c:v>53310.151370550186</c:v>
                </c:pt>
                <c:pt idx="4">
                  <c:v>2030.1552346999999</c:v>
                </c:pt>
                <c:pt idx="5">
                  <c:v>28819.058304530015</c:v>
                </c:pt>
                <c:pt idx="6">
                  <c:v>10267.939655489998</c:v>
                </c:pt>
                <c:pt idx="7">
                  <c:v>108104.7004045998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0-4B5A-AFFB-0E468676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axId val="1632280583"/>
        <c:axId val="1632289799"/>
      </c:barChart>
      <c:catAx>
        <c:axId val="1632280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89799"/>
        <c:crosses val="autoZero"/>
        <c:auto val="1"/>
        <c:lblAlgn val="ctr"/>
        <c:lblOffset val="100"/>
        <c:noMultiLvlLbl val="0"/>
      </c:catAx>
      <c:valAx>
        <c:axId val="1632289799"/>
        <c:scaling>
          <c:orientation val="minMax"/>
        </c:scaling>
        <c:delete val="0"/>
        <c:axPos val="b"/>
        <c:numFmt formatCode="_-[$$-409]* #,##0_ ;_-[$$-409]* \-#,##0\ ;_-[$$-409]* &quot;-&quot;_ ;_-@_ " sourceLinked="1"/>
        <c:majorTickMark val="in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8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8114561586638831E-4"/>
          <c:y val="6.7328596051144649E-2"/>
          <c:w val="0.40870930799620825"/>
          <c:h val="6.2523423888253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on Weekdays and Weekend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5CAC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84A59D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5CAC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84A59D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5CAC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84A59D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5CAC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84A59D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5CAC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84A59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5CAC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58-4B75-8FBD-831B5C8BB94B}"/>
              </c:ext>
            </c:extLst>
          </c:dPt>
          <c:dPt>
            <c:idx val="1"/>
            <c:bubble3D val="0"/>
            <c:spPr>
              <a:solidFill>
                <a:srgbClr val="84A5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58-4B75-8FBD-831B5C8BB94B}"/>
              </c:ext>
            </c:extLst>
          </c:dPt>
          <c:cat>
            <c:strRef>
              <c:f>REPORT!$Q$4:$Q$6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REPORT!$R$4:$R$6</c:f>
              <c:numCache>
                <c:formatCode>[$$-409]#,##0</c:formatCode>
                <c:ptCount val="2"/>
                <c:pt idx="0">
                  <c:v>182215.88109631834</c:v>
                </c:pt>
                <c:pt idx="1">
                  <c:v>88058.460832973913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58-4B75-8FBD-831B5C8BB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Theo_Anderson stores.xlsx]REPORT!PivotTable7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8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28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28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28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28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REPORT!$AB$3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84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REPORT!$AA$4:$AA$7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REPORT!$AB$4:$AB$7</c:f>
              <c:numCache>
                <c:formatCode>_-[$$-409]* #,##0_ ;_-[$$-409]* \-#,##0\ ;_-[$$-409]* "-"_ ;_-@_ </c:formatCode>
                <c:ptCount val="3"/>
                <c:pt idx="0">
                  <c:v>16090.54</c:v>
                </c:pt>
                <c:pt idx="1">
                  <c:v>364239.26999999903</c:v>
                </c:pt>
                <c:pt idx="2">
                  <c:v>239879.82000000018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0-4E4E-B3B2-1478F59F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1112389639"/>
        <c:axId val="1367203847"/>
      </c:barChart>
      <c:catAx>
        <c:axId val="1112389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203847"/>
        <c:crosses val="autoZero"/>
        <c:auto val="1"/>
        <c:lblAlgn val="ctr"/>
        <c:lblOffset val="100"/>
        <c:noMultiLvlLbl val="0"/>
      </c:catAx>
      <c:valAx>
        <c:axId val="1367203847"/>
        <c:scaling>
          <c:orientation val="minMax"/>
        </c:scaling>
        <c:delete val="1"/>
        <c:axPos val="b"/>
        <c:numFmt formatCode="_-[$$-409]* #,##0_ ;_-[$$-409]* \-#,##0\ ;_-[$$-409]* &quot;-&quot;_ ;_-@_ " sourceLinked="1"/>
        <c:majorTickMark val="none"/>
        <c:minorTickMark val="none"/>
        <c:tickLblPos val="nextTo"/>
        <c:crossAx val="1112389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2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371475</xdr:colOff>
      <xdr:row>19</xdr:row>
      <xdr:rowOff>38100</xdr:rowOff>
    </xdr:from>
    <xdr:to>
      <xdr:col>16</xdr:col>
      <xdr:colOff>1571625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01253-FE7A-6211-6DC1-4A55C5068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571500</xdr:colOff>
      <xdr:row>16</xdr:row>
      <xdr:rowOff>152400</xdr:rowOff>
    </xdr:from>
    <xdr:to>
      <xdr:col>25</xdr:col>
      <xdr:colOff>66675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08DBDF-840D-A9AA-73ED-1A10F15067AF}"/>
            </a:ext>
            <a:ext uri="{147F2762-F138-4A5C-976F-8EAC2B608ADB}">
              <a16:predDERef xmlns:a16="http://schemas.microsoft.com/office/drawing/2014/main" pred="{B6F01253-FE7A-6211-6DC1-4A55C5068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695325</xdr:colOff>
      <xdr:row>12</xdr:row>
      <xdr:rowOff>76200</xdr:rowOff>
    </xdr:from>
    <xdr:to>
      <xdr:col>29</xdr:col>
      <xdr:colOff>514350</xdr:colOff>
      <xdr:row>30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D65E5-81E5-B27A-D7BC-3B3D838EFAC5}"/>
            </a:ext>
            <a:ext uri="{147F2762-F138-4A5C-976F-8EAC2B608ADB}">
              <a16:predDERef xmlns:a16="http://schemas.microsoft.com/office/drawing/2014/main" pred="{9608DBDF-840D-A9AA-73ED-1A10F1506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914400</xdr:colOff>
      <xdr:row>19</xdr:row>
      <xdr:rowOff>38100</xdr:rowOff>
    </xdr:from>
    <xdr:to>
      <xdr:col>36</xdr:col>
      <xdr:colOff>276225</xdr:colOff>
      <xdr:row>38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8BA428-9449-1BAC-2528-3741C18D85D2}"/>
            </a:ext>
            <a:ext uri="{147F2762-F138-4A5C-976F-8EAC2B608ADB}">
              <a16:predDERef xmlns:a16="http://schemas.microsoft.com/office/drawing/2014/main" pred="{4C2D65E5-81E5-B27A-D7BC-3B3D838EF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476250</xdr:colOff>
      <xdr:row>5</xdr:row>
      <xdr:rowOff>104775</xdr:rowOff>
    </xdr:from>
    <xdr:to>
      <xdr:col>20</xdr:col>
      <xdr:colOff>904875</xdr:colOff>
      <xdr:row>20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43379261-75DB-6BFA-7937-3C36E3C3B86C}"/>
                </a:ext>
                <a:ext uri="{147F2762-F138-4A5C-976F-8EAC2B608ADB}">
                  <a16:predDERef xmlns:a16="http://schemas.microsoft.com/office/drawing/2014/main" pred="{EB8BA428-9449-1BAC-2528-3741C18D85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5750" y="1009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22</xdr:col>
      <xdr:colOff>28575</xdr:colOff>
      <xdr:row>4</xdr:row>
      <xdr:rowOff>161925</xdr:rowOff>
    </xdr:from>
    <xdr:to>
      <xdr:col>23</xdr:col>
      <xdr:colOff>638175</xdr:colOff>
      <xdr:row>19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hannel">
              <a:extLst>
                <a:ext uri="{FF2B5EF4-FFF2-40B4-BE49-F238E27FC236}">
                  <a16:creationId xmlns:a16="http://schemas.microsoft.com/office/drawing/2014/main" id="{7063D26A-18EB-D2FF-9249-615FBDF71AB6}"/>
                </a:ext>
                <a:ext uri="{147F2762-F138-4A5C-976F-8EAC2B608ADB}">
                  <a16:predDERef xmlns:a16="http://schemas.microsoft.com/office/drawing/2014/main" pred="{43379261-75DB-6BFA-7937-3C36E3C3B8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12275" y="885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24</xdr:col>
      <xdr:colOff>161925</xdr:colOff>
      <xdr:row>4</xdr:row>
      <xdr:rowOff>123825</xdr:rowOff>
    </xdr:from>
    <xdr:to>
      <xdr:col>25</xdr:col>
      <xdr:colOff>923925</xdr:colOff>
      <xdr:row>19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ayment Type">
              <a:extLst>
                <a:ext uri="{FF2B5EF4-FFF2-40B4-BE49-F238E27FC236}">
                  <a16:creationId xmlns:a16="http://schemas.microsoft.com/office/drawing/2014/main" id="{74F7A530-CBB2-BF0D-F0F8-130790273CCF}"/>
                </a:ext>
                <a:ext uri="{147F2762-F138-4A5C-976F-8EAC2B608ADB}">
                  <a16:predDERef xmlns:a16="http://schemas.microsoft.com/office/drawing/2014/main" pred="{7063D26A-18EB-D2FF-9249-615FBDF71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41150" y="847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47625</xdr:rowOff>
    </xdr:from>
    <xdr:to>
      <xdr:col>15</xdr:col>
      <xdr:colOff>333375</xdr:colOff>
      <xdr:row>5</xdr:row>
      <xdr:rowOff>66675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9538C4F-B017-1BB9-05A9-BC0825F3C6D9}"/>
            </a:ext>
          </a:extLst>
        </xdr:cNvPr>
        <xdr:cNvSpPr/>
      </xdr:nvSpPr>
      <xdr:spPr>
        <a:xfrm>
          <a:off x="742950" y="47625"/>
          <a:ext cx="10020300" cy="923925"/>
        </a:xfrm>
        <a:prstGeom prst="roundRect">
          <a:avLst/>
        </a:prstGeom>
        <a:solidFill>
          <a:srgbClr val="F28482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419100</xdr:colOff>
      <xdr:row>1</xdr:row>
      <xdr:rowOff>152400</xdr:rowOff>
    </xdr:from>
    <xdr:to>
      <xdr:col>8</xdr:col>
      <xdr:colOff>314325</xdr:colOff>
      <xdr:row>3</xdr:row>
      <xdr:rowOff>66675</xdr:rowOff>
    </xdr:to>
    <xdr:sp macro="" textlink="">
      <xdr:nvSpPr>
        <xdr:cNvPr id="58" name="TextBox 3">
          <a:extLst>
            <a:ext uri="{FF2B5EF4-FFF2-40B4-BE49-F238E27FC236}">
              <a16:creationId xmlns:a16="http://schemas.microsoft.com/office/drawing/2014/main" id="{EE6FD645-AA19-79E2-1181-9FDE4344E44D}"/>
            </a:ext>
            <a:ext uri="{147F2762-F138-4A5C-976F-8EAC2B608ADB}">
              <a16:predDERef xmlns:a16="http://schemas.microsoft.com/office/drawing/2014/main" pred="{99538C4F-B017-1BB9-05A9-BC0825F3C6D9}"/>
            </a:ext>
          </a:extLst>
        </xdr:cNvPr>
        <xdr:cNvSpPr txBox="1"/>
      </xdr:nvSpPr>
      <xdr:spPr>
        <a:xfrm>
          <a:off x="1104900" y="333375"/>
          <a:ext cx="4838700" cy="276225"/>
        </a:xfrm>
        <a:prstGeom prst="rect">
          <a:avLst/>
        </a:prstGeom>
        <a:solidFill>
          <a:srgbClr val="F28482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chemeClr val="bg1"/>
              </a:solidFill>
              <a:latin typeface="Rockwell" panose="02060603020205020403" pitchFamily="18" charset="0"/>
            </a:rPr>
            <a:t>THEO-ANDERSON STORE ANALYTICS</a:t>
          </a:r>
        </a:p>
      </xdr:txBody>
    </xdr:sp>
    <xdr:clientData/>
  </xdr:twoCellAnchor>
  <xdr:twoCellAnchor editAs="oneCell">
    <xdr:from>
      <xdr:col>1</xdr:col>
      <xdr:colOff>209550</xdr:colOff>
      <xdr:row>2</xdr:row>
      <xdr:rowOff>0</xdr:rowOff>
    </xdr:from>
    <xdr:to>
      <xdr:col>1</xdr:col>
      <xdr:colOff>438150</xdr:colOff>
      <xdr:row>3</xdr:row>
      <xdr:rowOff>66675</xdr:rowOff>
    </xdr:to>
    <xdr:pic>
      <xdr:nvPicPr>
        <xdr:cNvPr id="57" name="Picture 4">
          <a:extLst>
            <a:ext uri="{FF2B5EF4-FFF2-40B4-BE49-F238E27FC236}">
              <a16:creationId xmlns:a16="http://schemas.microsoft.com/office/drawing/2014/main" id="{C5C91DC8-8831-71E3-3AD3-C1E5FC01E188}"/>
            </a:ext>
            <a:ext uri="{147F2762-F138-4A5C-976F-8EAC2B608ADB}">
              <a16:predDERef xmlns:a16="http://schemas.microsoft.com/office/drawing/2014/main" pred="{EE6FD645-AA19-79E2-1181-9FDE4344E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361950"/>
          <a:ext cx="228600" cy="247650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5</xdr:row>
      <xdr:rowOff>85725</xdr:rowOff>
    </xdr:from>
    <xdr:to>
      <xdr:col>4</xdr:col>
      <xdr:colOff>38100</xdr:colOff>
      <xdr:row>9</xdr:row>
      <xdr:rowOff>57150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A189CCEC-8DF0-FF69-91F8-BDC683C8C5F9}"/>
            </a:ext>
            <a:ext uri="{147F2762-F138-4A5C-976F-8EAC2B608ADB}">
              <a16:predDERef xmlns:a16="http://schemas.microsoft.com/office/drawing/2014/main" pred="{C5C91DC8-8831-71E3-3AD3-C1E5FC01E188}"/>
            </a:ext>
          </a:extLst>
        </xdr:cNvPr>
        <xdr:cNvSpPr/>
      </xdr:nvSpPr>
      <xdr:spPr>
        <a:xfrm>
          <a:off x="800100" y="990600"/>
          <a:ext cx="1981200" cy="695325"/>
        </a:xfrm>
        <a:prstGeom prst="roundRect">
          <a:avLst/>
        </a:prstGeom>
        <a:solidFill>
          <a:srgbClr val="F284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314325</xdr:colOff>
      <xdr:row>5</xdr:row>
      <xdr:rowOff>133350</xdr:rowOff>
    </xdr:from>
    <xdr:to>
      <xdr:col>3</xdr:col>
      <xdr:colOff>676275</xdr:colOff>
      <xdr:row>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F26E46-0541-0F83-6246-AEED745EAFB7}"/>
            </a:ext>
            <a:ext uri="{147F2762-F138-4A5C-976F-8EAC2B608ADB}">
              <a16:predDERef xmlns:a16="http://schemas.microsoft.com/office/drawing/2014/main" pred="{A189CCEC-8DF0-FF69-91F8-BDC683C8C5F9}"/>
            </a:ext>
          </a:extLst>
        </xdr:cNvPr>
        <xdr:cNvSpPr txBox="1"/>
      </xdr:nvSpPr>
      <xdr:spPr>
        <a:xfrm>
          <a:off x="1000125" y="1038225"/>
          <a:ext cx="1733550" cy="628650"/>
        </a:xfrm>
        <a:prstGeom prst="rect">
          <a:avLst/>
        </a:prstGeom>
        <a:solidFill>
          <a:srgbClr val="F28482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Number of Customers</a:t>
          </a:r>
        </a:p>
      </xdr:txBody>
    </xdr:sp>
    <xdr:clientData/>
  </xdr:twoCellAnchor>
  <xdr:twoCellAnchor>
    <xdr:from>
      <xdr:col>1</xdr:col>
      <xdr:colOff>304800</xdr:colOff>
      <xdr:row>7</xdr:row>
      <xdr:rowOff>38100</xdr:rowOff>
    </xdr:from>
    <xdr:to>
      <xdr:col>2</xdr:col>
      <xdr:colOff>571500</xdr:colOff>
      <xdr:row>8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9E4FA3-19E9-C618-C131-1B6BDBA51F3D}"/>
            </a:ext>
            <a:ext uri="{147F2762-F138-4A5C-976F-8EAC2B608ADB}">
              <a16:predDERef xmlns:a16="http://schemas.microsoft.com/office/drawing/2014/main" pred="{22F26E46-0541-0F83-6246-AEED745EAFB7}"/>
            </a:ext>
          </a:extLst>
        </xdr:cNvPr>
        <xdr:cNvSpPr txBox="1"/>
      </xdr:nvSpPr>
      <xdr:spPr>
        <a:xfrm>
          <a:off x="990600" y="1304925"/>
          <a:ext cx="952500" cy="314325"/>
        </a:xfrm>
        <a:prstGeom prst="rect">
          <a:avLst/>
        </a:prstGeom>
        <a:solidFill>
          <a:srgbClr val="F28482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2,026</a:t>
          </a:r>
        </a:p>
      </xdr:txBody>
    </xdr:sp>
    <xdr:clientData/>
  </xdr:twoCellAnchor>
  <xdr:twoCellAnchor>
    <xdr:from>
      <xdr:col>4</xdr:col>
      <xdr:colOff>76200</xdr:colOff>
      <xdr:row>5</xdr:row>
      <xdr:rowOff>104775</xdr:rowOff>
    </xdr:from>
    <xdr:to>
      <xdr:col>6</xdr:col>
      <xdr:colOff>695325</xdr:colOff>
      <xdr:row>9</xdr:row>
      <xdr:rowOff>66675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5D0E9DF8-9F89-6AD2-6B78-508D2E8117AC}"/>
            </a:ext>
            <a:ext uri="{147F2762-F138-4A5C-976F-8EAC2B608ADB}">
              <a16:predDERef xmlns:a16="http://schemas.microsoft.com/office/drawing/2014/main" pred="{359E4FA3-19E9-C618-C131-1B6BDBA51F3D}"/>
            </a:ext>
          </a:extLst>
        </xdr:cNvPr>
        <xdr:cNvSpPr/>
      </xdr:nvSpPr>
      <xdr:spPr>
        <a:xfrm>
          <a:off x="2819400" y="1009650"/>
          <a:ext cx="1990725" cy="685800"/>
        </a:xfrm>
        <a:prstGeom prst="roundRect">
          <a:avLst/>
        </a:prstGeom>
        <a:solidFill>
          <a:srgbClr val="84A59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266700</xdr:colOff>
      <xdr:row>5</xdr:row>
      <xdr:rowOff>142875</xdr:rowOff>
    </xdr:from>
    <xdr:to>
      <xdr:col>6</xdr:col>
      <xdr:colOff>400050</xdr:colOff>
      <xdr:row>9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047CFF-8957-5558-7A89-71B10B76E5EF}"/>
            </a:ext>
            <a:ext uri="{147F2762-F138-4A5C-976F-8EAC2B608ADB}">
              <a16:predDERef xmlns:a16="http://schemas.microsoft.com/office/drawing/2014/main" pred="{5D0E9DF8-9F89-6AD2-6B78-508D2E8117AC}"/>
            </a:ext>
          </a:extLst>
        </xdr:cNvPr>
        <xdr:cNvSpPr txBox="1"/>
      </xdr:nvSpPr>
      <xdr:spPr>
        <a:xfrm>
          <a:off x="3009900" y="1047750"/>
          <a:ext cx="1504950" cy="609600"/>
        </a:xfrm>
        <a:prstGeom prst="rect">
          <a:avLst/>
        </a:prstGeom>
        <a:solidFill>
          <a:srgbClr val="84A59D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Sales</a:t>
          </a:r>
        </a:p>
      </xdr:txBody>
    </xdr:sp>
    <xdr:clientData/>
  </xdr:twoCellAnchor>
  <xdr:twoCellAnchor>
    <xdr:from>
      <xdr:col>4</xdr:col>
      <xdr:colOff>219075</xdr:colOff>
      <xdr:row>7</xdr:row>
      <xdr:rowOff>66675</xdr:rowOff>
    </xdr:from>
    <xdr:to>
      <xdr:col>6</xdr:col>
      <xdr:colOff>247650</xdr:colOff>
      <xdr:row>9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5FED8E7-6988-3E55-20D5-49F7E489C3D4}"/>
            </a:ext>
            <a:ext uri="{147F2762-F138-4A5C-976F-8EAC2B608ADB}">
              <a16:predDERef xmlns:a16="http://schemas.microsoft.com/office/drawing/2014/main" pred="{E4047CFF-8957-5558-7A89-71B10B76E5EF}"/>
            </a:ext>
          </a:extLst>
        </xdr:cNvPr>
        <xdr:cNvSpPr txBox="1"/>
      </xdr:nvSpPr>
      <xdr:spPr>
        <a:xfrm>
          <a:off x="2962275" y="1333500"/>
          <a:ext cx="1400175" cy="342900"/>
        </a:xfrm>
        <a:prstGeom prst="rect">
          <a:avLst/>
        </a:prstGeom>
        <a:solidFill>
          <a:srgbClr val="84A59D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$620,210</a:t>
          </a:r>
        </a:p>
      </xdr:txBody>
    </xdr:sp>
    <xdr:clientData/>
  </xdr:twoCellAnchor>
  <xdr:twoCellAnchor>
    <xdr:from>
      <xdr:col>6</xdr:col>
      <xdr:colOff>723900</xdr:colOff>
      <xdr:row>5</xdr:row>
      <xdr:rowOff>104775</xdr:rowOff>
    </xdr:from>
    <xdr:to>
      <xdr:col>9</xdr:col>
      <xdr:colOff>457200</xdr:colOff>
      <xdr:row>9</xdr:row>
      <xdr:rowOff>57150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AC4F11A2-47F1-09DB-8BCF-CE4F9B549286}"/>
            </a:ext>
            <a:ext uri="{147F2762-F138-4A5C-976F-8EAC2B608ADB}">
              <a16:predDERef xmlns:a16="http://schemas.microsoft.com/office/drawing/2014/main" pred="{25FED8E7-6988-3E55-20D5-49F7E489C3D4}"/>
            </a:ext>
          </a:extLst>
        </xdr:cNvPr>
        <xdr:cNvSpPr/>
      </xdr:nvSpPr>
      <xdr:spPr>
        <a:xfrm>
          <a:off x="4838700" y="1009650"/>
          <a:ext cx="1933575" cy="676275"/>
        </a:xfrm>
        <a:prstGeom prst="roundRect">
          <a:avLst/>
        </a:prstGeom>
        <a:solidFill>
          <a:srgbClr val="F5CAC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85725</xdr:colOff>
      <xdr:row>5</xdr:row>
      <xdr:rowOff>152400</xdr:rowOff>
    </xdr:from>
    <xdr:to>
      <xdr:col>8</xdr:col>
      <xdr:colOff>352425</xdr:colOff>
      <xdr:row>7</xdr:row>
      <xdr:rowOff>57150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0227DFC-757D-E65D-718B-A5BBC4BA851A}"/>
            </a:ext>
            <a:ext uri="{147F2762-F138-4A5C-976F-8EAC2B608ADB}">
              <a16:predDERef xmlns:a16="http://schemas.microsoft.com/office/drawing/2014/main" pred="{AC4F11A2-47F1-09DB-8BCF-CE4F9B549286}"/>
            </a:ext>
          </a:extLst>
        </xdr:cNvPr>
        <xdr:cNvSpPr txBox="1"/>
      </xdr:nvSpPr>
      <xdr:spPr>
        <a:xfrm>
          <a:off x="5029200" y="1057275"/>
          <a:ext cx="952500" cy="266700"/>
        </a:xfrm>
        <a:prstGeom prst="rect">
          <a:avLst/>
        </a:prstGeom>
        <a:solidFill>
          <a:srgbClr val="F5CAC3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Profit</a:t>
          </a:r>
        </a:p>
      </xdr:txBody>
    </xdr:sp>
    <xdr:clientData/>
  </xdr:twoCellAnchor>
  <xdr:twoCellAnchor>
    <xdr:from>
      <xdr:col>7</xdr:col>
      <xdr:colOff>66675</xdr:colOff>
      <xdr:row>7</xdr:row>
      <xdr:rowOff>47625</xdr:rowOff>
    </xdr:from>
    <xdr:to>
      <xdr:col>9</xdr:col>
      <xdr:colOff>238125</xdr:colOff>
      <xdr:row>9</xdr:row>
      <xdr:rowOff>38100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B160CCB-5840-7837-5ABA-348B9CCC9074}"/>
            </a:ext>
            <a:ext uri="{147F2762-F138-4A5C-976F-8EAC2B608ADB}">
              <a16:predDERef xmlns:a16="http://schemas.microsoft.com/office/drawing/2014/main" pred="{50227DFC-757D-E65D-718B-A5BBC4BA851A}"/>
            </a:ext>
          </a:extLst>
        </xdr:cNvPr>
        <xdr:cNvSpPr txBox="1"/>
      </xdr:nvSpPr>
      <xdr:spPr>
        <a:xfrm>
          <a:off x="5010150" y="1314450"/>
          <a:ext cx="1543050" cy="352425"/>
        </a:xfrm>
        <a:prstGeom prst="rect">
          <a:avLst/>
        </a:prstGeom>
        <a:solidFill>
          <a:srgbClr val="F5CAC3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$270,274</a:t>
          </a:r>
        </a:p>
      </xdr:txBody>
    </xdr:sp>
    <xdr:clientData/>
  </xdr:twoCellAnchor>
  <xdr:twoCellAnchor>
    <xdr:from>
      <xdr:col>9</xdr:col>
      <xdr:colOff>504825</xdr:colOff>
      <xdr:row>5</xdr:row>
      <xdr:rowOff>104775</xdr:rowOff>
    </xdr:from>
    <xdr:to>
      <xdr:col>12</xdr:col>
      <xdr:colOff>342900</xdr:colOff>
      <xdr:row>9</xdr:row>
      <xdr:rowOff>47625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B419D2FA-60ED-B9A8-FFC8-3E3F5523BBBA}"/>
            </a:ext>
            <a:ext uri="{147F2762-F138-4A5C-976F-8EAC2B608ADB}">
              <a16:predDERef xmlns:a16="http://schemas.microsoft.com/office/drawing/2014/main" pred="{6B160CCB-5840-7837-5ABA-348B9CCC9074}"/>
            </a:ext>
          </a:extLst>
        </xdr:cNvPr>
        <xdr:cNvSpPr/>
      </xdr:nvSpPr>
      <xdr:spPr>
        <a:xfrm>
          <a:off x="6819900" y="1009650"/>
          <a:ext cx="1895475" cy="666750"/>
        </a:xfrm>
        <a:prstGeom prst="roundRect">
          <a:avLst/>
        </a:prstGeom>
        <a:solidFill>
          <a:srgbClr val="F7EDE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66675</xdr:colOff>
      <xdr:row>5</xdr:row>
      <xdr:rowOff>133350</xdr:rowOff>
    </xdr:from>
    <xdr:to>
      <xdr:col>11</xdr:col>
      <xdr:colOff>561975</xdr:colOff>
      <xdr:row>6</xdr:row>
      <xdr:rowOff>171450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D76F740-DB09-E54F-FE6B-A0BF25550B89}"/>
            </a:ext>
            <a:ext uri="{147F2762-F138-4A5C-976F-8EAC2B608ADB}">
              <a16:predDERef xmlns:a16="http://schemas.microsoft.com/office/drawing/2014/main" pred="{B419D2FA-60ED-B9A8-FFC8-3E3F5523BBBA}"/>
            </a:ext>
          </a:extLst>
        </xdr:cNvPr>
        <xdr:cNvSpPr txBox="1"/>
      </xdr:nvSpPr>
      <xdr:spPr>
        <a:xfrm>
          <a:off x="7067550" y="1038225"/>
          <a:ext cx="1181100" cy="219075"/>
        </a:xfrm>
        <a:prstGeom prst="rect">
          <a:avLst/>
        </a:prstGeom>
        <a:solidFill>
          <a:srgbClr val="F7EDE2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Cost of Goods</a:t>
          </a:r>
        </a:p>
      </xdr:txBody>
    </xdr:sp>
    <xdr:clientData/>
  </xdr:twoCellAnchor>
  <xdr:twoCellAnchor>
    <xdr:from>
      <xdr:col>10</xdr:col>
      <xdr:colOff>76200</xdr:colOff>
      <xdr:row>7</xdr:row>
      <xdr:rowOff>38100</xdr:rowOff>
    </xdr:from>
    <xdr:to>
      <xdr:col>12</xdr:col>
      <xdr:colOff>57150</xdr:colOff>
      <xdr:row>9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441E8A-CAAE-1961-22F6-1D5509BCEE0A}"/>
            </a:ext>
            <a:ext uri="{147F2762-F138-4A5C-976F-8EAC2B608ADB}">
              <a16:predDERef xmlns:a16="http://schemas.microsoft.com/office/drawing/2014/main" pred="{BD76F740-DB09-E54F-FE6B-A0BF25550B89}"/>
            </a:ext>
          </a:extLst>
        </xdr:cNvPr>
        <xdr:cNvSpPr txBox="1"/>
      </xdr:nvSpPr>
      <xdr:spPr>
        <a:xfrm>
          <a:off x="7077075" y="1304925"/>
          <a:ext cx="1352550" cy="333375"/>
        </a:xfrm>
        <a:prstGeom prst="rect">
          <a:avLst/>
        </a:prstGeom>
        <a:solidFill>
          <a:srgbClr val="F7EDE2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$349,935</a:t>
          </a:r>
        </a:p>
      </xdr:txBody>
    </xdr:sp>
    <xdr:clientData/>
  </xdr:twoCellAnchor>
  <xdr:twoCellAnchor>
    <xdr:from>
      <xdr:col>12</xdr:col>
      <xdr:colOff>381000</xdr:colOff>
      <xdr:row>5</xdr:row>
      <xdr:rowOff>123825</xdr:rowOff>
    </xdr:from>
    <xdr:to>
      <xdr:col>15</xdr:col>
      <xdr:colOff>323850</xdr:colOff>
      <xdr:row>9</xdr:row>
      <xdr:rowOff>47625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B2FF38B6-BA27-535E-D12D-467E17BA58CB}"/>
            </a:ext>
            <a:ext uri="{147F2762-F138-4A5C-976F-8EAC2B608ADB}">
              <a16:predDERef xmlns:a16="http://schemas.microsoft.com/office/drawing/2014/main" pred="{EC441E8A-CAAE-1961-22F6-1D5509BCEE0A}"/>
            </a:ext>
          </a:extLst>
        </xdr:cNvPr>
        <xdr:cNvSpPr/>
      </xdr:nvSpPr>
      <xdr:spPr>
        <a:xfrm>
          <a:off x="8753475" y="1028700"/>
          <a:ext cx="2000250" cy="647700"/>
        </a:xfrm>
        <a:prstGeom prst="roundRect">
          <a:avLst/>
        </a:prstGeom>
        <a:solidFill>
          <a:srgbClr val="F6BD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12</xdr:col>
      <xdr:colOff>590550</xdr:colOff>
      <xdr:row>5</xdr:row>
      <xdr:rowOff>152400</xdr:rowOff>
    </xdr:from>
    <xdr:to>
      <xdr:col>14</xdr:col>
      <xdr:colOff>304800</xdr:colOff>
      <xdr:row>7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BBD1828-DAB6-5C68-3270-9E85CB38FE0B}"/>
            </a:ext>
            <a:ext uri="{147F2762-F138-4A5C-976F-8EAC2B608ADB}">
              <a16:predDERef xmlns:a16="http://schemas.microsoft.com/office/drawing/2014/main" pred="{B2FF38B6-BA27-535E-D12D-467E17BA58CB}"/>
            </a:ext>
          </a:extLst>
        </xdr:cNvPr>
        <xdr:cNvSpPr txBox="1"/>
      </xdr:nvSpPr>
      <xdr:spPr>
        <a:xfrm>
          <a:off x="8963025" y="1057275"/>
          <a:ext cx="1085850" cy="247650"/>
        </a:xfrm>
        <a:prstGeom prst="rect">
          <a:avLst/>
        </a:prstGeom>
        <a:solidFill>
          <a:srgbClr val="F6BD60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Total Orders</a:t>
          </a:r>
        </a:p>
      </xdr:txBody>
    </xdr:sp>
    <xdr:clientData/>
  </xdr:twoCellAnchor>
  <xdr:twoCellAnchor>
    <xdr:from>
      <xdr:col>12</xdr:col>
      <xdr:colOff>600075</xdr:colOff>
      <xdr:row>7</xdr:row>
      <xdr:rowOff>38100</xdr:rowOff>
    </xdr:from>
    <xdr:to>
      <xdr:col>15</xdr:col>
      <xdr:colOff>114300</xdr:colOff>
      <xdr:row>8</xdr:row>
      <xdr:rowOff>171450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65F9AE6-12DB-46C5-06A7-C549B25C6821}"/>
            </a:ext>
            <a:ext uri="{147F2762-F138-4A5C-976F-8EAC2B608ADB}">
              <a16:predDERef xmlns:a16="http://schemas.microsoft.com/office/drawing/2014/main" pred="{2BBD1828-DAB6-5C68-3270-9E85CB38FE0B}"/>
            </a:ext>
          </a:extLst>
        </xdr:cNvPr>
        <xdr:cNvSpPr txBox="1"/>
      </xdr:nvSpPr>
      <xdr:spPr>
        <a:xfrm>
          <a:off x="8972550" y="1304925"/>
          <a:ext cx="1571625" cy="314325"/>
        </a:xfrm>
        <a:prstGeom prst="rect">
          <a:avLst/>
        </a:prstGeom>
        <a:solidFill>
          <a:srgbClr val="F6BD60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chemeClr val="bg1"/>
              </a:solidFill>
              <a:latin typeface="Rockwell" panose="02060603020205020403" pitchFamily="18" charset="0"/>
            </a:rPr>
            <a:t>5,329</a:t>
          </a:r>
        </a:p>
      </xdr:txBody>
    </xdr:sp>
    <xdr:clientData/>
  </xdr:twoCellAnchor>
  <xdr:twoCellAnchor>
    <xdr:from>
      <xdr:col>1</xdr:col>
      <xdr:colOff>85725</xdr:colOff>
      <xdr:row>9</xdr:row>
      <xdr:rowOff>104775</xdr:rowOff>
    </xdr:from>
    <xdr:to>
      <xdr:col>9</xdr:col>
      <xdr:colOff>66675</xdr:colOff>
      <xdr:row>24</xdr:row>
      <xdr:rowOff>152400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8C5E4DF1-E2FC-2191-A830-E9B54C3F0B6D}"/>
            </a:ext>
            <a:ext uri="{147F2762-F138-4A5C-976F-8EAC2B608ADB}">
              <a16:predDERef xmlns:a16="http://schemas.microsoft.com/office/drawing/2014/main" pred="{365F9AE6-12DB-46C5-06A7-C549B25C6821}"/>
            </a:ext>
          </a:extLst>
        </xdr:cNvPr>
        <xdr:cNvSpPr/>
      </xdr:nvSpPr>
      <xdr:spPr>
        <a:xfrm>
          <a:off x="771525" y="1733550"/>
          <a:ext cx="5610225" cy="276225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209550</xdr:colOff>
      <xdr:row>10</xdr:row>
      <xdr:rowOff>47625</xdr:rowOff>
    </xdr:from>
    <xdr:to>
      <xdr:col>8</xdr:col>
      <xdr:colOff>638175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4554F-090E-4360-87F0-BAE966BA0801}"/>
            </a:ext>
            <a:ext uri="{147F2762-F138-4A5C-976F-8EAC2B608ADB}">
              <a16:predDERef xmlns:a16="http://schemas.microsoft.com/office/drawing/2014/main" pred="{8C5E4DF1-E2FC-2191-A830-E9B54C3F0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133350</xdr:colOff>
      <xdr:row>9</xdr:row>
      <xdr:rowOff>85725</xdr:rowOff>
    </xdr:from>
    <xdr:to>
      <xdr:col>15</xdr:col>
      <xdr:colOff>361950</xdr:colOff>
      <xdr:row>25</xdr:row>
      <xdr:rowOff>9525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BA084196-3FE4-F3A2-45C0-ADE0A9B010BA}"/>
            </a:ext>
            <a:ext uri="{147F2762-F138-4A5C-976F-8EAC2B608ADB}">
              <a16:predDERef xmlns:a16="http://schemas.microsoft.com/office/drawing/2014/main" pred="{9584554F-090E-4360-87F0-BAE966BA0801}"/>
            </a:ext>
          </a:extLst>
        </xdr:cNvPr>
        <xdr:cNvSpPr/>
      </xdr:nvSpPr>
      <xdr:spPr>
        <a:xfrm>
          <a:off x="6448425" y="1714500"/>
          <a:ext cx="4343400" cy="28194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342900</xdr:colOff>
      <xdr:row>10</xdr:row>
      <xdr:rowOff>9525</xdr:rowOff>
    </xdr:from>
    <xdr:to>
      <xdr:col>15</xdr:col>
      <xdr:colOff>209550</xdr:colOff>
      <xdr:row>24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88DF03-7401-402E-AD1B-6AB36BB5A2FC}"/>
            </a:ext>
            <a:ext uri="{147F2762-F138-4A5C-976F-8EAC2B608ADB}">
              <a16:predDERef xmlns:a16="http://schemas.microsoft.com/office/drawing/2014/main" pred="{BA084196-3FE4-F3A2-45C0-ADE0A9B01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95250</xdr:colOff>
      <xdr:row>25</xdr:row>
      <xdr:rowOff>19050</xdr:rowOff>
    </xdr:from>
    <xdr:to>
      <xdr:col>6</xdr:col>
      <xdr:colOff>561975</xdr:colOff>
      <xdr:row>39</xdr:row>
      <xdr:rowOff>142875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D29CE68C-834A-2FD5-CD3A-A637594EC721}"/>
            </a:ext>
            <a:ext uri="{147F2762-F138-4A5C-976F-8EAC2B608ADB}">
              <a16:predDERef xmlns:a16="http://schemas.microsoft.com/office/drawing/2014/main" pred="{AF88DF03-7401-402E-AD1B-6AB36BB5A2FC}"/>
            </a:ext>
          </a:extLst>
        </xdr:cNvPr>
        <xdr:cNvSpPr/>
      </xdr:nvSpPr>
      <xdr:spPr>
        <a:xfrm>
          <a:off x="781050" y="4543425"/>
          <a:ext cx="3895725" cy="265747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219075</xdr:colOff>
      <xdr:row>25</xdr:row>
      <xdr:rowOff>152400</xdr:rowOff>
    </xdr:from>
    <xdr:to>
      <xdr:col>6</xdr:col>
      <xdr:colOff>457200</xdr:colOff>
      <xdr:row>39</xdr:row>
      <xdr:rowOff>28575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EEB6FAB-9567-4902-9E95-7D7A6C8652AF}"/>
            </a:ext>
            <a:ext uri="{147F2762-F138-4A5C-976F-8EAC2B608ADB}">
              <a16:predDERef xmlns:a16="http://schemas.microsoft.com/office/drawing/2014/main" pred="{D29CE68C-834A-2FD5-CD3A-A637594EC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647700</xdr:colOff>
      <xdr:row>25</xdr:row>
      <xdr:rowOff>66675</xdr:rowOff>
    </xdr:from>
    <xdr:to>
      <xdr:col>11</xdr:col>
      <xdr:colOff>114300</xdr:colOff>
      <xdr:row>39</xdr:row>
      <xdr:rowOff>104775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BF97329D-E2DC-1463-FB20-F81CB0908F25}"/>
            </a:ext>
            <a:ext uri="{147F2762-F138-4A5C-976F-8EAC2B608ADB}">
              <a16:predDERef xmlns:a16="http://schemas.microsoft.com/office/drawing/2014/main" pred="{BEEB6FAB-9567-4902-9E95-7D7A6C8652AF}"/>
            </a:ext>
          </a:extLst>
        </xdr:cNvPr>
        <xdr:cNvSpPr/>
      </xdr:nvSpPr>
      <xdr:spPr>
        <a:xfrm>
          <a:off x="4762500" y="4591050"/>
          <a:ext cx="3038475" cy="257175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180975</xdr:colOff>
      <xdr:row>25</xdr:row>
      <xdr:rowOff>114300</xdr:rowOff>
    </xdr:from>
    <xdr:to>
      <xdr:col>15</xdr:col>
      <xdr:colOff>361950</xdr:colOff>
      <xdr:row>39</xdr:row>
      <xdr:rowOff>114300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B9BC1C08-86D5-1B95-2558-71B91840E846}"/>
            </a:ext>
            <a:ext uri="{147F2762-F138-4A5C-976F-8EAC2B608ADB}">
              <a16:predDERef xmlns:a16="http://schemas.microsoft.com/office/drawing/2014/main" pred="{BF97329D-E2DC-1463-FB20-F81CB0908F25}"/>
            </a:ext>
          </a:extLst>
        </xdr:cNvPr>
        <xdr:cNvSpPr/>
      </xdr:nvSpPr>
      <xdr:spPr>
        <a:xfrm>
          <a:off x="7867650" y="4638675"/>
          <a:ext cx="2924175" cy="253365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447675</xdr:colOff>
      <xdr:row>27</xdr:row>
      <xdr:rowOff>9525</xdr:rowOff>
    </xdr:from>
    <xdr:to>
      <xdr:col>10</xdr:col>
      <xdr:colOff>19050</xdr:colOff>
      <xdr:row>28</xdr:row>
      <xdr:rowOff>19050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EAF9847-C422-D305-FE65-21E94DAE32BA}"/>
            </a:ext>
            <a:ext uri="{147F2762-F138-4A5C-976F-8EAC2B608ADB}">
              <a16:predDERef xmlns:a16="http://schemas.microsoft.com/office/drawing/2014/main" pred="{B9BC1C08-86D5-1B95-2558-71B91840E846}"/>
            </a:ext>
          </a:extLst>
        </xdr:cNvPr>
        <xdr:cNvSpPr txBox="1"/>
      </xdr:nvSpPr>
      <xdr:spPr>
        <a:xfrm>
          <a:off x="5391150" y="4895850"/>
          <a:ext cx="1628775" cy="190500"/>
        </a:xfrm>
        <a:prstGeom prst="rect">
          <a:avLst/>
        </a:prstGeom>
        <a:solidFill>
          <a:srgbClr val="F6BD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84A59D"/>
              </a:solidFill>
              <a:latin typeface="Rockwell" panose="02060603020205020403" pitchFamily="18" charset="0"/>
            </a:rPr>
            <a:t>Top 5 states by sales</a:t>
          </a:r>
        </a:p>
      </xdr:txBody>
    </xdr:sp>
    <xdr:clientData/>
  </xdr:twoCellAnchor>
  <xdr:twoCellAnchor>
    <xdr:from>
      <xdr:col>6</xdr:col>
      <xdr:colOff>781050</xdr:colOff>
      <xdr:row>29</xdr:row>
      <xdr:rowOff>161925</xdr:rowOff>
    </xdr:from>
    <xdr:to>
      <xdr:col>7</xdr:col>
      <xdr:colOff>114300</xdr:colOff>
      <xdr:row>30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D16D462-DDFC-6B2A-3DEE-62EA002E3DE0}"/>
            </a:ext>
            <a:ext uri="{147F2762-F138-4A5C-976F-8EAC2B608ADB}">
              <a16:predDERef xmlns:a16="http://schemas.microsoft.com/office/drawing/2014/main" pred="{4EAF9847-C422-D305-FE65-21E94DAE32BA}"/>
            </a:ext>
          </a:extLst>
        </xdr:cNvPr>
        <xdr:cNvSpPr txBox="1"/>
      </xdr:nvSpPr>
      <xdr:spPr>
        <a:xfrm>
          <a:off x="4895850" y="5410200"/>
          <a:ext cx="161925" cy="152400"/>
        </a:xfrm>
        <a:prstGeom prst="rect">
          <a:avLst/>
        </a:prstGeom>
        <a:solidFill>
          <a:srgbClr val="F6BD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771525</xdr:colOff>
      <xdr:row>31</xdr:row>
      <xdr:rowOff>142875</xdr:rowOff>
    </xdr:from>
    <xdr:to>
      <xdr:col>7</xdr:col>
      <xdr:colOff>104775</xdr:colOff>
      <xdr:row>32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CC79A79-3763-4362-946C-55EC6E5BDF64}"/>
            </a:ext>
            <a:ext uri="{147F2762-F138-4A5C-976F-8EAC2B608ADB}">
              <a16:predDERef xmlns:a16="http://schemas.microsoft.com/office/drawing/2014/main" pred="{0D16D462-DDFC-6B2A-3DEE-62EA002E3DE0}"/>
            </a:ext>
          </a:extLst>
        </xdr:cNvPr>
        <xdr:cNvSpPr txBox="1"/>
      </xdr:nvSpPr>
      <xdr:spPr>
        <a:xfrm>
          <a:off x="4886325" y="5753100"/>
          <a:ext cx="161925" cy="152400"/>
        </a:xfrm>
        <a:prstGeom prst="rect">
          <a:avLst/>
        </a:prstGeom>
        <a:solidFill>
          <a:srgbClr val="F6BD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762000</xdr:colOff>
      <xdr:row>33</xdr:row>
      <xdr:rowOff>104775</xdr:rowOff>
    </xdr:from>
    <xdr:to>
      <xdr:col>7</xdr:col>
      <xdr:colOff>95250</xdr:colOff>
      <xdr:row>34</xdr:row>
      <xdr:rowOff>95250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E863598-A96C-408F-AFB0-5AE511CC636A}"/>
            </a:ext>
            <a:ext uri="{147F2762-F138-4A5C-976F-8EAC2B608ADB}">
              <a16:predDERef xmlns:a16="http://schemas.microsoft.com/office/drawing/2014/main" pred="{5CC79A79-3763-4362-946C-55EC6E5BDF64}"/>
            </a:ext>
          </a:extLst>
        </xdr:cNvPr>
        <xdr:cNvSpPr txBox="1"/>
      </xdr:nvSpPr>
      <xdr:spPr>
        <a:xfrm>
          <a:off x="4876800" y="6076950"/>
          <a:ext cx="161925" cy="171450"/>
        </a:xfrm>
        <a:prstGeom prst="rect">
          <a:avLst/>
        </a:prstGeom>
        <a:solidFill>
          <a:srgbClr val="F6BD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762000</xdr:colOff>
      <xdr:row>35</xdr:row>
      <xdr:rowOff>95250</xdr:rowOff>
    </xdr:from>
    <xdr:to>
      <xdr:col>7</xdr:col>
      <xdr:colOff>95250</xdr:colOff>
      <xdr:row>36</xdr:row>
      <xdr:rowOff>85725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DCFF619-0608-4B46-8E39-07763B4DB99B}"/>
            </a:ext>
            <a:ext uri="{147F2762-F138-4A5C-976F-8EAC2B608ADB}">
              <a16:predDERef xmlns:a16="http://schemas.microsoft.com/office/drawing/2014/main" pred="{DE863598-A96C-408F-AFB0-5AE511CC636A}"/>
            </a:ext>
          </a:extLst>
        </xdr:cNvPr>
        <xdr:cNvSpPr txBox="1"/>
      </xdr:nvSpPr>
      <xdr:spPr>
        <a:xfrm>
          <a:off x="4876800" y="6429375"/>
          <a:ext cx="161925" cy="171450"/>
        </a:xfrm>
        <a:prstGeom prst="rect">
          <a:avLst/>
        </a:prstGeom>
        <a:solidFill>
          <a:srgbClr val="F6BD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771525</xdr:colOff>
      <xdr:row>37</xdr:row>
      <xdr:rowOff>114300</xdr:rowOff>
    </xdr:from>
    <xdr:to>
      <xdr:col>7</xdr:col>
      <xdr:colOff>104775</xdr:colOff>
      <xdr:row>38</xdr:row>
      <xdr:rowOff>104775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3A7F7A5-AE92-47BD-A28C-CCB18CAAF602}"/>
            </a:ext>
            <a:ext uri="{147F2762-F138-4A5C-976F-8EAC2B608ADB}">
              <a16:predDERef xmlns:a16="http://schemas.microsoft.com/office/drawing/2014/main" pred="{7DCFF619-0608-4B46-8E39-07763B4DB99B}"/>
            </a:ext>
          </a:extLst>
        </xdr:cNvPr>
        <xdr:cNvSpPr txBox="1"/>
      </xdr:nvSpPr>
      <xdr:spPr>
        <a:xfrm>
          <a:off x="4886325" y="6810375"/>
          <a:ext cx="161925" cy="171450"/>
        </a:xfrm>
        <a:prstGeom prst="rect">
          <a:avLst/>
        </a:prstGeom>
        <a:solidFill>
          <a:srgbClr val="F6BD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161925</xdr:colOff>
      <xdr:row>29</xdr:row>
      <xdr:rowOff>133350</xdr:rowOff>
    </xdr:from>
    <xdr:to>
      <xdr:col>8</xdr:col>
      <xdr:colOff>523875</xdr:colOff>
      <xdr:row>30</xdr:row>
      <xdr:rowOff>161925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A9AADCC-5DB8-ADC7-70FA-2D98BDDD3053}"/>
            </a:ext>
            <a:ext uri="{147F2762-F138-4A5C-976F-8EAC2B608ADB}">
              <a16:predDERef xmlns:a16="http://schemas.microsoft.com/office/drawing/2014/main" pred="{F3A7F7A5-AE92-47BD-A28C-CCB18CAAF602}"/>
            </a:ext>
          </a:extLst>
        </xdr:cNvPr>
        <xdr:cNvSpPr txBox="1"/>
      </xdr:nvSpPr>
      <xdr:spPr>
        <a:xfrm>
          <a:off x="5105400" y="5381625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Los Angeles</a:t>
          </a:r>
        </a:p>
      </xdr:txBody>
    </xdr:sp>
    <xdr:clientData/>
  </xdr:twoCellAnchor>
  <xdr:twoCellAnchor>
    <xdr:from>
      <xdr:col>9</xdr:col>
      <xdr:colOff>114300</xdr:colOff>
      <xdr:row>30</xdr:row>
      <xdr:rowOff>0</xdr:rowOff>
    </xdr:from>
    <xdr:to>
      <xdr:col>10</xdr:col>
      <xdr:colOff>314325</xdr:colOff>
      <xdr:row>31</xdr:row>
      <xdr:rowOff>9525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B4B133E-2D2C-4CF0-8649-7C3FC244EADD}"/>
            </a:ext>
            <a:ext uri="{147F2762-F138-4A5C-976F-8EAC2B608ADB}">
              <a16:predDERef xmlns:a16="http://schemas.microsoft.com/office/drawing/2014/main" pred="{CA9AADCC-5DB8-ADC7-70FA-2D98BDDD3053}"/>
            </a:ext>
          </a:extLst>
        </xdr:cNvPr>
        <xdr:cNvSpPr txBox="1"/>
      </xdr:nvSpPr>
      <xdr:spPr>
        <a:xfrm>
          <a:off x="6429375" y="5429250"/>
          <a:ext cx="8858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$17,657</a:t>
          </a:r>
        </a:p>
      </xdr:txBody>
    </xdr:sp>
    <xdr:clientData/>
  </xdr:twoCellAnchor>
  <xdr:twoCellAnchor>
    <xdr:from>
      <xdr:col>7</xdr:col>
      <xdr:colOff>161925</xdr:colOff>
      <xdr:row>31</xdr:row>
      <xdr:rowOff>114300</xdr:rowOff>
    </xdr:from>
    <xdr:to>
      <xdr:col>8</xdr:col>
      <xdr:colOff>523875</xdr:colOff>
      <xdr:row>32</xdr:row>
      <xdr:rowOff>142875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3E50F98-968F-49A2-87DF-A35CD8451ECD}"/>
            </a:ext>
            <a:ext uri="{147F2762-F138-4A5C-976F-8EAC2B608ADB}">
              <a16:predDERef xmlns:a16="http://schemas.microsoft.com/office/drawing/2014/main" pred="{8B4B133E-2D2C-4CF0-8649-7C3FC244EADD}"/>
            </a:ext>
          </a:extLst>
        </xdr:cNvPr>
        <xdr:cNvSpPr txBox="1"/>
      </xdr:nvSpPr>
      <xdr:spPr>
        <a:xfrm>
          <a:off x="5105400" y="5724525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Ottawa</a:t>
          </a:r>
        </a:p>
      </xdr:txBody>
    </xdr:sp>
    <xdr:clientData/>
  </xdr:twoCellAnchor>
  <xdr:twoCellAnchor>
    <xdr:from>
      <xdr:col>9</xdr:col>
      <xdr:colOff>104775</xdr:colOff>
      <xdr:row>31</xdr:row>
      <xdr:rowOff>133350</xdr:rowOff>
    </xdr:from>
    <xdr:to>
      <xdr:col>10</xdr:col>
      <xdr:colOff>466725</xdr:colOff>
      <xdr:row>32</xdr:row>
      <xdr:rowOff>161925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2AEE5D2-FAE0-4A6A-ABA8-09D26D8004BB}"/>
            </a:ext>
            <a:ext uri="{147F2762-F138-4A5C-976F-8EAC2B608ADB}">
              <a16:predDERef xmlns:a16="http://schemas.microsoft.com/office/drawing/2014/main" pred="{23E50F98-968F-49A2-87DF-A35CD8451ECD}"/>
            </a:ext>
          </a:extLst>
        </xdr:cNvPr>
        <xdr:cNvSpPr txBox="1"/>
      </xdr:nvSpPr>
      <xdr:spPr>
        <a:xfrm>
          <a:off x="6419850" y="5743575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$16,230</a:t>
          </a:r>
        </a:p>
      </xdr:txBody>
    </xdr:sp>
    <xdr:clientData/>
  </xdr:twoCellAnchor>
  <xdr:twoCellAnchor>
    <xdr:from>
      <xdr:col>7</xdr:col>
      <xdr:colOff>171450</xdr:colOff>
      <xdr:row>33</xdr:row>
      <xdr:rowOff>95250</xdr:rowOff>
    </xdr:from>
    <xdr:to>
      <xdr:col>8</xdr:col>
      <xdr:colOff>533400</xdr:colOff>
      <xdr:row>34</xdr:row>
      <xdr:rowOff>123825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708A240-6003-42DC-819B-B8631CCE765B}"/>
            </a:ext>
            <a:ext uri="{147F2762-F138-4A5C-976F-8EAC2B608ADB}">
              <a16:predDERef xmlns:a16="http://schemas.microsoft.com/office/drawing/2014/main" pred="{A2AEE5D2-FAE0-4A6A-ABA8-09D26D8004BB}"/>
            </a:ext>
          </a:extLst>
        </xdr:cNvPr>
        <xdr:cNvSpPr txBox="1"/>
      </xdr:nvSpPr>
      <xdr:spPr>
        <a:xfrm>
          <a:off x="5114925" y="6067425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Richmond</a:t>
          </a:r>
        </a:p>
      </xdr:txBody>
    </xdr:sp>
    <xdr:clientData/>
  </xdr:twoCellAnchor>
  <xdr:twoCellAnchor>
    <xdr:from>
      <xdr:col>9</xdr:col>
      <xdr:colOff>104775</xdr:colOff>
      <xdr:row>33</xdr:row>
      <xdr:rowOff>104775</xdr:rowOff>
    </xdr:from>
    <xdr:to>
      <xdr:col>10</xdr:col>
      <xdr:colOff>466725</xdr:colOff>
      <xdr:row>34</xdr:row>
      <xdr:rowOff>133350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332552C-CCD2-47E4-A5C9-86F37CF5FFE0}"/>
            </a:ext>
            <a:ext uri="{147F2762-F138-4A5C-976F-8EAC2B608ADB}">
              <a16:predDERef xmlns:a16="http://schemas.microsoft.com/office/drawing/2014/main" pred="{5708A240-6003-42DC-819B-B8631CCE765B}"/>
            </a:ext>
          </a:extLst>
        </xdr:cNvPr>
        <xdr:cNvSpPr txBox="1"/>
      </xdr:nvSpPr>
      <xdr:spPr>
        <a:xfrm>
          <a:off x="6419850" y="6076950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$19,602</a:t>
          </a:r>
        </a:p>
      </xdr:txBody>
    </xdr:sp>
    <xdr:clientData/>
  </xdr:twoCellAnchor>
  <xdr:twoCellAnchor>
    <xdr:from>
      <xdr:col>7</xdr:col>
      <xdr:colOff>161925</xdr:colOff>
      <xdr:row>35</xdr:row>
      <xdr:rowOff>66675</xdr:rowOff>
    </xdr:from>
    <xdr:to>
      <xdr:col>8</xdr:col>
      <xdr:colOff>523875</xdr:colOff>
      <xdr:row>36</xdr:row>
      <xdr:rowOff>95250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BC60F5F-F4A1-46C5-8FD6-987B5914859B}"/>
            </a:ext>
            <a:ext uri="{147F2762-F138-4A5C-976F-8EAC2B608ADB}">
              <a16:predDERef xmlns:a16="http://schemas.microsoft.com/office/drawing/2014/main" pred="{0332552C-CCD2-47E4-A5C9-86F37CF5FFE0}"/>
            </a:ext>
          </a:extLst>
        </xdr:cNvPr>
        <xdr:cNvSpPr txBox="1"/>
      </xdr:nvSpPr>
      <xdr:spPr>
        <a:xfrm>
          <a:off x="5105400" y="6400800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Toronto</a:t>
          </a:r>
        </a:p>
      </xdr:txBody>
    </xdr:sp>
    <xdr:clientData/>
  </xdr:twoCellAnchor>
  <xdr:twoCellAnchor>
    <xdr:from>
      <xdr:col>9</xdr:col>
      <xdr:colOff>95250</xdr:colOff>
      <xdr:row>35</xdr:row>
      <xdr:rowOff>85725</xdr:rowOff>
    </xdr:from>
    <xdr:to>
      <xdr:col>10</xdr:col>
      <xdr:colOff>457200</xdr:colOff>
      <xdr:row>36</xdr:row>
      <xdr:rowOff>114300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958F084-9D5F-4F5B-BC5A-9E38C7250D0F}"/>
            </a:ext>
            <a:ext uri="{147F2762-F138-4A5C-976F-8EAC2B608ADB}">
              <a16:predDERef xmlns:a16="http://schemas.microsoft.com/office/drawing/2014/main" pred="{7BC60F5F-F4A1-46C5-8FD6-987B5914859B}"/>
            </a:ext>
          </a:extLst>
        </xdr:cNvPr>
        <xdr:cNvSpPr txBox="1"/>
      </xdr:nvSpPr>
      <xdr:spPr>
        <a:xfrm>
          <a:off x="6410325" y="6419850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$13,147</a:t>
          </a:r>
        </a:p>
      </xdr:txBody>
    </xdr:sp>
    <xdr:clientData/>
  </xdr:twoCellAnchor>
  <xdr:twoCellAnchor>
    <xdr:from>
      <xdr:col>7</xdr:col>
      <xdr:colOff>161925</xdr:colOff>
      <xdr:row>37</xdr:row>
      <xdr:rowOff>76200</xdr:rowOff>
    </xdr:from>
    <xdr:to>
      <xdr:col>8</xdr:col>
      <xdr:colOff>523875</xdr:colOff>
      <xdr:row>38</xdr:row>
      <xdr:rowOff>104775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5571AFA-315A-4789-8B3F-3594BD736097}"/>
            </a:ext>
            <a:ext uri="{147F2762-F138-4A5C-976F-8EAC2B608ADB}">
              <a16:predDERef xmlns:a16="http://schemas.microsoft.com/office/drawing/2014/main" pred="{5958F084-9D5F-4F5B-BC5A-9E38C7250D0F}"/>
            </a:ext>
          </a:extLst>
        </xdr:cNvPr>
        <xdr:cNvSpPr txBox="1"/>
      </xdr:nvSpPr>
      <xdr:spPr>
        <a:xfrm>
          <a:off x="5105400" y="6772275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Vancouver</a:t>
          </a:r>
        </a:p>
      </xdr:txBody>
    </xdr:sp>
    <xdr:clientData/>
  </xdr:twoCellAnchor>
  <xdr:twoCellAnchor>
    <xdr:from>
      <xdr:col>9</xdr:col>
      <xdr:colOff>85725</xdr:colOff>
      <xdr:row>37</xdr:row>
      <xdr:rowOff>104775</xdr:rowOff>
    </xdr:from>
    <xdr:to>
      <xdr:col>10</xdr:col>
      <xdr:colOff>447675</xdr:colOff>
      <xdr:row>38</xdr:row>
      <xdr:rowOff>133350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8126459-DEEF-4CA7-B9A5-F3565A8FFA40}"/>
            </a:ext>
            <a:ext uri="{147F2762-F138-4A5C-976F-8EAC2B608ADB}">
              <a16:predDERef xmlns:a16="http://schemas.microsoft.com/office/drawing/2014/main" pred="{55571AFA-315A-4789-8B3F-3594BD736097}"/>
            </a:ext>
          </a:extLst>
        </xdr:cNvPr>
        <xdr:cNvSpPr txBox="1"/>
      </xdr:nvSpPr>
      <xdr:spPr>
        <a:xfrm>
          <a:off x="6400800" y="6800850"/>
          <a:ext cx="1047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Rockwell" panose="02060603020205020403" pitchFamily="18" charset="0"/>
            </a:rPr>
            <a:t>$181,892</a:t>
          </a:r>
        </a:p>
      </xdr:txBody>
    </xdr:sp>
    <xdr:clientData/>
  </xdr:twoCellAnchor>
  <xdr:twoCellAnchor>
    <xdr:from>
      <xdr:col>11</xdr:col>
      <xdr:colOff>342900</xdr:colOff>
      <xdr:row>26</xdr:row>
      <xdr:rowOff>9525</xdr:rowOff>
    </xdr:from>
    <xdr:to>
      <xdr:col>15</xdr:col>
      <xdr:colOff>219075</xdr:colOff>
      <xdr:row>38</xdr:row>
      <xdr:rowOff>152400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C4ABFEF-74D8-406F-A5B4-19B4C98F13D1}"/>
            </a:ext>
            <a:ext uri="{147F2762-F138-4A5C-976F-8EAC2B608ADB}">
              <a16:predDERef xmlns:a16="http://schemas.microsoft.com/office/drawing/2014/main" pred="{48126459-DEEF-4CA7-B9A5-F3565A8FF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276225</xdr:colOff>
      <xdr:row>6</xdr:row>
      <xdr:rowOff>28575</xdr:rowOff>
    </xdr:from>
    <xdr:to>
      <xdr:col>1</xdr:col>
      <xdr:colOff>276225</xdr:colOff>
      <xdr:row>8</xdr:row>
      <xdr:rowOff>76200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85AD8DA-AB10-38B8-239D-FE4ED13AED9A}"/>
            </a:ext>
            <a:ext uri="{147F2762-F138-4A5C-976F-8EAC2B608ADB}">
              <a16:predDERef xmlns:a16="http://schemas.microsoft.com/office/drawing/2014/main" pred="{BC4ABFEF-74D8-406F-A5B4-19B4C98F13D1}"/>
            </a:ext>
          </a:extLst>
        </xdr:cNvPr>
        <xdr:cNvCxnSpPr>
          <a:cxnSpLocks/>
        </xdr:cNvCxnSpPr>
      </xdr:nvCxnSpPr>
      <xdr:spPr>
        <a:xfrm>
          <a:off x="962025" y="1114425"/>
          <a:ext cx="0" cy="4095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6</xdr:row>
      <xdr:rowOff>47625</xdr:rowOff>
    </xdr:from>
    <xdr:to>
      <xdr:col>4</xdr:col>
      <xdr:colOff>238125</xdr:colOff>
      <xdr:row>8</xdr:row>
      <xdr:rowOff>95250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3AD873C-7E78-453E-A92E-3C596BF5703B}"/>
            </a:ext>
            <a:ext uri="{147F2762-F138-4A5C-976F-8EAC2B608ADB}">
              <a16:predDERef xmlns:a16="http://schemas.microsoft.com/office/drawing/2014/main" pred="{785AD8DA-AB10-38B8-239D-FE4ED13AED9A}"/>
            </a:ext>
          </a:extLst>
        </xdr:cNvPr>
        <xdr:cNvCxnSpPr>
          <a:cxnSpLocks/>
        </xdr:cNvCxnSpPr>
      </xdr:nvCxnSpPr>
      <xdr:spPr>
        <a:xfrm>
          <a:off x="2981325" y="1133475"/>
          <a:ext cx="0" cy="4095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6</xdr:row>
      <xdr:rowOff>57150</xdr:rowOff>
    </xdr:from>
    <xdr:to>
      <xdr:col>7</xdr:col>
      <xdr:colOff>57150</xdr:colOff>
      <xdr:row>8</xdr:row>
      <xdr:rowOff>104775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70535E6-F9F5-4482-9D26-B9B75BB17E0A}"/>
            </a:ext>
            <a:ext uri="{147F2762-F138-4A5C-976F-8EAC2B608ADB}">
              <a16:predDERef xmlns:a16="http://schemas.microsoft.com/office/drawing/2014/main" pred="{03AD873C-7E78-453E-A92E-3C596BF5703B}"/>
            </a:ext>
          </a:extLst>
        </xdr:cNvPr>
        <xdr:cNvCxnSpPr>
          <a:cxnSpLocks/>
        </xdr:cNvCxnSpPr>
      </xdr:nvCxnSpPr>
      <xdr:spPr>
        <a:xfrm>
          <a:off x="5000625" y="1143000"/>
          <a:ext cx="0" cy="4095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6</xdr:row>
      <xdr:rowOff>66675</xdr:rowOff>
    </xdr:from>
    <xdr:to>
      <xdr:col>10</xdr:col>
      <xdr:colOff>28575</xdr:colOff>
      <xdr:row>8</xdr:row>
      <xdr:rowOff>114300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C045DDD-C00B-4D72-950B-6CEBB0C11CD6}"/>
            </a:ext>
            <a:ext uri="{147F2762-F138-4A5C-976F-8EAC2B608ADB}">
              <a16:predDERef xmlns:a16="http://schemas.microsoft.com/office/drawing/2014/main" pred="{470535E6-F9F5-4482-9D26-B9B75BB17E0A}"/>
            </a:ext>
          </a:extLst>
        </xdr:cNvPr>
        <xdr:cNvCxnSpPr>
          <a:cxnSpLocks/>
        </xdr:cNvCxnSpPr>
      </xdr:nvCxnSpPr>
      <xdr:spPr>
        <a:xfrm>
          <a:off x="7029450" y="1152525"/>
          <a:ext cx="0" cy="4095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552450</xdr:colOff>
      <xdr:row>6</xdr:row>
      <xdr:rowOff>57150</xdr:rowOff>
    </xdr:from>
    <xdr:to>
      <xdr:col>12</xdr:col>
      <xdr:colOff>552450</xdr:colOff>
      <xdr:row>8</xdr:row>
      <xdr:rowOff>104775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9967BE4-2EF0-4AB6-81E4-8CB13F2CEDDD}"/>
            </a:ext>
            <a:ext uri="{147F2762-F138-4A5C-976F-8EAC2B608ADB}">
              <a16:predDERef xmlns:a16="http://schemas.microsoft.com/office/drawing/2014/main" pred="{9C045DDD-C00B-4D72-950B-6CEBB0C11CD6}"/>
            </a:ext>
          </a:extLst>
        </xdr:cNvPr>
        <xdr:cNvCxnSpPr>
          <a:cxnSpLocks/>
        </xdr:cNvCxnSpPr>
      </xdr:nvCxnSpPr>
      <xdr:spPr>
        <a:xfrm>
          <a:off x="8924925" y="1143000"/>
          <a:ext cx="0" cy="4095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514350</xdr:colOff>
      <xdr:row>1</xdr:row>
      <xdr:rowOff>142875</xdr:rowOff>
    </xdr:from>
    <xdr:to>
      <xdr:col>14</xdr:col>
      <xdr:colOff>676275</xdr:colOff>
      <xdr:row>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6" name="Channel 1">
              <a:extLst>
                <a:ext uri="{FF2B5EF4-FFF2-40B4-BE49-F238E27FC236}">
                  <a16:creationId xmlns:a16="http://schemas.microsoft.com/office/drawing/2014/main" id="{B1CF77CF-AE10-8B61-082D-2268F83AE655}"/>
                </a:ext>
                <a:ext uri="{147F2762-F138-4A5C-976F-8EAC2B608ADB}">
                  <a16:predDERef xmlns:a16="http://schemas.microsoft.com/office/drawing/2014/main" pred="{99967BE4-2EF0-4AB6-81E4-8CB13F2CE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40500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190500</xdr:colOff>
      <xdr:row>0</xdr:row>
      <xdr:rowOff>76200</xdr:rowOff>
    </xdr:from>
    <xdr:to>
      <xdr:col>10</xdr:col>
      <xdr:colOff>647700</xdr:colOff>
      <xdr:row>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7" name="Payment Type 1">
              <a:extLst>
                <a:ext uri="{FF2B5EF4-FFF2-40B4-BE49-F238E27FC236}">
                  <a16:creationId xmlns:a16="http://schemas.microsoft.com/office/drawing/2014/main" id="{706897F3-A94F-7D39-4320-84EE89745F96}"/>
                </a:ext>
                <a:ext uri="{147F2762-F138-4A5C-976F-8EAC2B608ADB}">
                  <a16:predDERef xmlns:a16="http://schemas.microsoft.com/office/drawing/2014/main" pred="{B1CF77CF-AE10-8B61-082D-2268F83AE6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97400" y="457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11</xdr:col>
      <xdr:colOff>504825</xdr:colOff>
      <xdr:row>0</xdr:row>
      <xdr:rowOff>85725</xdr:rowOff>
    </xdr:from>
    <xdr:to>
      <xdr:col>14</xdr:col>
      <xdr:colOff>676275</xdr:colOff>
      <xdr:row>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Year">
              <a:extLst>
                <a:ext uri="{FF2B5EF4-FFF2-40B4-BE49-F238E27FC236}">
                  <a16:creationId xmlns:a16="http://schemas.microsoft.com/office/drawing/2014/main" id="{628DFDFD-5469-E21F-459A-61A596E9CD09}"/>
                </a:ext>
                <a:ext uri="{147F2762-F138-4A5C-976F-8EAC2B608ADB}">
                  <a16:predDERef xmlns:a16="http://schemas.microsoft.com/office/drawing/2014/main" pred="{706897F3-A94F-7D39-4320-84EE89745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54125" y="542925"/>
              <a:ext cx="1828800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11</xdr:col>
      <xdr:colOff>457200</xdr:colOff>
      <xdr:row>26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570A9-6227-2C25-D7BA-F0F909C9A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1628775"/>
          <a:ext cx="4572000" cy="32289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92.936928356481" createdVersion="8" refreshedVersion="8" minRefreshableVersion="3" recordCount="2026" xr:uid="{D85761A6-E01C-4D33-A9D0-B2AA073321BC}">
  <cacheSource type="worksheet">
    <worksheetSource ref="A1:U2027" sheet="Dataset"/>
  </cacheSource>
  <cacheFields count="21">
    <cacheField name="Order Id" numFmtId="0">
      <sharedItems containsSemiMixedTypes="0" containsString="0" containsNumber="1" containsInteger="1" minValue="367" maxValue="99820"/>
    </cacheField>
    <cacheField name="Order Date" numFmtId="14">
      <sharedItems containsSemiMixedTypes="0" containsNonDate="0" containsDate="1" containsString="0" minDate="2018-01-01T00:00:00" maxDate="2021-01-19T00:00:00"/>
    </cacheField>
    <cacheField name="Day of the Week" numFmtId="1">
      <sharedItems containsSemiMixedTypes="0" containsString="0" containsNumber="1" containsInteger="1" minValue="1" maxValue="7"/>
    </cacheField>
    <cacheField name="Weekend/Weekdays" numFmtId="1">
      <sharedItems containsNonDate="0" count="2">
        <s v="Weekday"/>
        <s v="Weekend"/>
      </sharedItems>
    </cacheField>
    <cacheField name="Month" numFmtId="1">
      <sharedItems containsNonDate="0"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Year" numFmtId="1">
      <sharedItems containsNonDate="0" count="4">
        <s v="2020"/>
        <s v="2019"/>
        <s v="2018"/>
        <s v="2021"/>
      </sharedItems>
    </cacheField>
    <cacheField name="Customer Id" numFmtId="0">
      <sharedItems containsSemiMixedTypes="0" containsString="0" containsNumber="1" containsInteger="1" minValue="8" maxValue="20755"/>
    </cacheField>
    <cacheField name="Customer Last Name" numFmtId="0">
      <sharedItems containsNonDate="0"/>
    </cacheField>
    <cacheField name="City" numFmtId="0">
      <sharedItems containsNonDate="0" count="312">
        <s v="Aurora"/>
        <s v="Denver"/>
        <s v="Seattle"/>
        <s v="New Castle"/>
        <s v="Chicago"/>
        <s v="Anaheim"/>
        <s v="Miami"/>
        <s v="Loveland"/>
        <s v="Coquitlam"/>
        <s v="Vancouver"/>
        <s v="Los Angeles"/>
        <s v="Toronto"/>
        <s v="Buffalo"/>
        <s v="Richmond"/>
        <s v="Hamilton"/>
        <s v="Mountain View"/>
        <s v="Calgary"/>
        <s v="Brooklyn"/>
        <s v="Brownsville"/>
        <s v="Manchester"/>
        <s v="New York"/>
        <s v="Ottawa"/>
        <s v="Lawrenceville"/>
        <s v="San Diego"/>
        <s v="Webster"/>
        <s v="Montreal"/>
        <s v="Regina"/>
        <s v="Edmonton"/>
        <s v="Milwaukee"/>
        <s v="Hayward"/>
        <s v="Plymouth"/>
        <s v="Forest Hills"/>
        <s v="Houston"/>
        <s v="Newark"/>
        <s v="North Vancouver"/>
        <s v="Santa Cruz"/>
        <s v="Martinsburg"/>
        <s v="Bridgeton"/>
        <s v="West Vancouver"/>
        <s v="Harvey"/>
        <s v="Pomona"/>
        <s v="Roseville"/>
        <s v="Mcallen"/>
        <s v="Mililani"/>
        <s v="Cleveland"/>
        <s v="Fremont"/>
        <s v="Burnaby"/>
        <s v="Winnipeg"/>
        <s v="Garland"/>
        <s v="Lancaster"/>
        <s v="Surrey"/>
        <s v="San Francisco"/>
        <s v="Compton"/>
        <s v="Bakersfield"/>
        <s v="Salt Lake City"/>
        <s v="Bellflower"/>
        <s v="Honolulu"/>
        <s v="Columbia"/>
        <s v="Portland"/>
        <s v="Marion"/>
        <s v="Bronx"/>
        <s v="La Puente"/>
        <s v="Lawrence"/>
        <s v="Gardena"/>
        <s v="Norfolk"/>
        <s v="Irvington"/>
        <s v="Modesto"/>
        <s v="Enfield"/>
        <s v="Freeport"/>
        <s v="Silver Spring"/>
        <s v="Palm Springs"/>
        <s v="Dallas"/>
        <s v="Greeley"/>
        <s v="Carlsbad"/>
        <s v="Fort Lauderdale"/>
        <s v="La Mirada"/>
        <s v="Roseburg"/>
        <s v="Fontana"/>
        <s v="Lithonia"/>
        <s v="Phoenix"/>
        <s v="Elyria"/>
        <s v="New Bedford"/>
        <s v="Astoria"/>
        <s v="Monterrey"/>
        <s v="Bolingbrook"/>
        <s v="Hamtramck"/>
        <s v="Madison"/>
        <s v="Tallahassee"/>
        <s v="Elk Grove"/>
        <s v="San Jose"/>
        <s v="Jonesboro"/>
        <s v="Kenmore"/>
        <s v="Guadalajara"/>
        <s v="Carlisle"/>
        <s v="Highland"/>
        <s v="Ballwin"/>
        <s v="Albuquerque"/>
        <s v="Las Vegas"/>
        <s v="Sacramento"/>
        <s v="Spring Valley"/>
        <s v="West Orange"/>
        <s v="Waipahu"/>
        <s v="Lodi"/>
        <s v="Union City"/>
        <s v="Los Cabos"/>
        <s v="Carmichael"/>
        <s v="Riverside"/>
        <s v="West Lafayette"/>
        <s v="Strongsville"/>
        <s v="Del Rio"/>
        <s v="Orlando"/>
        <s v="Billings"/>
        <s v="Detroit"/>
        <s v="Long Beach"/>
        <s v="Costa Mesa"/>
        <s v="Hollywood"/>
        <s v="East Brunswick"/>
        <s v="Mount Prospect"/>
        <s v="Canton"/>
        <s v="Katy"/>
        <s v="Middletown"/>
        <s v="Murfreesboro"/>
        <s v="Lindenhurst"/>
        <s v="Moose Jaw"/>
        <s v="Taylor"/>
        <s v="Troy"/>
        <s v="Huntington Station"/>
        <s v="Joliet"/>
        <s v="Mentor"/>
        <s v="Charlotte"/>
        <s v="Endicott"/>
        <s v="Fairfield"/>
        <s v="Garden Grove"/>
        <s v="Tampa"/>
        <s v="Amarillo"/>
        <s v="Columbus"/>
        <s v="Encinitas"/>
        <s v="Philadelphia"/>
        <s v="Chandler"/>
        <s v="Goose Creek"/>
        <s v="Lenoir"/>
        <s v="Medina"/>
        <s v="Rock Hill"/>
        <s v="Holland"/>
        <s v="Tempe"/>
        <s v="Wheaton"/>
        <s v="Squamish"/>
        <s v="Azusa"/>
        <s v="Davis"/>
        <s v="Escondido"/>
        <s v="Meridian"/>
        <s v="San Antonio"/>
        <s v="Augusta"/>
        <s v="Fullerton"/>
        <s v="Glendale"/>
        <s v="Marietta"/>
        <s v="Gilroy"/>
        <s v="Stockton"/>
        <s v="Fort Washington"/>
        <s v="Marysville"/>
        <s v="Porterville"/>
        <s v="Lompoc"/>
        <s v="Fort Worth"/>
        <s v="Hempstead"/>
        <s v="Princeton"/>
        <s v="El Monte"/>
        <s v="Littleton"/>
        <s v="Santa Ana"/>
        <s v="Burnsville"/>
        <s v="Clementon"/>
        <s v="Granada Hills"/>
        <s v="Lansdale"/>
        <s v="Baldwin Park"/>
        <s v="Baltimore"/>
        <s v="New Haven"/>
        <s v="Virginia Beach"/>
        <s v="Everton"/>
        <s v="Algonquin"/>
        <s v="Atlanta"/>
        <s v="Bismarck"/>
        <s v="Brighton"/>
        <s v="Cupertino"/>
        <s v="Gaithersburg"/>
        <s v="Lilburn"/>
        <s v="Lockport"/>
        <s v="Mission Viejo"/>
        <s v="Rochester"/>
        <s v="Roswell"/>
        <s v="Springfield"/>
        <s v="Staten Island"/>
        <s v="Austin"/>
        <s v="Sunnyvale"/>
        <s v="Antioch"/>
        <s v="Baytown"/>
        <s v="Carson"/>
        <s v="Corona"/>
        <s v="Dearborn"/>
        <s v="Elgin"/>
        <s v="Indianapolis"/>
        <s v="Ithaca"/>
        <s v="Memphis"/>
        <s v="Mesa"/>
        <s v="Alhambra"/>
        <s v="Carrollton"/>
        <s v="Edison"/>
        <s v="Tucson"/>
        <s v="Tustin"/>
        <s v="San Ramon"/>
        <s v="Placentia"/>
        <s v="Bend"/>
        <s v="Kenner"/>
        <s v="Chino Hills"/>
        <s v="Morrisville"/>
        <s v="Port Moody"/>
        <s v="Ventura"/>
        <s v="Victoria"/>
        <s v="Newburgh"/>
        <s v="Valrico"/>
        <s v="Beloit"/>
        <s v="Hialeah"/>
        <s v="Vista"/>
        <s v="Chapel Hill"/>
        <s v="Daly City"/>
        <s v="Eugene"/>
        <s v="Florissant"/>
        <s v="San Benito"/>
        <s v="Milpitas"/>
        <s v="Van Nuys"/>
        <s v="Granite City"/>
        <s v="Canyon Country"/>
        <s v="Renton"/>
        <s v="Bay Shore"/>
        <s v="Martinez"/>
        <s v="New Braunfels"/>
        <s v="Washington"/>
        <s v="Kaneohe"/>
        <s v="Federal Way"/>
        <s v="Watsonville"/>
        <s v="Massapequa"/>
        <s v="Allentown"/>
        <s v="Eagle Pass"/>
        <s v="Arlington"/>
        <s v="Cicero"/>
        <s v="Jacksonville"/>
        <s v="Glenview"/>
        <s v="Hacienda Heights"/>
        <s v="Montebello"/>
        <s v="Annandale"/>
        <s v="La Crosse"/>
        <s v="Scottsdale"/>
        <s v="Victorville"/>
        <s v="West New York"/>
        <s v="Diamond Bar"/>
        <s v="Hanover"/>
        <s v="Lakewood"/>
        <s v="Weslaco"/>
        <s v="Asheboro"/>
        <s v="Raleigh"/>
        <s v="Greenville"/>
        <s v="Clovis"/>
        <s v="New Orleans"/>
        <s v="Chesapeake"/>
        <s v="Union"/>
        <s v="Cumberland"/>
        <s v="Bloomfield"/>
        <s v="Medford"/>
        <s v="Louisville"/>
        <s v="Ewa Beach"/>
        <s v="Chino"/>
        <s v="Grand Prairie"/>
        <s v="Marrero"/>
        <s v="Hampton"/>
        <s v="Jackson"/>
        <s v="Catonsville"/>
        <s v="Mechanicsburg"/>
        <s v="Fond Du Lac"/>
        <s v="Hyattsville"/>
        <s v="Kailua"/>
        <s v="Elmhurst"/>
        <s v="Kent"/>
        <s v="Morristown"/>
        <s v="Arlington Heights"/>
        <s v="Englewood"/>
        <s v="Far Rockaway"/>
        <s v="Lutz"/>
        <s v="Longmont"/>
        <s v="Greensboro"/>
        <s v="Cincinnati"/>
        <s v="Prince George"/>
        <s v="Bell Gardens"/>
        <s v="Germantown"/>
        <s v="Quincy"/>
        <s v="Colorado Springs"/>
        <s v="Canoga Park"/>
        <s v="Jersey City"/>
        <s v="Chillicothe"/>
        <s v="Lynnwood"/>
        <s v="Visalia"/>
        <s v="Buena Park"/>
        <s v="Methuen"/>
        <s v="Santa Clara"/>
        <s v="Glen Burnie"/>
        <s v="Plano"/>
        <s v="Cypress"/>
        <s v="Pittsfield"/>
        <s v="El Paso"/>
        <s v="Moreno Valley"/>
        <s v="New Westminster"/>
        <s v="Bountiful"/>
        <s v="Lombard"/>
        <s v="Cancun"/>
        <s v="Puebla"/>
      </sharedItems>
    </cacheField>
    <cacheField name="Country" numFmtId="0">
      <sharedItems containsNonDate="0" count="3">
        <s v="USA"/>
        <s v="Canada"/>
        <s v="Mexico"/>
      </sharedItems>
    </cacheField>
    <cacheField name="Channel" numFmtId="0">
      <sharedItems containsNonDate="0" count="2">
        <s v="Online"/>
        <s v="In Store"/>
      </sharedItems>
    </cacheField>
    <cacheField name="Payment Type" numFmtId="0">
      <sharedItems containsNonDate="0" count="3">
        <s v="Credit Card"/>
        <s v="Cash"/>
        <s v="Debit Card"/>
      </sharedItems>
    </cacheField>
    <cacheField name="Product" numFmtId="0">
      <sharedItems containsNonDate="0"/>
    </cacheField>
    <cacheField name="Product ID" numFmtId="0">
      <sharedItems containsSemiMixedTypes="0" containsString="0" containsNumber="1" containsInteger="1" minValue="24" maxValue="1363"/>
    </cacheField>
    <cacheField name="Category" numFmtId="0">
      <sharedItems containsNonDate="0" count="8">
        <s v="Golf"/>
        <s v="Soccer"/>
        <s v="Electronics"/>
        <s v="Biking"/>
        <s v="Outdoors"/>
        <s v="Apparel"/>
        <s v="Fitness"/>
        <s v="Accessories"/>
      </sharedItems>
    </cacheField>
    <cacheField name="Price" numFmtId="165">
      <sharedItems containsSemiMixedTypes="0" containsString="0" containsNumber="1" minValue="9.59" maxValue="1650"/>
    </cacheField>
    <cacheField name="Quantity" numFmtId="0">
      <sharedItems containsSemiMixedTypes="0" containsString="0" containsNumber="1" containsInteger="1" minValue="1" maxValue="5" count="5">
        <n v="2"/>
        <n v="1"/>
        <n v="4"/>
        <n v="5"/>
        <n v="3"/>
      </sharedItems>
    </cacheField>
    <cacheField name="Sales" numFmtId="165">
      <sharedItems containsSemiMixedTypes="0" containsString="0" containsNumber="1" minValue="9.59" maxValue="1650"/>
    </cacheField>
    <cacheField name="COGS" numFmtId="1">
      <sharedItems containsSemiMixedTypes="0" containsString="0" containsNumber="1" minValue="3.6100006100000002" maxValue="613.65001700000005"/>
    </cacheField>
    <cacheField name="Profit" numFmtId="1">
      <sharedItems containsSemiMixedTypes="0" containsString="0" containsNumber="1" minValue="5.9799993899999997" maxValue="1054.6500243999999"/>
    </cacheField>
    <cacheField name="Unit Cost" numFmtId="1">
      <sharedItems containsSemiMixedTypes="0" containsString="0" containsNumber="1" minValue="3.6100006100000002" maxValue="595.34997559999999"/>
    </cacheField>
  </cacheFields>
  <extLst>
    <ext xmlns:x14="http://schemas.microsoft.com/office/spreadsheetml/2009/9/main" uri="{725AE2AE-9491-48be-B2B4-4EB974FC3084}">
      <x14:pivotCacheDefinition pivotCacheId="6173398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6">
  <r>
    <n v="24118"/>
    <d v="2020-12-31T00:00:00"/>
    <n v="4"/>
    <x v="0"/>
    <x v="0"/>
    <x v="0"/>
    <n v="9345"/>
    <s v="Branch"/>
    <x v="0"/>
    <x v="0"/>
    <x v="0"/>
    <x v="0"/>
    <s v="Glove It Women's Mod Oval Golf Glove"/>
    <n v="810"/>
    <x v="0"/>
    <n v="18.989999999999998"/>
    <x v="0"/>
    <n v="37.979999999999997"/>
    <n v="21.020000459999999"/>
    <n v="16.959999539999998"/>
    <n v="10.510000229999999"/>
  </r>
  <r>
    <n v="24992"/>
    <d v="2020-12-31T00:00:00"/>
    <n v="4"/>
    <x v="0"/>
    <x v="0"/>
    <x v="0"/>
    <n v="1169"/>
    <s v="Smith"/>
    <x v="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928"/>
    <d v="2020-12-31T00:00:00"/>
    <n v="4"/>
    <x v="0"/>
    <x v="0"/>
    <x v="0"/>
    <n v="19481"/>
    <s v="Jensen"/>
    <x v="2"/>
    <x v="0"/>
    <x v="0"/>
    <x v="0"/>
    <s v="Smart watch "/>
    <n v="1360"/>
    <x v="2"/>
    <n v="370"/>
    <x v="1"/>
    <n v="370"/>
    <n v="249.0899963"/>
    <n v="120.9100037"/>
    <n v="249.0899963"/>
  </r>
  <r>
    <n v="20755"/>
    <d v="2020-12-30T00:00:00"/>
    <n v="3"/>
    <x v="0"/>
    <x v="0"/>
    <x v="0"/>
    <n v="640"/>
    <s v="Smith"/>
    <x v="3"/>
    <x v="0"/>
    <x v="0"/>
    <x v="0"/>
    <s v="Glove It Women's Imperial Golf Glove"/>
    <n v="804"/>
    <x v="0"/>
    <n v="18.989999999999998"/>
    <x v="0"/>
    <n v="37.979999999999997"/>
    <n v="23.639999400000001"/>
    <n v="14.340000599999996"/>
    <n v="11.8199997"/>
  </r>
  <r>
    <n v="75741"/>
    <d v="2020-12-29T00:00:00"/>
    <n v="2"/>
    <x v="0"/>
    <x v="0"/>
    <x v="0"/>
    <n v="19294"/>
    <s v="Patterson"/>
    <x v="4"/>
    <x v="0"/>
    <x v="0"/>
    <x v="0"/>
    <s v="Smart watch "/>
    <n v="1360"/>
    <x v="2"/>
    <n v="370"/>
    <x v="1"/>
    <n v="370"/>
    <n v="249.0899963"/>
    <n v="120.9100037"/>
    <n v="249.0899963"/>
  </r>
  <r>
    <n v="75742"/>
    <d v="2020-12-28T00:00:00"/>
    <n v="1"/>
    <x v="0"/>
    <x v="0"/>
    <x v="0"/>
    <n v="19295"/>
    <s v="Nichols"/>
    <x v="5"/>
    <x v="0"/>
    <x v="0"/>
    <x v="0"/>
    <s v="Smart watch "/>
    <n v="1360"/>
    <x v="2"/>
    <n v="370"/>
    <x v="1"/>
    <n v="370"/>
    <n v="249.0899963"/>
    <n v="120.9100037"/>
    <n v="249.0899963"/>
  </r>
  <r>
    <n v="75743"/>
    <d v="2020-12-27T00:00:00"/>
    <n v="7"/>
    <x v="1"/>
    <x v="0"/>
    <x v="0"/>
    <n v="19296"/>
    <s v="Potter"/>
    <x v="6"/>
    <x v="0"/>
    <x v="0"/>
    <x v="0"/>
    <s v="Smart watch "/>
    <n v="1360"/>
    <x v="2"/>
    <n v="370"/>
    <x v="1"/>
    <n v="370"/>
    <n v="249.0899963"/>
    <n v="120.9100037"/>
    <n v="249.0899963"/>
  </r>
  <r>
    <n v="75744"/>
    <d v="2020-12-26T00:00:00"/>
    <n v="6"/>
    <x v="1"/>
    <x v="0"/>
    <x v="0"/>
    <n v="19297"/>
    <s v="Hopkins"/>
    <x v="7"/>
    <x v="0"/>
    <x v="0"/>
    <x v="0"/>
    <s v="Smart watch "/>
    <n v="1360"/>
    <x v="2"/>
    <n v="370"/>
    <x v="1"/>
    <n v="370"/>
    <n v="249.0899963"/>
    <n v="120.9100037"/>
    <n v="249.0899963"/>
  </r>
  <r>
    <n v="75745"/>
    <d v="2020-12-25T00:00:00"/>
    <n v="5"/>
    <x v="0"/>
    <x v="0"/>
    <x v="0"/>
    <n v="19298"/>
    <s v="Middleton"/>
    <x v="8"/>
    <x v="1"/>
    <x v="1"/>
    <x v="1"/>
    <s v="Smart watch "/>
    <n v="1360"/>
    <x v="2"/>
    <n v="370"/>
    <x v="1"/>
    <n v="370"/>
    <n v="249.0899963"/>
    <n v="120.9100037"/>
    <n v="249.0899963"/>
  </r>
  <r>
    <n v="17582"/>
    <d v="2020-12-25T00:00:00"/>
    <n v="5"/>
    <x v="0"/>
    <x v="0"/>
    <x v="0"/>
    <n v="5091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24548"/>
    <d v="2020-12-25T00:00:00"/>
    <n v="5"/>
    <x v="0"/>
    <x v="0"/>
    <x v="0"/>
    <n v="6763"/>
    <s v="Salas"/>
    <x v="1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4960"/>
    <d v="2020-12-24T00:00:00"/>
    <n v="4"/>
    <x v="0"/>
    <x v="0"/>
    <x v="0"/>
    <n v="9857"/>
    <s v="Dele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0961"/>
    <d v="2020-12-23T00:00:00"/>
    <n v="3"/>
    <x v="0"/>
    <x v="0"/>
    <x v="0"/>
    <n v="6320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7582"/>
    <d v="2020-12-22T00:00:00"/>
    <n v="2"/>
    <x v="0"/>
    <x v="0"/>
    <x v="0"/>
    <n v="5091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4960"/>
    <d v="2020-12-21T00:00:00"/>
    <n v="1"/>
    <x v="0"/>
    <x v="0"/>
    <x v="0"/>
    <n v="9857"/>
    <s v="Dele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6966"/>
    <d v="2020-12-20T00:00:00"/>
    <n v="7"/>
    <x v="1"/>
    <x v="0"/>
    <x v="0"/>
    <n v="1948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9497"/>
    <d v="2020-12-20T00:00:00"/>
    <n v="7"/>
    <x v="1"/>
    <x v="0"/>
    <x v="0"/>
    <n v="2881"/>
    <s v="Smith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4230"/>
    <d v="2020-12-20T00:00:00"/>
    <n v="7"/>
    <x v="1"/>
    <x v="0"/>
    <x v="0"/>
    <n v="1718"/>
    <s v="Smith"/>
    <x v="1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6953"/>
    <d v="2020-12-19T00:00:00"/>
    <n v="6"/>
    <x v="1"/>
    <x v="0"/>
    <x v="0"/>
    <n v="2078"/>
    <s v="Morales"/>
    <x v="13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6864"/>
    <d v="2020-12-19T00:00:00"/>
    <n v="6"/>
    <x v="1"/>
    <x v="0"/>
    <x v="0"/>
    <n v="10992"/>
    <s v="Duran"/>
    <x v="14"/>
    <x v="1"/>
    <x v="0"/>
    <x v="0"/>
    <s v="Mercurial Vapor 13 Elite FG"/>
    <n v="365"/>
    <x v="1"/>
    <n v="94.75"/>
    <x v="1"/>
    <n v="94.75"/>
    <n v="30.5699997"/>
    <n v="64.180000300000003"/>
    <n v="30.5699997"/>
  </r>
  <r>
    <n v="10459"/>
    <d v="2020-12-19T00:00:00"/>
    <n v="6"/>
    <x v="1"/>
    <x v="0"/>
    <x v="0"/>
    <n v="9814"/>
    <s v="Smith"/>
    <x v="15"/>
    <x v="0"/>
    <x v="0"/>
    <x v="2"/>
    <s v="MAZEL Two Way Golf Putter"/>
    <n v="893"/>
    <x v="0"/>
    <n v="52.99"/>
    <x v="2"/>
    <n v="211.96"/>
    <n v="145.47999572000001"/>
    <n v="66.480004280000003"/>
    <n v="36.369998930000001"/>
  </r>
  <r>
    <n v="18857"/>
    <d v="2020-12-18T00:00:00"/>
    <n v="5"/>
    <x v="0"/>
    <x v="0"/>
    <x v="0"/>
    <n v="4838"/>
    <s v="Frank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6081"/>
    <d v="2020-12-18T00:00:00"/>
    <n v="5"/>
    <x v="0"/>
    <x v="0"/>
    <x v="0"/>
    <n v="5367"/>
    <s v="Mccormick"/>
    <x v="16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9878"/>
    <d v="2020-12-18T00:00:00"/>
    <n v="5"/>
    <x v="0"/>
    <x v="0"/>
    <x v="0"/>
    <n v="1564"/>
    <s v="Davenport"/>
    <x v="17"/>
    <x v="0"/>
    <x v="0"/>
    <x v="2"/>
    <s v="Taylormade Rocketballz Golf Balls"/>
    <n v="818"/>
    <x v="0"/>
    <n v="46.69"/>
    <x v="2"/>
    <n v="186.76"/>
    <n v="118.76000212"/>
    <n v="67.999997879999995"/>
    <n v="29.690000529999999"/>
  </r>
  <r>
    <n v="75771"/>
    <d v="2020-12-18T00:00:00"/>
    <n v="5"/>
    <x v="0"/>
    <x v="0"/>
    <x v="0"/>
    <n v="19324"/>
    <s v="Gonzalez"/>
    <x v="18"/>
    <x v="0"/>
    <x v="0"/>
    <x v="2"/>
    <s v="Smart watch "/>
    <n v="1360"/>
    <x v="2"/>
    <n v="370"/>
    <x v="1"/>
    <n v="370"/>
    <n v="249.0899963"/>
    <n v="120.9100037"/>
    <n v="249.0899963"/>
  </r>
  <r>
    <n v="75730"/>
    <d v="2020-12-17T00:00:00"/>
    <n v="4"/>
    <x v="0"/>
    <x v="0"/>
    <x v="0"/>
    <n v="19283"/>
    <s v="Mason"/>
    <x v="8"/>
    <x v="1"/>
    <x v="1"/>
    <x v="1"/>
    <s v="Smart watch "/>
    <n v="1360"/>
    <x v="2"/>
    <n v="370"/>
    <x v="1"/>
    <n v="370"/>
    <n v="249.0899963"/>
    <n v="120.9100037"/>
    <n v="249.0899963"/>
  </r>
  <r>
    <n v="17810"/>
    <d v="2020-12-17T00:00:00"/>
    <n v="4"/>
    <x v="0"/>
    <x v="0"/>
    <x v="0"/>
    <n v="6365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2342"/>
    <d v="2020-12-17T00:00:00"/>
    <n v="4"/>
    <x v="0"/>
    <x v="0"/>
    <x v="0"/>
    <n v="471"/>
    <s v="Smith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2197"/>
    <d v="2020-12-17T00:00:00"/>
    <n v="4"/>
    <x v="0"/>
    <x v="0"/>
    <x v="0"/>
    <n v="3914"/>
    <s v="Acosta"/>
    <x v="1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5772"/>
    <d v="2020-12-17T00:00:00"/>
    <n v="4"/>
    <x v="0"/>
    <x v="0"/>
    <x v="0"/>
    <n v="19325"/>
    <s v="Bowman"/>
    <x v="20"/>
    <x v="0"/>
    <x v="0"/>
    <x v="0"/>
    <s v="Smart watch "/>
    <n v="1360"/>
    <x v="2"/>
    <n v="370"/>
    <x v="1"/>
    <n v="370"/>
    <n v="249.0899963"/>
    <n v="120.9100037"/>
    <n v="249.0899963"/>
  </r>
  <r>
    <n v="15078"/>
    <d v="2020-12-17T00:00:00"/>
    <n v="4"/>
    <x v="0"/>
    <x v="0"/>
    <x v="0"/>
    <n v="3921"/>
    <s v="Allen"/>
    <x v="2"/>
    <x v="0"/>
    <x v="0"/>
    <x v="0"/>
    <s v="Titleist Pro V1 Golf Balls Yellow"/>
    <n v="823"/>
    <x v="0"/>
    <n v="64.989999999999995"/>
    <x v="2"/>
    <n v="259.95999999999998"/>
    <n v="170.24000548000001"/>
    <n v="89.719994519999972"/>
    <n v="42.560001370000002"/>
  </r>
  <r>
    <n v="71189"/>
    <d v="2020-12-16T00:00:00"/>
    <n v="3"/>
    <x v="0"/>
    <x v="0"/>
    <x v="0"/>
    <n v="14742"/>
    <s v="Huffman"/>
    <x v="21"/>
    <x v="1"/>
    <x v="0"/>
    <x v="0"/>
    <s v="Thin Sports Headband, 5 Pcs"/>
    <n v="1353"/>
    <x v="5"/>
    <n v="9.59"/>
    <x v="1"/>
    <n v="9.59"/>
    <n v="3.6100006100000002"/>
    <n v="5.9799993899999997"/>
    <n v="3.6100006100000002"/>
  </r>
  <r>
    <n v="62527"/>
    <d v="2020-12-16T00:00:00"/>
    <n v="3"/>
    <x v="0"/>
    <x v="0"/>
    <x v="0"/>
    <n v="1449"/>
    <s v="Smith"/>
    <x v="22"/>
    <x v="0"/>
    <x v="0"/>
    <x v="0"/>
    <s v="Men's Free TR 5.0 TB Training Shoe"/>
    <n v="359"/>
    <x v="5"/>
    <n v="85"/>
    <x v="2"/>
    <n v="340"/>
    <n v="177.4400024"/>
    <n v="162.5599976"/>
    <n v="44.360000599999999"/>
  </r>
  <r>
    <n v="17683"/>
    <d v="2020-12-16T00:00:00"/>
    <n v="3"/>
    <x v="0"/>
    <x v="0"/>
    <x v="0"/>
    <n v="9220"/>
    <s v="Marshall"/>
    <x v="23"/>
    <x v="0"/>
    <x v="0"/>
    <x v="0"/>
    <s v="Glove It Imperial Golf Towel"/>
    <n v="926"/>
    <x v="0"/>
    <n v="14.99"/>
    <x v="2"/>
    <n v="59.96"/>
    <n v="28.319999696"/>
    <n v="31.640000304000001"/>
    <n v="7.079999924"/>
  </r>
  <r>
    <n v="75731"/>
    <d v="2020-12-16T00:00:00"/>
    <n v="3"/>
    <x v="0"/>
    <x v="0"/>
    <x v="0"/>
    <n v="19284"/>
    <s v="Burt"/>
    <x v="2"/>
    <x v="0"/>
    <x v="0"/>
    <x v="0"/>
    <s v="Smart watch "/>
    <n v="1360"/>
    <x v="2"/>
    <n v="370"/>
    <x v="1"/>
    <n v="370"/>
    <n v="249.0899963"/>
    <n v="120.9100037"/>
    <n v="249.0899963"/>
  </r>
  <r>
    <n v="75773"/>
    <d v="2020-12-16T00:00:00"/>
    <n v="3"/>
    <x v="0"/>
    <x v="0"/>
    <x v="0"/>
    <n v="19326"/>
    <s v="Cote"/>
    <x v="24"/>
    <x v="0"/>
    <x v="0"/>
    <x v="0"/>
    <s v="Smart watch "/>
    <n v="1360"/>
    <x v="2"/>
    <n v="370"/>
    <x v="1"/>
    <n v="370"/>
    <n v="249.0899963"/>
    <n v="120.9100037"/>
    <n v="249.0899963"/>
  </r>
  <r>
    <n v="75732"/>
    <d v="2020-12-15T00:00:00"/>
    <n v="2"/>
    <x v="0"/>
    <x v="0"/>
    <x v="0"/>
    <n v="19285"/>
    <s v="Terry"/>
    <x v="8"/>
    <x v="1"/>
    <x v="1"/>
    <x v="2"/>
    <s v="Smart watch "/>
    <n v="1360"/>
    <x v="2"/>
    <n v="370"/>
    <x v="1"/>
    <n v="370"/>
    <n v="249.0899963"/>
    <n v="120.9100037"/>
    <n v="249.0899963"/>
  </r>
  <r>
    <n v="20775"/>
    <d v="2020-12-15T00:00:00"/>
    <n v="2"/>
    <x v="0"/>
    <x v="0"/>
    <x v="0"/>
    <n v="11129"/>
    <s v="Smith"/>
    <x v="9"/>
    <x v="1"/>
    <x v="1"/>
    <x v="2"/>
    <s v="Team Golf New England Patriots Putter Grip"/>
    <n v="897"/>
    <x v="0"/>
    <n v="52.99"/>
    <x v="3"/>
    <n v="264.95"/>
    <n v="179.30000304999999"/>
    <n v="85.649996950000002"/>
    <n v="35.86000061"/>
  </r>
  <r>
    <n v="48098"/>
    <d v="2020-12-15T00:00:00"/>
    <n v="2"/>
    <x v="0"/>
    <x v="0"/>
    <x v="0"/>
    <n v="4238"/>
    <s v="Griffin"/>
    <x v="25"/>
    <x v="1"/>
    <x v="0"/>
    <x v="0"/>
    <s v="Mercurial Vapor 13 Elite FG"/>
    <n v="365"/>
    <x v="1"/>
    <n v="94.75"/>
    <x v="1"/>
    <n v="94.75"/>
    <n v="30.5699997"/>
    <n v="64.180000300000003"/>
    <n v="30.5699997"/>
  </r>
  <r>
    <n v="75774"/>
    <d v="2020-12-15T00:00:00"/>
    <n v="2"/>
    <x v="0"/>
    <x v="0"/>
    <x v="0"/>
    <n v="19327"/>
    <s v="Abbott"/>
    <x v="26"/>
    <x v="1"/>
    <x v="0"/>
    <x v="0"/>
    <s v="Smart watch "/>
    <n v="1360"/>
    <x v="2"/>
    <n v="370"/>
    <x v="1"/>
    <n v="370"/>
    <n v="249.0899963"/>
    <n v="120.9100037"/>
    <n v="249.0899963"/>
  </r>
  <r>
    <n v="15042"/>
    <d v="2020-12-15T00:00:00"/>
    <n v="2"/>
    <x v="0"/>
    <x v="0"/>
    <x v="0"/>
    <n v="1443"/>
    <s v="Cohen"/>
    <x v="2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21312"/>
    <d v="2020-12-14T00:00:00"/>
    <n v="1"/>
    <x v="0"/>
    <x v="0"/>
    <x v="0"/>
    <n v="6706"/>
    <s v="Harmon"/>
    <x v="9"/>
    <x v="1"/>
    <x v="1"/>
    <x v="2"/>
    <s v="Women's X-Tech Golf Glove Left Hand"/>
    <n v="797"/>
    <x v="0"/>
    <n v="54.85"/>
    <x v="3"/>
    <n v="274.25"/>
    <n v="185.1000023"/>
    <n v="89.1499977"/>
    <n v="37.020000459999999"/>
  </r>
  <r>
    <n v="51298"/>
    <d v="2020-12-14T00:00:00"/>
    <n v="1"/>
    <x v="0"/>
    <x v="0"/>
    <x v="0"/>
    <n v="9272"/>
    <s v="Blackwell"/>
    <x v="27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10595"/>
    <d v="2020-12-14T00:00:00"/>
    <n v="1"/>
    <x v="0"/>
    <x v="0"/>
    <x v="0"/>
    <n v="11034"/>
    <s v="Smith"/>
    <x v="1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7199"/>
    <d v="2020-12-14T00:00:00"/>
    <n v="1"/>
    <x v="0"/>
    <x v="0"/>
    <x v="0"/>
    <n v="4839"/>
    <s v="Smith"/>
    <x v="28"/>
    <x v="0"/>
    <x v="0"/>
    <x v="2"/>
    <s v="Women's Tempo Shorts"/>
    <n v="172"/>
    <x v="5"/>
    <n v="30"/>
    <x v="2"/>
    <n v="120"/>
    <n v="59.80000304"/>
    <n v="60.19999696"/>
    <n v="14.95000076"/>
  </r>
  <r>
    <n v="75733"/>
    <d v="2020-12-14T00:00:00"/>
    <n v="1"/>
    <x v="0"/>
    <x v="0"/>
    <x v="0"/>
    <n v="19286"/>
    <s v="Berg"/>
    <x v="20"/>
    <x v="0"/>
    <x v="0"/>
    <x v="0"/>
    <s v="Smart watch "/>
    <n v="1360"/>
    <x v="2"/>
    <n v="370"/>
    <x v="1"/>
    <n v="370"/>
    <n v="249.0899963"/>
    <n v="120.9100037"/>
    <n v="249.0899963"/>
  </r>
  <r>
    <n v="75775"/>
    <d v="2020-12-14T00:00:00"/>
    <n v="1"/>
    <x v="0"/>
    <x v="0"/>
    <x v="0"/>
    <n v="19328"/>
    <s v="Randall"/>
    <x v="2"/>
    <x v="0"/>
    <x v="0"/>
    <x v="0"/>
    <s v="Smart watch "/>
    <n v="1360"/>
    <x v="2"/>
    <n v="370"/>
    <x v="1"/>
    <n v="370"/>
    <n v="249.0899963"/>
    <n v="120.9100037"/>
    <n v="249.0899963"/>
  </r>
  <r>
    <n v="75734"/>
    <d v="2020-12-13T00:00:00"/>
    <n v="7"/>
    <x v="1"/>
    <x v="0"/>
    <x v="0"/>
    <n v="19287"/>
    <s v="Galloway"/>
    <x v="8"/>
    <x v="1"/>
    <x v="1"/>
    <x v="0"/>
    <s v="Smart watch "/>
    <n v="1360"/>
    <x v="2"/>
    <n v="370"/>
    <x v="1"/>
    <n v="370"/>
    <n v="249.0899963"/>
    <n v="120.9100037"/>
    <n v="249.0899963"/>
  </r>
  <r>
    <n v="29995"/>
    <d v="2020-12-13T00:00:00"/>
    <n v="7"/>
    <x v="1"/>
    <x v="0"/>
    <x v="0"/>
    <n v="387"/>
    <s v="Levy"/>
    <x v="9"/>
    <x v="1"/>
    <x v="1"/>
    <x v="2"/>
    <s v="Puma Golf Men's Flexlite Glove"/>
    <n v="924"/>
    <x v="0"/>
    <n v="14.99"/>
    <x v="3"/>
    <n v="74.95"/>
    <n v="40.649995799999999"/>
    <n v="34.300004200000004"/>
    <n v="8.1299991600000006"/>
  </r>
  <r>
    <n v="17506"/>
    <d v="2020-12-13T00:00:00"/>
    <n v="7"/>
    <x v="1"/>
    <x v="0"/>
    <x v="0"/>
    <n v="9876"/>
    <s v="Smith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776"/>
    <d v="2020-12-13T00:00:00"/>
    <n v="7"/>
    <x v="1"/>
    <x v="0"/>
    <x v="0"/>
    <n v="19329"/>
    <s v="Wyatt"/>
    <x v="26"/>
    <x v="1"/>
    <x v="0"/>
    <x v="0"/>
    <s v="Smart watch "/>
    <n v="1360"/>
    <x v="2"/>
    <n v="370"/>
    <x v="1"/>
    <n v="370"/>
    <n v="249.0899963"/>
    <n v="120.9100037"/>
    <n v="249.0899963"/>
  </r>
  <r>
    <n v="5042"/>
    <d v="2020-12-13T00:00:00"/>
    <n v="7"/>
    <x v="1"/>
    <x v="0"/>
    <x v="0"/>
    <n v="2339"/>
    <s v="Smith"/>
    <x v="11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64892"/>
    <d v="2020-12-13T00:00:00"/>
    <n v="7"/>
    <x v="1"/>
    <x v="0"/>
    <x v="0"/>
    <n v="2947"/>
    <s v="Smith"/>
    <x v="2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23767"/>
    <d v="2020-12-13T00:00:00"/>
    <n v="7"/>
    <x v="1"/>
    <x v="0"/>
    <x v="0"/>
    <n v="10966"/>
    <s v="Pierce"/>
    <x v="3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54128"/>
    <d v="2020-12-12T00:00:00"/>
    <n v="6"/>
    <x v="1"/>
    <x v="0"/>
    <x v="0"/>
    <n v="8986"/>
    <s v="Smith"/>
    <x v="13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75777"/>
    <d v="2020-12-12T00:00:00"/>
    <n v="6"/>
    <x v="1"/>
    <x v="0"/>
    <x v="0"/>
    <n v="19330"/>
    <s v="Hopkins"/>
    <x v="31"/>
    <x v="0"/>
    <x v="0"/>
    <x v="0"/>
    <s v="Smart watch "/>
    <n v="1360"/>
    <x v="2"/>
    <n v="370"/>
    <x v="1"/>
    <n v="370"/>
    <n v="249.0899963"/>
    <n v="120.9100037"/>
    <n v="249.0899963"/>
  </r>
  <r>
    <n v="16852"/>
    <d v="2020-12-12T00:00:00"/>
    <n v="6"/>
    <x v="1"/>
    <x v="0"/>
    <x v="0"/>
    <n v="777"/>
    <s v="Mullins"/>
    <x v="10"/>
    <x v="0"/>
    <x v="0"/>
    <x v="2"/>
    <s v="Defender Small Duffel Bag"/>
    <n v="235"/>
    <x v="6"/>
    <n v="34.950000000000003"/>
    <x v="2"/>
    <n v="139.80000000000001"/>
    <n v="76.520004279999995"/>
    <n v="63.279995720000016"/>
    <n v="19.130001069999999"/>
  </r>
  <r>
    <n v="75735"/>
    <d v="2020-12-12T00:00:00"/>
    <n v="6"/>
    <x v="1"/>
    <x v="0"/>
    <x v="0"/>
    <n v="19288"/>
    <s v="Mccullough"/>
    <x v="23"/>
    <x v="0"/>
    <x v="0"/>
    <x v="0"/>
    <s v="Smart watch "/>
    <n v="1360"/>
    <x v="2"/>
    <n v="370"/>
    <x v="1"/>
    <n v="370"/>
    <n v="249.0899963"/>
    <n v="120.9100037"/>
    <n v="249.0899963"/>
  </r>
  <r>
    <n v="75736"/>
    <d v="2020-12-11T00:00:00"/>
    <n v="5"/>
    <x v="0"/>
    <x v="0"/>
    <x v="0"/>
    <n v="19289"/>
    <s v="Thompson"/>
    <x v="26"/>
    <x v="1"/>
    <x v="0"/>
    <x v="0"/>
    <s v="Smart watch "/>
    <n v="1360"/>
    <x v="2"/>
    <n v="370"/>
    <x v="1"/>
    <n v="370"/>
    <n v="249.0899963"/>
    <n v="120.9100037"/>
    <n v="249.0899963"/>
  </r>
  <r>
    <n v="54128"/>
    <d v="2020-12-11T00:00:00"/>
    <n v="5"/>
    <x v="0"/>
    <x v="0"/>
    <x v="0"/>
    <n v="8986"/>
    <s v="Smith"/>
    <x v="13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15228"/>
    <d v="2020-12-11T00:00:00"/>
    <n v="5"/>
    <x v="0"/>
    <x v="0"/>
    <x v="0"/>
    <n v="3138"/>
    <s v="Nelson"/>
    <x v="32"/>
    <x v="0"/>
    <x v="0"/>
    <x v="2"/>
    <s v="NB 455 V2 Closure Running Shoe"/>
    <n v="273"/>
    <x v="5"/>
    <n v="54.99"/>
    <x v="2"/>
    <n v="219.96"/>
    <n v="103.32000732"/>
    <n v="116.63999268000001"/>
    <n v="25.83000183"/>
  </r>
  <r>
    <n v="75778"/>
    <d v="2020-12-11T00:00:00"/>
    <n v="5"/>
    <x v="0"/>
    <x v="0"/>
    <x v="0"/>
    <n v="19331"/>
    <s v="Castaneda"/>
    <x v="33"/>
    <x v="0"/>
    <x v="0"/>
    <x v="0"/>
    <s v="Smart watch "/>
    <n v="1360"/>
    <x v="2"/>
    <n v="370"/>
    <x v="1"/>
    <n v="370"/>
    <n v="249.0899963"/>
    <n v="120.9100037"/>
    <n v="249.0899963"/>
  </r>
  <r>
    <n v="3975"/>
    <d v="2020-12-10T00:00:00"/>
    <n v="4"/>
    <x v="0"/>
    <x v="0"/>
    <x v="0"/>
    <n v="7468"/>
    <s v="Hebert"/>
    <x v="34"/>
    <x v="1"/>
    <x v="0"/>
    <x v="0"/>
    <s v="ADG 3 Golf Shoes"/>
    <n v="627"/>
    <x v="0"/>
    <n v="165"/>
    <x v="3"/>
    <n v="825"/>
    <n v="613.65001700000005"/>
    <n v="211.34998299999995"/>
    <n v="122.73000340000002"/>
  </r>
  <r>
    <n v="75737"/>
    <d v="2020-12-10T00:00:00"/>
    <n v="4"/>
    <x v="0"/>
    <x v="0"/>
    <x v="0"/>
    <n v="19290"/>
    <s v="Haley"/>
    <x v="35"/>
    <x v="0"/>
    <x v="0"/>
    <x v="2"/>
    <s v="Smart watch "/>
    <n v="1360"/>
    <x v="2"/>
    <n v="370"/>
    <x v="1"/>
    <n v="370"/>
    <n v="249.0899963"/>
    <n v="120.9100037"/>
    <n v="249.0899963"/>
  </r>
  <r>
    <n v="58239"/>
    <d v="2020-12-09T00:00:00"/>
    <n v="3"/>
    <x v="0"/>
    <x v="0"/>
    <x v="0"/>
    <n v="10166"/>
    <s v="Smith"/>
    <x v="27"/>
    <x v="1"/>
    <x v="0"/>
    <x v="0"/>
    <s v="ADG 3 Golf Shoes"/>
    <n v="627"/>
    <x v="0"/>
    <n v="165"/>
    <x v="3"/>
    <n v="825"/>
    <n v="613.65001700000005"/>
    <n v="211.34998299999995"/>
    <n v="122.73000340000002"/>
  </r>
  <r>
    <n v="10164"/>
    <d v="2020-12-08T00:00:00"/>
    <n v="2"/>
    <x v="0"/>
    <x v="0"/>
    <x v="0"/>
    <n v="146"/>
    <s v="Mercado"/>
    <x v="9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1784"/>
    <d v="2020-12-08T00:00:00"/>
    <n v="2"/>
    <x v="0"/>
    <x v="0"/>
    <x v="0"/>
    <n v="8010"/>
    <s v="Smith"/>
    <x v="36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12827"/>
    <d v="2020-12-07T00:00:00"/>
    <n v="1"/>
    <x v="0"/>
    <x v="0"/>
    <x v="0"/>
    <n v="542"/>
    <s v="Smith"/>
    <x v="9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55906"/>
    <d v="2020-12-07T00:00:00"/>
    <n v="1"/>
    <x v="0"/>
    <x v="0"/>
    <x v="0"/>
    <n v="633"/>
    <s v="Campbell"/>
    <x v="9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52353"/>
    <d v="2020-12-07T00:00:00"/>
    <n v="1"/>
    <x v="0"/>
    <x v="0"/>
    <x v="0"/>
    <n v="9634"/>
    <s v="Weaver"/>
    <x v="37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12778"/>
    <d v="2020-12-06T00:00:00"/>
    <n v="7"/>
    <x v="1"/>
    <x v="0"/>
    <x v="0"/>
    <n v="9091"/>
    <s v="Hickman"/>
    <x v="13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8578"/>
    <d v="2020-12-06T00:00:00"/>
    <n v="7"/>
    <x v="1"/>
    <x v="0"/>
    <x v="0"/>
    <n v="1989"/>
    <s v="Leach"/>
    <x v="11"/>
    <x v="1"/>
    <x v="0"/>
    <x v="0"/>
    <s v="ADG 3 Golf Shoes"/>
    <n v="627"/>
    <x v="0"/>
    <n v="165"/>
    <x v="3"/>
    <n v="825"/>
    <n v="613.65001700000005"/>
    <n v="211.34998299999995"/>
    <n v="122.73000340000002"/>
  </r>
  <r>
    <n v="367"/>
    <d v="2020-12-06T00:00:00"/>
    <n v="7"/>
    <x v="1"/>
    <x v="0"/>
    <x v="0"/>
    <n v="8730"/>
    <s v="Smith"/>
    <x v="29"/>
    <x v="0"/>
    <x v="0"/>
    <x v="2"/>
    <s v="ADG 3 Golf Shoes"/>
    <n v="627"/>
    <x v="0"/>
    <n v="165"/>
    <x v="0"/>
    <n v="330"/>
    <n v="245.4600068"/>
    <n v="84.539993199999998"/>
    <n v="122.7300034"/>
  </r>
  <r>
    <n v="14837"/>
    <d v="2020-12-05T00:00:00"/>
    <n v="6"/>
    <x v="1"/>
    <x v="0"/>
    <x v="0"/>
    <n v="1948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2698"/>
    <d v="2020-12-05T00:00:00"/>
    <n v="6"/>
    <x v="1"/>
    <x v="0"/>
    <x v="0"/>
    <n v="3940"/>
    <s v="Smith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23156"/>
    <d v="2020-12-05T00:00:00"/>
    <n v="6"/>
    <x v="1"/>
    <x v="0"/>
    <x v="0"/>
    <n v="6466"/>
    <s v="Meyer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987"/>
    <d v="2020-12-05T00:00:00"/>
    <n v="6"/>
    <x v="1"/>
    <x v="0"/>
    <x v="0"/>
    <n v="6280"/>
    <s v="Day"/>
    <x v="38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2911"/>
    <d v="2020-12-05T00:00:00"/>
    <n v="6"/>
    <x v="1"/>
    <x v="0"/>
    <x v="0"/>
    <n v="2817"/>
    <s v="Choi"/>
    <x v="39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53202"/>
    <d v="2020-12-04T00:00:00"/>
    <n v="5"/>
    <x v="0"/>
    <x v="0"/>
    <x v="0"/>
    <n v="5007"/>
    <s v="Smith"/>
    <x v="25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10276"/>
    <d v="2020-12-04T00:00:00"/>
    <n v="5"/>
    <x v="0"/>
    <x v="0"/>
    <x v="0"/>
    <n v="7887"/>
    <s v="Keller"/>
    <x v="7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10584"/>
    <d v="2020-12-04T00:00:00"/>
    <n v="5"/>
    <x v="0"/>
    <x v="0"/>
    <x v="0"/>
    <n v="2698"/>
    <s v="Adams"/>
    <x v="4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912"/>
    <d v="2020-12-04T00:00:00"/>
    <n v="5"/>
    <x v="0"/>
    <x v="0"/>
    <x v="0"/>
    <n v="19465"/>
    <s v="Kelly"/>
    <x v="41"/>
    <x v="0"/>
    <x v="0"/>
    <x v="0"/>
    <s v="Smart watch "/>
    <n v="1360"/>
    <x v="2"/>
    <n v="370"/>
    <x v="1"/>
    <n v="370"/>
    <n v="249.0899963"/>
    <n v="120.9100037"/>
    <n v="249.0899963"/>
  </r>
  <r>
    <n v="64637"/>
    <d v="2020-12-03T00:00:00"/>
    <n v="4"/>
    <x v="0"/>
    <x v="0"/>
    <x v="0"/>
    <n v="9857"/>
    <s v="Dele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3413"/>
    <d v="2020-12-03T00:00:00"/>
    <n v="4"/>
    <x v="0"/>
    <x v="0"/>
    <x v="0"/>
    <n v="376"/>
    <s v="Sanchez"/>
    <x v="9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2332"/>
    <d v="2020-12-03T00:00:00"/>
    <n v="4"/>
    <x v="0"/>
    <x v="0"/>
    <x v="0"/>
    <n v="9145"/>
    <s v="Smith"/>
    <x v="17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10444"/>
    <d v="2020-12-02T00:00:00"/>
    <n v="3"/>
    <x v="0"/>
    <x v="0"/>
    <x v="0"/>
    <n v="1596"/>
    <s v="Hammond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8163"/>
    <d v="2020-12-02T00:00:00"/>
    <n v="3"/>
    <x v="0"/>
    <x v="0"/>
    <x v="0"/>
    <n v="10588"/>
    <s v="Newton"/>
    <x v="14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27207"/>
    <d v="2020-12-02T00:00:00"/>
    <n v="3"/>
    <x v="0"/>
    <x v="0"/>
    <x v="0"/>
    <n v="10026"/>
    <s v="Wilson"/>
    <x v="4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52533"/>
    <d v="2020-12-02T00:00:00"/>
    <n v="3"/>
    <x v="0"/>
    <x v="0"/>
    <x v="0"/>
    <n v="9002"/>
    <s v="Mullins"/>
    <x v="20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3975"/>
    <d v="2020-12-01T00:00:00"/>
    <n v="2"/>
    <x v="0"/>
    <x v="0"/>
    <x v="0"/>
    <n v="7468"/>
    <s v="Hebert"/>
    <x v="34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52533"/>
    <d v="2020-12-01T00:00:00"/>
    <n v="2"/>
    <x v="0"/>
    <x v="0"/>
    <x v="0"/>
    <n v="9002"/>
    <s v="Mullins"/>
    <x v="20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6326"/>
    <d v="2020-11-30T00:00:00"/>
    <n v="1"/>
    <x v="0"/>
    <x v="1"/>
    <x v="0"/>
    <n v="6636"/>
    <s v="Smith"/>
    <x v="9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1991"/>
    <d v="2020-11-30T00:00:00"/>
    <n v="1"/>
    <x v="0"/>
    <x v="1"/>
    <x v="0"/>
    <n v="242"/>
    <s v="Stein"/>
    <x v="43"/>
    <x v="0"/>
    <x v="0"/>
    <x v="0"/>
    <s v="Air Zoom Pegasus 37"/>
    <n v="191"/>
    <x v="5"/>
    <n v="85"/>
    <x v="0"/>
    <n v="170"/>
    <n v="109.5599976"/>
    <n v="60.440002399999997"/>
    <n v="54.779998800000001"/>
  </r>
  <r>
    <n v="56357"/>
    <d v="2020-11-29T00:00:00"/>
    <n v="7"/>
    <x v="1"/>
    <x v="1"/>
    <x v="0"/>
    <n v="6268"/>
    <s v="Summers"/>
    <x v="38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5895"/>
    <d v="2020-11-28T00:00:00"/>
    <n v="6"/>
    <x v="1"/>
    <x v="1"/>
    <x v="0"/>
    <n v="8707"/>
    <s v="Smith"/>
    <x v="13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75918"/>
    <d v="2020-11-26T00:00:00"/>
    <n v="4"/>
    <x v="0"/>
    <x v="1"/>
    <x v="0"/>
    <n v="19471"/>
    <s v="Bird"/>
    <x v="32"/>
    <x v="0"/>
    <x v="0"/>
    <x v="0"/>
    <s v="Smart watch "/>
    <n v="1360"/>
    <x v="2"/>
    <n v="370"/>
    <x v="1"/>
    <n v="370"/>
    <n v="249.0899963"/>
    <n v="120.9100037"/>
    <n v="249.0899963"/>
  </r>
  <r>
    <n v="19618"/>
    <d v="2020-11-23T00:00:00"/>
    <n v="1"/>
    <x v="0"/>
    <x v="1"/>
    <x v="0"/>
    <n v="11395"/>
    <s v="Schmidt"/>
    <x v="21"/>
    <x v="1"/>
    <x v="0"/>
    <x v="0"/>
    <s v="Mercurial Vapor 13 Elite FG"/>
    <n v="365"/>
    <x v="1"/>
    <n v="94.75"/>
    <x v="1"/>
    <n v="94.75"/>
    <n v="30.5699997"/>
    <n v="64.180000300000003"/>
    <n v="30.5699997"/>
  </r>
  <r>
    <n v="44706"/>
    <d v="2020-11-23T00:00:00"/>
    <n v="1"/>
    <x v="0"/>
    <x v="1"/>
    <x v="0"/>
    <n v="9023"/>
    <s v="Schmidt"/>
    <x v="44"/>
    <x v="0"/>
    <x v="0"/>
    <x v="0"/>
    <s v="Mercurial Vapor 13 Elite FG"/>
    <n v="365"/>
    <x v="1"/>
    <n v="94.75"/>
    <x v="1"/>
    <n v="94.75"/>
    <n v="30.5699997"/>
    <n v="64.180000300000003"/>
    <n v="30.5699997"/>
  </r>
  <r>
    <n v="18133"/>
    <d v="2020-11-22T00:00:00"/>
    <n v="7"/>
    <x v="1"/>
    <x v="1"/>
    <x v="0"/>
    <n v="11423"/>
    <s v="Blair"/>
    <x v="2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4552"/>
    <d v="2020-11-22T00:00:00"/>
    <n v="7"/>
    <x v="1"/>
    <x v="1"/>
    <x v="0"/>
    <n v="3275"/>
    <s v="Williams"/>
    <x v="45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755"/>
    <d v="2020-11-19T00:00:00"/>
    <n v="4"/>
    <x v="0"/>
    <x v="1"/>
    <x v="0"/>
    <n v="19308"/>
    <s v="Chambers"/>
    <x v="10"/>
    <x v="0"/>
    <x v="0"/>
    <x v="0"/>
    <s v="Smart watch "/>
    <n v="1360"/>
    <x v="2"/>
    <n v="370"/>
    <x v="1"/>
    <n v="370"/>
    <n v="249.0899963"/>
    <n v="120.9100037"/>
    <n v="249.0899963"/>
  </r>
  <r>
    <n v="75756"/>
    <d v="2020-11-18T00:00:00"/>
    <n v="3"/>
    <x v="0"/>
    <x v="1"/>
    <x v="0"/>
    <n v="19309"/>
    <s v="Roberts"/>
    <x v="8"/>
    <x v="1"/>
    <x v="1"/>
    <x v="0"/>
    <s v="Smart watch "/>
    <n v="1360"/>
    <x v="2"/>
    <n v="370"/>
    <x v="1"/>
    <n v="370"/>
    <n v="249.0899963"/>
    <n v="120.9100037"/>
    <n v="249.0899963"/>
  </r>
  <r>
    <n v="17055"/>
    <d v="2020-11-18T00:00:00"/>
    <n v="3"/>
    <x v="0"/>
    <x v="1"/>
    <x v="0"/>
    <n v="5456"/>
    <s v="Smith"/>
    <x v="16"/>
    <x v="1"/>
    <x v="0"/>
    <x v="0"/>
    <s v="Mercurial Vapor 13 Elite FG"/>
    <n v="365"/>
    <x v="1"/>
    <n v="94.75"/>
    <x v="1"/>
    <n v="94.75"/>
    <n v="30.5699997"/>
    <n v="64.180000300000003"/>
    <n v="30.5699997"/>
  </r>
  <r>
    <n v="75757"/>
    <d v="2020-11-17T00:00:00"/>
    <n v="2"/>
    <x v="0"/>
    <x v="1"/>
    <x v="0"/>
    <n v="19310"/>
    <s v="Burgess"/>
    <x v="46"/>
    <x v="1"/>
    <x v="1"/>
    <x v="0"/>
    <s v="Smart watch "/>
    <n v="1360"/>
    <x v="2"/>
    <n v="370"/>
    <x v="1"/>
    <n v="370"/>
    <n v="249.0899963"/>
    <n v="120.9100037"/>
    <n v="249.0899963"/>
  </r>
  <r>
    <n v="75913"/>
    <d v="2020-11-17T00:00:00"/>
    <n v="2"/>
    <x v="0"/>
    <x v="1"/>
    <x v="0"/>
    <n v="19466"/>
    <s v="Velez"/>
    <x v="47"/>
    <x v="1"/>
    <x v="0"/>
    <x v="0"/>
    <s v="Smart watch "/>
    <n v="1360"/>
    <x v="2"/>
    <n v="370"/>
    <x v="1"/>
    <n v="370"/>
    <n v="249.0899963"/>
    <n v="120.9100037"/>
    <n v="249.0899963"/>
  </r>
  <r>
    <n v="75758"/>
    <d v="2020-11-16T00:00:00"/>
    <n v="1"/>
    <x v="0"/>
    <x v="1"/>
    <x v="0"/>
    <n v="19311"/>
    <s v="Carver"/>
    <x v="48"/>
    <x v="0"/>
    <x v="0"/>
    <x v="0"/>
    <s v="Smart watch "/>
    <n v="1360"/>
    <x v="2"/>
    <n v="370"/>
    <x v="1"/>
    <n v="370"/>
    <n v="249.0899963"/>
    <n v="120.9100037"/>
    <n v="249.0899963"/>
  </r>
  <r>
    <n v="75759"/>
    <d v="2020-11-15T00:00:00"/>
    <n v="7"/>
    <x v="1"/>
    <x v="1"/>
    <x v="0"/>
    <n v="19312"/>
    <s v="Sanders"/>
    <x v="49"/>
    <x v="0"/>
    <x v="0"/>
    <x v="0"/>
    <s v="Smart watch "/>
    <n v="1360"/>
    <x v="2"/>
    <n v="370"/>
    <x v="1"/>
    <n v="370"/>
    <n v="249.0899963"/>
    <n v="120.9100037"/>
    <n v="249.0899963"/>
  </r>
  <r>
    <n v="75760"/>
    <d v="2020-11-14T00:00:00"/>
    <n v="6"/>
    <x v="1"/>
    <x v="1"/>
    <x v="0"/>
    <n v="19313"/>
    <s v="Gibbs"/>
    <x v="8"/>
    <x v="1"/>
    <x v="1"/>
    <x v="0"/>
    <s v="Smart watch "/>
    <n v="1360"/>
    <x v="2"/>
    <n v="370"/>
    <x v="1"/>
    <n v="370"/>
    <n v="249.0899963"/>
    <n v="120.9100037"/>
    <n v="249.0899963"/>
  </r>
  <r>
    <n v="70022"/>
    <d v="2020-11-14T00:00:00"/>
    <n v="6"/>
    <x v="1"/>
    <x v="1"/>
    <x v="0"/>
    <n v="13575"/>
    <s v="Barnes"/>
    <x v="50"/>
    <x v="1"/>
    <x v="1"/>
    <x v="1"/>
    <s v="Adidas Sport Athletic Pullover Hooded"/>
    <n v="1350"/>
    <x v="5"/>
    <n v="22.74"/>
    <x v="1"/>
    <n v="22.74"/>
    <n v="14.6999969"/>
    <n v="8.0400030999999981"/>
    <n v="14.6999969"/>
  </r>
  <r>
    <n v="75939"/>
    <d v="2020-11-13T00:00:00"/>
    <n v="5"/>
    <x v="0"/>
    <x v="1"/>
    <x v="0"/>
    <n v="19492"/>
    <s v="Luna"/>
    <x v="13"/>
    <x v="1"/>
    <x v="1"/>
    <x v="2"/>
    <s v="Smart watch "/>
    <n v="1360"/>
    <x v="2"/>
    <n v="370"/>
    <x v="1"/>
    <n v="370"/>
    <n v="249.0899963"/>
    <n v="120.9100037"/>
    <n v="249.0899963"/>
  </r>
  <r>
    <n v="15369"/>
    <d v="2020-11-13T00:00:00"/>
    <n v="5"/>
    <x v="0"/>
    <x v="1"/>
    <x v="0"/>
    <n v="9210"/>
    <s v="Daniels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75930"/>
    <d v="2020-11-13T00:00:00"/>
    <n v="5"/>
    <x v="0"/>
    <x v="1"/>
    <x v="0"/>
    <n v="19483"/>
    <s v="Short"/>
    <x v="47"/>
    <x v="1"/>
    <x v="0"/>
    <x v="2"/>
    <s v="Smart watch "/>
    <n v="1360"/>
    <x v="2"/>
    <n v="370"/>
    <x v="1"/>
    <n v="370"/>
    <n v="249.0899963"/>
    <n v="120.9100037"/>
    <n v="249.0899963"/>
  </r>
  <r>
    <n v="75761"/>
    <d v="2020-11-13T00:00:00"/>
    <n v="5"/>
    <x v="0"/>
    <x v="1"/>
    <x v="0"/>
    <n v="19314"/>
    <s v="Gilbert"/>
    <x v="51"/>
    <x v="0"/>
    <x v="0"/>
    <x v="0"/>
    <s v="Smart watch "/>
    <n v="1360"/>
    <x v="2"/>
    <n v="370"/>
    <x v="1"/>
    <n v="370"/>
    <n v="249.0899963"/>
    <n v="120.9100037"/>
    <n v="249.0899963"/>
  </r>
  <r>
    <n v="75762"/>
    <d v="2020-11-12T00:00:00"/>
    <n v="4"/>
    <x v="0"/>
    <x v="1"/>
    <x v="0"/>
    <n v="19315"/>
    <s v="Beard"/>
    <x v="52"/>
    <x v="0"/>
    <x v="0"/>
    <x v="0"/>
    <s v="Smart watch "/>
    <n v="1360"/>
    <x v="2"/>
    <n v="370"/>
    <x v="1"/>
    <n v="370"/>
    <n v="249.0899963"/>
    <n v="120.9100037"/>
    <n v="249.0899963"/>
  </r>
  <r>
    <n v="75923"/>
    <d v="2020-11-12T00:00:00"/>
    <n v="4"/>
    <x v="0"/>
    <x v="1"/>
    <x v="0"/>
    <n v="19476"/>
    <s v="Bird"/>
    <x v="1"/>
    <x v="0"/>
    <x v="0"/>
    <x v="0"/>
    <s v="Smart watch "/>
    <n v="1360"/>
    <x v="2"/>
    <n v="370"/>
    <x v="1"/>
    <n v="370"/>
    <n v="249.0899963"/>
    <n v="120.9100037"/>
    <n v="249.0899963"/>
  </r>
  <r>
    <n v="75763"/>
    <d v="2020-11-11T00:00:00"/>
    <n v="3"/>
    <x v="0"/>
    <x v="1"/>
    <x v="0"/>
    <n v="19316"/>
    <s v="Potts"/>
    <x v="8"/>
    <x v="1"/>
    <x v="1"/>
    <x v="1"/>
    <s v="Smart watch "/>
    <n v="1360"/>
    <x v="2"/>
    <n v="370"/>
    <x v="1"/>
    <n v="370"/>
    <n v="249.0899963"/>
    <n v="120.9100037"/>
    <n v="249.0899963"/>
  </r>
  <r>
    <n v="75764"/>
    <d v="2020-11-10T00:00:00"/>
    <n v="2"/>
    <x v="0"/>
    <x v="1"/>
    <x v="0"/>
    <n v="19317"/>
    <s v="Burris"/>
    <x v="53"/>
    <x v="0"/>
    <x v="0"/>
    <x v="0"/>
    <s v="Smart watch "/>
    <n v="1360"/>
    <x v="2"/>
    <n v="370"/>
    <x v="1"/>
    <n v="370"/>
    <n v="249.0899963"/>
    <n v="120.9100037"/>
    <n v="249.0899963"/>
  </r>
  <r>
    <n v="30658"/>
    <d v="2020-11-08T00:00:00"/>
    <n v="7"/>
    <x v="1"/>
    <x v="1"/>
    <x v="0"/>
    <n v="10790"/>
    <s v="Smith"/>
    <x v="5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2845"/>
    <d v="2020-11-07T00:00:00"/>
    <n v="6"/>
    <x v="1"/>
    <x v="1"/>
    <x v="0"/>
    <n v="7576"/>
    <s v="Smith"/>
    <x v="3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7071"/>
    <d v="2020-11-07T00:00:00"/>
    <n v="6"/>
    <x v="1"/>
    <x v="1"/>
    <x v="0"/>
    <n v="12221"/>
    <s v="Sanchez"/>
    <x v="21"/>
    <x v="1"/>
    <x v="0"/>
    <x v="0"/>
    <s v="Women's Ignite Slide"/>
    <n v="276"/>
    <x v="5"/>
    <n v="185"/>
    <x v="2"/>
    <n v="740"/>
    <n v="399.48001099999999"/>
    <n v="340.51998900000001"/>
    <n v="99.870002749999998"/>
  </r>
  <r>
    <n v="75911"/>
    <d v="2020-11-07T00:00:00"/>
    <n v="6"/>
    <x v="1"/>
    <x v="1"/>
    <x v="0"/>
    <n v="19464"/>
    <s v="Mcfarland"/>
    <x v="55"/>
    <x v="0"/>
    <x v="0"/>
    <x v="2"/>
    <s v="Smart watch "/>
    <n v="1360"/>
    <x v="2"/>
    <n v="370"/>
    <x v="1"/>
    <n v="370"/>
    <n v="249.0899963"/>
    <n v="120.9100037"/>
    <n v="249.0899963"/>
  </r>
  <r>
    <n v="21267"/>
    <d v="2020-11-07T00:00:00"/>
    <n v="6"/>
    <x v="1"/>
    <x v="1"/>
    <x v="0"/>
    <n v="5582"/>
    <s v="Larson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1192"/>
    <d v="2020-11-06T00:00:00"/>
    <n v="5"/>
    <x v="0"/>
    <x v="1"/>
    <x v="0"/>
    <n v="8992"/>
    <s v="Summer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4544"/>
    <d v="2020-11-01T00:00:00"/>
    <n v="7"/>
    <x v="1"/>
    <x v="1"/>
    <x v="0"/>
    <n v="4727"/>
    <s v="Estes"/>
    <x v="56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20365"/>
    <d v="2020-10-25T00:00:00"/>
    <n v="7"/>
    <x v="1"/>
    <x v="2"/>
    <x v="0"/>
    <n v="8011"/>
    <s v="Hill"/>
    <x v="34"/>
    <x v="1"/>
    <x v="0"/>
    <x v="0"/>
    <s v="Dri-FIT Victory Golf Polo"/>
    <n v="502"/>
    <x v="5"/>
    <n v="65"/>
    <x v="0"/>
    <n v="130"/>
    <n v="67.199996940000005"/>
    <n v="62.800003059999995"/>
    <n v="33.599998470000003"/>
  </r>
  <r>
    <n v="22224"/>
    <d v="2020-10-22T00:00:00"/>
    <n v="4"/>
    <x v="0"/>
    <x v="2"/>
    <x v="0"/>
    <n v="1098"/>
    <s v="Cunningham"/>
    <x v="5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9590"/>
    <d v="2020-10-17T00:00:00"/>
    <n v="6"/>
    <x v="1"/>
    <x v="2"/>
    <x v="0"/>
    <n v="7518"/>
    <s v="Padilla"/>
    <x v="58"/>
    <x v="0"/>
    <x v="0"/>
    <x v="0"/>
    <s v="Men's F10 TRX FG"/>
    <n v="44"/>
    <x v="1"/>
    <n v="94.75"/>
    <x v="3"/>
    <n v="473.75"/>
    <n v="370.44998169999997"/>
    <n v="103.30001830000003"/>
    <n v="74.089996339999999"/>
  </r>
  <r>
    <n v="23706"/>
    <d v="2020-10-11T00:00:00"/>
    <n v="7"/>
    <x v="1"/>
    <x v="2"/>
    <x v="0"/>
    <n v="1763"/>
    <s v="Huffman"/>
    <x v="59"/>
    <x v="0"/>
    <x v="0"/>
    <x v="0"/>
    <s v="Mercurial Vapor 13 Elite FG"/>
    <n v="365"/>
    <x v="1"/>
    <n v="94.75"/>
    <x v="1"/>
    <n v="94.75"/>
    <n v="30.5699997"/>
    <n v="64.180000300000003"/>
    <n v="30.5699997"/>
  </r>
  <r>
    <n v="11936"/>
    <d v="2020-10-08T00:00:00"/>
    <n v="4"/>
    <x v="0"/>
    <x v="2"/>
    <x v="0"/>
    <n v="724"/>
    <s v="Mclaughlin"/>
    <x v="11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21309"/>
    <d v="2020-10-08T00:00:00"/>
    <n v="4"/>
    <x v="0"/>
    <x v="2"/>
    <x v="0"/>
    <n v="11801"/>
    <s v="Smith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2827"/>
    <d v="2020-10-07T00:00:00"/>
    <n v="3"/>
    <x v="0"/>
    <x v="2"/>
    <x v="0"/>
    <n v="542"/>
    <s v="Smith"/>
    <x v="9"/>
    <x v="1"/>
    <x v="0"/>
    <x v="0"/>
    <s v="Mercurial Vapor 13 Elite FG"/>
    <n v="365"/>
    <x v="1"/>
    <n v="94.75"/>
    <x v="2"/>
    <n v="379"/>
    <n v="122.2799988"/>
    <n v="256.72000120000001"/>
    <n v="30.5699997"/>
  </r>
  <r>
    <n v="23267"/>
    <d v="2020-10-06T00:00:00"/>
    <n v="2"/>
    <x v="0"/>
    <x v="2"/>
    <x v="0"/>
    <n v="6156"/>
    <s v="Hernandez"/>
    <x v="6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8108"/>
    <d v="2020-09-27T00:00:00"/>
    <n v="7"/>
    <x v="1"/>
    <x v="3"/>
    <x v="0"/>
    <n v="650"/>
    <s v="Sexton"/>
    <x v="9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75779"/>
    <d v="2020-09-23T00:00:00"/>
    <n v="3"/>
    <x v="0"/>
    <x v="3"/>
    <x v="0"/>
    <n v="19332"/>
    <s v="Wilkins"/>
    <x v="13"/>
    <x v="1"/>
    <x v="1"/>
    <x v="0"/>
    <s v="Smart watch "/>
    <n v="1360"/>
    <x v="2"/>
    <n v="370"/>
    <x v="1"/>
    <n v="370"/>
    <n v="249.0899963"/>
    <n v="120.9100037"/>
    <n v="249.0899963"/>
  </r>
  <r>
    <n v="18793"/>
    <d v="2020-09-22T00:00:00"/>
    <n v="2"/>
    <x v="0"/>
    <x v="3"/>
    <x v="0"/>
    <n v="8422"/>
    <s v="Crawford"/>
    <x v="9"/>
    <x v="1"/>
    <x v="1"/>
    <x v="0"/>
    <s v="Mens HeatGear Armour Compression Mock"/>
    <n v="278"/>
    <x v="5"/>
    <n v="27.54"/>
    <x v="1"/>
    <n v="27.54"/>
    <n v="12.52999973"/>
    <n v="15.010000269999999"/>
    <n v="12.52999973"/>
  </r>
  <r>
    <n v="75780"/>
    <d v="2020-09-22T00:00:00"/>
    <n v="2"/>
    <x v="0"/>
    <x v="3"/>
    <x v="0"/>
    <n v="19333"/>
    <s v="Dawson"/>
    <x v="56"/>
    <x v="0"/>
    <x v="0"/>
    <x v="0"/>
    <s v="Smart watch "/>
    <n v="1360"/>
    <x v="2"/>
    <n v="370"/>
    <x v="1"/>
    <n v="370"/>
    <n v="249.0899963"/>
    <n v="120.9100037"/>
    <n v="249.0899963"/>
  </r>
  <r>
    <n v="19702"/>
    <d v="2020-09-22T00:00:00"/>
    <n v="2"/>
    <x v="0"/>
    <x v="3"/>
    <x v="0"/>
    <n v="4896"/>
    <s v="Smith"/>
    <x v="61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22297"/>
    <d v="2020-09-22T00:00:00"/>
    <n v="2"/>
    <x v="0"/>
    <x v="3"/>
    <x v="0"/>
    <n v="8"/>
    <s v="Smith"/>
    <x v="62"/>
    <x v="0"/>
    <x v="0"/>
    <x v="0"/>
    <s v="Mercurial Vapor 13 Elite FG"/>
    <n v="365"/>
    <x v="1"/>
    <n v="94.75"/>
    <x v="1"/>
    <n v="94.75"/>
    <n v="30.5699997"/>
    <n v="64.180000300000003"/>
    <n v="30.5699997"/>
  </r>
  <r>
    <n v="75781"/>
    <d v="2020-09-21T00:00:00"/>
    <n v="1"/>
    <x v="0"/>
    <x v="3"/>
    <x v="0"/>
    <n v="19334"/>
    <s v="Shepherd"/>
    <x v="13"/>
    <x v="1"/>
    <x v="1"/>
    <x v="0"/>
    <s v="Smart watch "/>
    <n v="1360"/>
    <x v="2"/>
    <n v="370"/>
    <x v="1"/>
    <n v="370"/>
    <n v="249.0899963"/>
    <n v="120.9100037"/>
    <n v="249.0899963"/>
  </r>
  <r>
    <n v="75927"/>
    <d v="2020-09-21T00:00:00"/>
    <n v="1"/>
    <x v="0"/>
    <x v="3"/>
    <x v="0"/>
    <n v="19480"/>
    <s v="Mcfadden"/>
    <x v="47"/>
    <x v="1"/>
    <x v="0"/>
    <x v="0"/>
    <s v="Smart watch "/>
    <n v="1360"/>
    <x v="2"/>
    <n v="370"/>
    <x v="1"/>
    <n v="370"/>
    <n v="249.0899963"/>
    <n v="120.9100037"/>
    <n v="249.0899963"/>
  </r>
  <r>
    <n v="11745"/>
    <d v="2020-09-21T00:00:00"/>
    <n v="1"/>
    <x v="0"/>
    <x v="3"/>
    <x v="0"/>
    <n v="134"/>
    <s v="Gomez"/>
    <x v="17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5782"/>
    <d v="2020-09-20T00:00:00"/>
    <n v="7"/>
    <x v="1"/>
    <x v="3"/>
    <x v="0"/>
    <n v="19335"/>
    <s v="Christian"/>
    <x v="63"/>
    <x v="0"/>
    <x v="0"/>
    <x v="0"/>
    <s v="Smart watch "/>
    <n v="1360"/>
    <x v="2"/>
    <n v="370"/>
    <x v="1"/>
    <n v="370"/>
    <n v="249.0899963"/>
    <n v="120.9100037"/>
    <n v="249.0899963"/>
  </r>
  <r>
    <n v="75783"/>
    <d v="2020-09-19T00:00:00"/>
    <n v="6"/>
    <x v="1"/>
    <x v="3"/>
    <x v="0"/>
    <n v="19336"/>
    <s v="Huff"/>
    <x v="64"/>
    <x v="0"/>
    <x v="0"/>
    <x v="0"/>
    <s v="Smart watch "/>
    <n v="1360"/>
    <x v="2"/>
    <n v="370"/>
    <x v="1"/>
    <n v="370"/>
    <n v="249.0899963"/>
    <n v="120.9100037"/>
    <n v="249.0899963"/>
  </r>
  <r>
    <n v="75784"/>
    <d v="2020-09-18T00:00:00"/>
    <n v="5"/>
    <x v="0"/>
    <x v="3"/>
    <x v="0"/>
    <n v="19337"/>
    <s v="Owen"/>
    <x v="26"/>
    <x v="1"/>
    <x v="0"/>
    <x v="0"/>
    <s v="Smart watch "/>
    <n v="1360"/>
    <x v="2"/>
    <n v="370"/>
    <x v="1"/>
    <n v="370"/>
    <n v="249.0899963"/>
    <n v="120.9100037"/>
    <n v="249.0899963"/>
  </r>
  <r>
    <n v="75785"/>
    <d v="2020-09-17T00:00:00"/>
    <n v="4"/>
    <x v="0"/>
    <x v="3"/>
    <x v="0"/>
    <n v="19338"/>
    <s v="Tate"/>
    <x v="65"/>
    <x v="0"/>
    <x v="0"/>
    <x v="0"/>
    <s v="Smart watch "/>
    <n v="1360"/>
    <x v="2"/>
    <n v="370"/>
    <x v="1"/>
    <n v="370"/>
    <n v="249.0899963"/>
    <n v="120.9100037"/>
    <n v="249.0899963"/>
  </r>
  <r>
    <n v="75786"/>
    <d v="2020-09-16T00:00:00"/>
    <n v="3"/>
    <x v="0"/>
    <x v="3"/>
    <x v="0"/>
    <n v="19339"/>
    <s v="Johnston"/>
    <x v="13"/>
    <x v="1"/>
    <x v="1"/>
    <x v="0"/>
    <s v="Smart watch "/>
    <n v="1360"/>
    <x v="2"/>
    <n v="370"/>
    <x v="1"/>
    <n v="370"/>
    <n v="249.0899963"/>
    <n v="120.9100037"/>
    <n v="249.0899963"/>
  </r>
  <r>
    <n v="75787"/>
    <d v="2020-09-15T00:00:00"/>
    <n v="2"/>
    <x v="0"/>
    <x v="3"/>
    <x v="0"/>
    <n v="19340"/>
    <s v="Gaines"/>
    <x v="66"/>
    <x v="0"/>
    <x v="0"/>
    <x v="0"/>
    <s v="Smart watch "/>
    <n v="1360"/>
    <x v="2"/>
    <n v="370"/>
    <x v="1"/>
    <n v="370"/>
    <n v="249.0899963"/>
    <n v="120.9100037"/>
    <n v="249.0899963"/>
  </r>
  <r>
    <n v="75788"/>
    <d v="2020-09-14T00:00:00"/>
    <n v="1"/>
    <x v="0"/>
    <x v="3"/>
    <x v="0"/>
    <n v="19341"/>
    <s v="Moran"/>
    <x v="26"/>
    <x v="1"/>
    <x v="0"/>
    <x v="2"/>
    <s v="Smart watch "/>
    <n v="1360"/>
    <x v="2"/>
    <n v="370"/>
    <x v="1"/>
    <n v="370"/>
    <n v="249.0899963"/>
    <n v="120.9100037"/>
    <n v="249.0899963"/>
  </r>
  <r>
    <n v="75789"/>
    <d v="2020-09-13T00:00:00"/>
    <n v="7"/>
    <x v="1"/>
    <x v="3"/>
    <x v="0"/>
    <n v="19342"/>
    <s v="Bailey"/>
    <x v="10"/>
    <x v="0"/>
    <x v="0"/>
    <x v="2"/>
    <s v="Smart watch "/>
    <n v="1360"/>
    <x v="2"/>
    <n v="370"/>
    <x v="1"/>
    <n v="370"/>
    <n v="249.0899963"/>
    <n v="120.9100037"/>
    <n v="249.0899963"/>
  </r>
  <r>
    <n v="75790"/>
    <d v="2020-09-12T00:00:00"/>
    <n v="6"/>
    <x v="1"/>
    <x v="3"/>
    <x v="0"/>
    <n v="19343"/>
    <s v="Scott"/>
    <x v="26"/>
    <x v="1"/>
    <x v="0"/>
    <x v="2"/>
    <s v="Smart watch "/>
    <n v="1360"/>
    <x v="2"/>
    <n v="370"/>
    <x v="1"/>
    <n v="370"/>
    <n v="249.0899963"/>
    <n v="120.9100037"/>
    <n v="249.0899963"/>
  </r>
  <r>
    <n v="75791"/>
    <d v="2020-09-11T00:00:00"/>
    <n v="5"/>
    <x v="0"/>
    <x v="3"/>
    <x v="0"/>
    <n v="19344"/>
    <s v="Witt"/>
    <x v="67"/>
    <x v="0"/>
    <x v="0"/>
    <x v="2"/>
    <s v="Smart watch "/>
    <n v="1360"/>
    <x v="2"/>
    <n v="370"/>
    <x v="1"/>
    <n v="370"/>
    <n v="249.0899963"/>
    <n v="120.9100037"/>
    <n v="249.0899963"/>
  </r>
  <r>
    <n v="75929"/>
    <d v="2020-09-11T00:00:00"/>
    <n v="5"/>
    <x v="0"/>
    <x v="3"/>
    <x v="0"/>
    <n v="19482"/>
    <s v="Robbins"/>
    <x v="68"/>
    <x v="0"/>
    <x v="0"/>
    <x v="2"/>
    <s v="Smart watch "/>
    <n v="1360"/>
    <x v="2"/>
    <n v="370"/>
    <x v="1"/>
    <n v="370"/>
    <n v="249.0899963"/>
    <n v="120.9100037"/>
    <n v="249.0899963"/>
  </r>
  <r>
    <n v="23807"/>
    <d v="2020-09-11T00:00:00"/>
    <n v="5"/>
    <x v="0"/>
    <x v="3"/>
    <x v="0"/>
    <n v="1839"/>
    <s v="Soto"/>
    <x v="6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7162"/>
    <d v="2020-09-08T00:00:00"/>
    <n v="2"/>
    <x v="0"/>
    <x v="3"/>
    <x v="0"/>
    <n v="54"/>
    <s v="Olson"/>
    <x v="9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21349"/>
    <d v="2020-09-08T00:00:00"/>
    <n v="2"/>
    <x v="0"/>
    <x v="3"/>
    <x v="0"/>
    <n v="10155"/>
    <s v="French"/>
    <x v="7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8001"/>
    <d v="2020-09-07T00:00:00"/>
    <n v="1"/>
    <x v="0"/>
    <x v="3"/>
    <x v="0"/>
    <n v="4563"/>
    <s v="Powell"/>
    <x v="71"/>
    <x v="0"/>
    <x v="0"/>
    <x v="2"/>
    <s v="Mercurial Vapor 13 Elite FG"/>
    <n v="365"/>
    <x v="1"/>
    <n v="94.75"/>
    <x v="2"/>
    <n v="379"/>
    <n v="122.2799988"/>
    <n v="256.72000120000001"/>
    <n v="30.5699997"/>
  </r>
  <r>
    <n v="68330"/>
    <d v="2020-09-06T00:00:00"/>
    <n v="7"/>
    <x v="1"/>
    <x v="3"/>
    <x v="0"/>
    <n v="494"/>
    <s v="Stanton"/>
    <x v="72"/>
    <x v="0"/>
    <x v="0"/>
    <x v="2"/>
    <s v="Mercurial Vapor 13 Elite FG"/>
    <n v="365"/>
    <x v="1"/>
    <n v="94.75"/>
    <x v="2"/>
    <n v="379"/>
    <n v="122.2799988"/>
    <n v="256.72000120000001"/>
    <n v="30.5699997"/>
  </r>
  <r>
    <n v="66868"/>
    <d v="2020-09-05T00:00:00"/>
    <n v="6"/>
    <x v="1"/>
    <x v="3"/>
    <x v="0"/>
    <n v="5326"/>
    <s v="Spencer"/>
    <x v="10"/>
    <x v="0"/>
    <x v="0"/>
    <x v="2"/>
    <s v="Mercurial Vapor 13 Elite FG"/>
    <n v="365"/>
    <x v="1"/>
    <n v="94.75"/>
    <x v="2"/>
    <n v="379"/>
    <n v="122.2799988"/>
    <n v="256.72000120000001"/>
    <n v="30.5699997"/>
  </r>
  <r>
    <n v="10869"/>
    <d v="2020-09-04T00:00:00"/>
    <n v="5"/>
    <x v="0"/>
    <x v="3"/>
    <x v="0"/>
    <n v="928"/>
    <s v="Wilson"/>
    <x v="17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5141"/>
    <d v="2020-09-04T00:00:00"/>
    <n v="5"/>
    <x v="0"/>
    <x v="3"/>
    <x v="0"/>
    <n v="7762"/>
    <s v="Roberson"/>
    <x v="17"/>
    <x v="0"/>
    <x v="0"/>
    <x v="2"/>
    <s v="ADG 3 Golf Shoes"/>
    <n v="627"/>
    <x v="0"/>
    <n v="165"/>
    <x v="2"/>
    <n v="660"/>
    <n v="490.9200136"/>
    <n v="169.0799864"/>
    <n v="122.7300034"/>
  </r>
  <r>
    <n v="16464"/>
    <d v="2020-09-04T00:00:00"/>
    <n v="5"/>
    <x v="0"/>
    <x v="3"/>
    <x v="0"/>
    <n v="341"/>
    <s v="Smith"/>
    <x v="73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6519"/>
    <d v="2020-09-04T00:00:00"/>
    <n v="5"/>
    <x v="0"/>
    <x v="3"/>
    <x v="0"/>
    <n v="4161"/>
    <s v="York"/>
    <x v="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1888"/>
    <d v="2020-09-04T00:00:00"/>
    <n v="5"/>
    <x v="0"/>
    <x v="3"/>
    <x v="0"/>
    <n v="5687"/>
    <s v="Chapman"/>
    <x v="7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6863"/>
    <d v="2020-09-04T00:00:00"/>
    <n v="5"/>
    <x v="0"/>
    <x v="3"/>
    <x v="0"/>
    <n v="7586"/>
    <s v="Sanchez"/>
    <x v="75"/>
    <x v="0"/>
    <x v="0"/>
    <x v="0"/>
    <s v="Mercurial Vapor 13 Elite FG"/>
    <n v="365"/>
    <x v="1"/>
    <n v="94.75"/>
    <x v="2"/>
    <n v="379"/>
    <n v="122.2799988"/>
    <n v="256.72000120000001"/>
    <n v="30.5699997"/>
  </r>
  <r>
    <n v="17490"/>
    <d v="2020-09-04T00:00:00"/>
    <n v="5"/>
    <x v="0"/>
    <x v="3"/>
    <x v="0"/>
    <n v="11065"/>
    <s v="Smith"/>
    <x v="2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7490"/>
    <d v="2020-09-04T00:00:00"/>
    <n v="5"/>
    <x v="0"/>
    <x v="3"/>
    <x v="0"/>
    <n v="11065"/>
    <s v="Smith"/>
    <x v="2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7984"/>
    <d v="2020-09-04T00:00:00"/>
    <n v="5"/>
    <x v="0"/>
    <x v="3"/>
    <x v="0"/>
    <n v="4306"/>
    <s v="Griffin"/>
    <x v="6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8871"/>
    <d v="2020-09-04T00:00:00"/>
    <n v="5"/>
    <x v="0"/>
    <x v="3"/>
    <x v="0"/>
    <n v="4960"/>
    <s v="Smith"/>
    <x v="76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1882"/>
    <d v="2020-09-04T00:00:00"/>
    <n v="5"/>
    <x v="0"/>
    <x v="3"/>
    <x v="0"/>
    <n v="10316"/>
    <s v="Phelps"/>
    <x v="5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5453"/>
    <d v="2020-09-04T00:00:00"/>
    <n v="5"/>
    <x v="0"/>
    <x v="3"/>
    <x v="0"/>
    <n v="6034"/>
    <s v="Smith"/>
    <x v="23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8950"/>
    <d v="2020-09-03T00:00:00"/>
    <n v="4"/>
    <x v="0"/>
    <x v="3"/>
    <x v="0"/>
    <n v="6428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6758"/>
    <d v="2020-09-02T00:00:00"/>
    <n v="3"/>
    <x v="0"/>
    <x v="3"/>
    <x v="0"/>
    <n v="4186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64705"/>
    <d v="2020-09-01T00:00:00"/>
    <n v="2"/>
    <x v="0"/>
    <x v="3"/>
    <x v="0"/>
    <n v="11604"/>
    <s v="Santana"/>
    <x v="9"/>
    <x v="1"/>
    <x v="1"/>
    <x v="0"/>
    <s v="ALPHA Heart Rate Monitor/Sport Watch"/>
    <n v="305"/>
    <x v="6"/>
    <n v="199"/>
    <x v="1"/>
    <n v="199"/>
    <n v="107.34000014999999"/>
    <n v="91.659999850000005"/>
    <n v="107.34000014999999"/>
  </r>
  <r>
    <n v="18009"/>
    <d v="2020-08-31T00:00:00"/>
    <n v="1"/>
    <x v="0"/>
    <x v="4"/>
    <x v="0"/>
    <n v="1222"/>
    <s v="Garcia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6617"/>
    <d v="2020-08-31T00:00:00"/>
    <n v="1"/>
    <x v="0"/>
    <x v="4"/>
    <x v="0"/>
    <n v="4047"/>
    <s v="Potter"/>
    <x v="9"/>
    <x v="1"/>
    <x v="1"/>
    <x v="0"/>
    <s v="Glove It Women's Mod Oval Golf Glove"/>
    <n v="810"/>
    <x v="0"/>
    <n v="18.989999999999998"/>
    <x v="1"/>
    <n v="18.989999999999998"/>
    <n v="10.510000229999999"/>
    <n v="8.4799997699999992"/>
    <n v="10.510000229999999"/>
  </r>
  <r>
    <n v="19665"/>
    <d v="2020-08-30T00:00:00"/>
    <n v="7"/>
    <x v="1"/>
    <x v="4"/>
    <x v="0"/>
    <n v="951"/>
    <s v="Young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44388"/>
    <d v="2020-08-29T00:00:00"/>
    <n v="6"/>
    <x v="1"/>
    <x v="4"/>
    <x v="0"/>
    <n v="468"/>
    <s v="Stone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2224"/>
    <d v="2020-08-28T00:00:00"/>
    <n v="5"/>
    <x v="0"/>
    <x v="4"/>
    <x v="0"/>
    <n v="7357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9126"/>
    <d v="2020-08-26T00:00:00"/>
    <n v="3"/>
    <x v="0"/>
    <x v="4"/>
    <x v="0"/>
    <n v="10070"/>
    <s v="Ross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0814"/>
    <d v="2020-08-26T00:00:00"/>
    <n v="3"/>
    <x v="0"/>
    <x v="4"/>
    <x v="0"/>
    <n v="9608"/>
    <s v="Lewis"/>
    <x v="77"/>
    <x v="0"/>
    <x v="0"/>
    <x v="2"/>
    <s v="Mercurial Vapor 13 Elite FG"/>
    <n v="365"/>
    <x v="1"/>
    <n v="94.75"/>
    <x v="2"/>
    <n v="379"/>
    <n v="122.2799988"/>
    <n v="256.72000120000001"/>
    <n v="30.5699997"/>
  </r>
  <r>
    <n v="19126"/>
    <d v="2020-08-25T00:00:00"/>
    <n v="2"/>
    <x v="0"/>
    <x v="4"/>
    <x v="0"/>
    <n v="10070"/>
    <s v="Ross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5380"/>
    <d v="2020-08-25T00:00:00"/>
    <n v="2"/>
    <x v="0"/>
    <x v="4"/>
    <x v="0"/>
    <n v="7504"/>
    <s v="Smith"/>
    <x v="78"/>
    <x v="0"/>
    <x v="0"/>
    <x v="2"/>
    <s v="Mercurial Vapor 13 Elite FG"/>
    <n v="365"/>
    <x v="1"/>
    <n v="94.75"/>
    <x v="2"/>
    <n v="379"/>
    <n v="122.2799988"/>
    <n v="256.72000120000001"/>
    <n v="30.5699997"/>
  </r>
  <r>
    <n v="19024"/>
    <d v="2020-08-25T00:00:00"/>
    <n v="2"/>
    <x v="0"/>
    <x v="4"/>
    <x v="0"/>
    <n v="9867"/>
    <s v="Andrews"/>
    <x v="79"/>
    <x v="0"/>
    <x v="0"/>
    <x v="2"/>
    <s v="Bridgestone e6 Straight Distance NFL Carolina"/>
    <n v="835"/>
    <x v="0"/>
    <n v="185"/>
    <x v="2"/>
    <n v="740"/>
    <n v="411.96000672000002"/>
    <n v="328.03999327999998"/>
    <n v="102.99000168000001"/>
  </r>
  <r>
    <n v="11110"/>
    <d v="2020-08-24T00:00:00"/>
    <n v="1"/>
    <x v="0"/>
    <x v="4"/>
    <x v="0"/>
    <n v="1461"/>
    <s v="Webb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6107"/>
    <d v="2020-08-24T00:00:00"/>
    <n v="1"/>
    <x v="0"/>
    <x v="4"/>
    <x v="0"/>
    <n v="1902"/>
    <s v="Murphy"/>
    <x v="80"/>
    <x v="0"/>
    <x v="0"/>
    <x v="2"/>
    <s v="Mercurial Vapor 13 Elite FG"/>
    <n v="365"/>
    <x v="1"/>
    <n v="94.75"/>
    <x v="2"/>
    <n v="379"/>
    <n v="122.2799988"/>
    <n v="256.72000120000001"/>
    <n v="30.5699997"/>
  </r>
  <r>
    <n v="10459"/>
    <d v="2020-08-24T00:00:00"/>
    <n v="1"/>
    <x v="0"/>
    <x v="4"/>
    <x v="0"/>
    <n v="9814"/>
    <s v="Smith"/>
    <x v="15"/>
    <x v="0"/>
    <x v="0"/>
    <x v="2"/>
    <s v="Glove It Imperial Golf Towel"/>
    <n v="926"/>
    <x v="0"/>
    <n v="14.99"/>
    <x v="2"/>
    <n v="59.96"/>
    <n v="28.319999696"/>
    <n v="31.640000304000001"/>
    <n v="7.079999924"/>
  </r>
  <r>
    <n v="19131"/>
    <d v="2020-08-23T00:00:00"/>
    <n v="7"/>
    <x v="1"/>
    <x v="4"/>
    <x v="0"/>
    <n v="6388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4957"/>
    <d v="2020-08-23T00:00:00"/>
    <n v="7"/>
    <x v="1"/>
    <x v="4"/>
    <x v="0"/>
    <n v="9821"/>
    <s v="Smith"/>
    <x v="81"/>
    <x v="0"/>
    <x v="0"/>
    <x v="2"/>
    <s v="Glove It Women's Mod Oval Golf Glove"/>
    <n v="810"/>
    <x v="0"/>
    <n v="18.989999999999998"/>
    <x v="2"/>
    <n v="75.959999999999994"/>
    <n v="42.040000919999997"/>
    <n v="33.919999079999997"/>
    <n v="10.510000229999999"/>
  </r>
  <r>
    <n v="19544"/>
    <d v="2020-08-22T00:00:00"/>
    <n v="6"/>
    <x v="1"/>
    <x v="4"/>
    <x v="0"/>
    <n v="5292"/>
    <s v="Torres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49839"/>
    <d v="2020-08-22T00:00:00"/>
    <n v="6"/>
    <x v="1"/>
    <x v="4"/>
    <x v="0"/>
    <n v="1759"/>
    <s v="Barnett"/>
    <x v="82"/>
    <x v="0"/>
    <x v="0"/>
    <x v="2"/>
    <s v="ADG 3 Golf Shoes"/>
    <n v="627"/>
    <x v="0"/>
    <n v="165"/>
    <x v="2"/>
    <n v="660"/>
    <n v="490.9200136"/>
    <n v="169.0799864"/>
    <n v="122.7300034"/>
  </r>
  <r>
    <n v="24438"/>
    <d v="2020-08-22T00:00:00"/>
    <n v="6"/>
    <x v="1"/>
    <x v="4"/>
    <x v="0"/>
    <n v="12038"/>
    <s v="Smith"/>
    <x v="7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4612"/>
    <d v="2020-08-21T00:00:00"/>
    <n v="5"/>
    <x v="0"/>
    <x v="4"/>
    <x v="0"/>
    <n v="1928"/>
    <s v="Rojas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3790"/>
    <d v="2020-08-21T00:00:00"/>
    <n v="5"/>
    <x v="0"/>
    <x v="4"/>
    <x v="0"/>
    <n v="9663"/>
    <s v="Williams"/>
    <x v="83"/>
    <x v="2"/>
    <x v="0"/>
    <x v="2"/>
    <s v="ADG 3 Golf Shoes"/>
    <n v="627"/>
    <x v="0"/>
    <n v="165"/>
    <x v="2"/>
    <n v="660"/>
    <n v="490.9200136"/>
    <n v="169.0799864"/>
    <n v="122.7300034"/>
  </r>
  <r>
    <n v="12867"/>
    <d v="2020-08-20T00:00:00"/>
    <n v="4"/>
    <x v="0"/>
    <x v="4"/>
    <x v="0"/>
    <n v="882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1152"/>
    <d v="2020-08-19T00:00:00"/>
    <n v="3"/>
    <x v="0"/>
    <x v="4"/>
    <x v="0"/>
    <n v="11597"/>
    <s v="Smith"/>
    <x v="9"/>
    <x v="1"/>
    <x v="1"/>
    <x v="0"/>
    <s v="Team Golf Texas Longhorns Putter Grip"/>
    <n v="905"/>
    <x v="0"/>
    <n v="52.99"/>
    <x v="1"/>
    <n v="52.99"/>
    <n v="35.86000061"/>
    <n v="17.129999390000002"/>
    <n v="35.86000061"/>
  </r>
  <r>
    <n v="15152"/>
    <d v="2020-08-19T00:00:00"/>
    <n v="3"/>
    <x v="0"/>
    <x v="4"/>
    <x v="0"/>
    <n v="11928"/>
    <s v="Chambers"/>
    <x v="84"/>
    <x v="0"/>
    <x v="0"/>
    <x v="2"/>
    <s v="ADG 3 Golf Shoes"/>
    <n v="627"/>
    <x v="0"/>
    <n v="165"/>
    <x v="2"/>
    <n v="660"/>
    <n v="490.9200136"/>
    <n v="169.0799864"/>
    <n v="122.7300034"/>
  </r>
  <r>
    <n v="68084"/>
    <d v="2020-08-18T00:00:00"/>
    <n v="2"/>
    <x v="0"/>
    <x v="4"/>
    <x v="0"/>
    <n v="11674"/>
    <s v="Daniel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18019"/>
    <d v="2020-08-18T00:00:00"/>
    <n v="2"/>
    <x v="0"/>
    <x v="4"/>
    <x v="0"/>
    <n v="10823"/>
    <s v="Oconnell"/>
    <x v="85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1110"/>
    <d v="2020-08-17T00:00:00"/>
    <n v="1"/>
    <x v="0"/>
    <x v="4"/>
    <x v="0"/>
    <n v="1461"/>
    <s v="Webb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15655"/>
    <d v="2020-08-17T00:00:00"/>
    <n v="1"/>
    <x v="0"/>
    <x v="4"/>
    <x v="0"/>
    <n v="2278"/>
    <s v="Smith"/>
    <x v="2"/>
    <x v="0"/>
    <x v="0"/>
    <x v="2"/>
    <s v="ADG 3 Golf Shoes"/>
    <n v="627"/>
    <x v="0"/>
    <n v="165"/>
    <x v="2"/>
    <n v="660"/>
    <n v="490.9200136"/>
    <n v="169.0799864"/>
    <n v="122.7300034"/>
  </r>
  <r>
    <n v="19501"/>
    <d v="2020-08-16T00:00:00"/>
    <n v="7"/>
    <x v="1"/>
    <x v="4"/>
    <x v="0"/>
    <n v="870"/>
    <s v="Delacruz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15530"/>
    <d v="2020-08-15T00:00:00"/>
    <n v="6"/>
    <x v="1"/>
    <x v="4"/>
    <x v="0"/>
    <n v="12005"/>
    <s v="Burt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75925"/>
    <d v="2020-08-12T00:00:00"/>
    <n v="3"/>
    <x v="0"/>
    <x v="4"/>
    <x v="0"/>
    <n v="19478"/>
    <s v="Lancaster"/>
    <x v="47"/>
    <x v="1"/>
    <x v="0"/>
    <x v="0"/>
    <s v="Smart watch "/>
    <n v="1360"/>
    <x v="2"/>
    <n v="370"/>
    <x v="1"/>
    <n v="370"/>
    <n v="249.0899963"/>
    <n v="120.9100037"/>
    <n v="249.0899963"/>
  </r>
  <r>
    <n v="21868"/>
    <d v="2020-08-11T00:00:00"/>
    <n v="2"/>
    <x v="0"/>
    <x v="4"/>
    <x v="0"/>
    <n v="11979"/>
    <s v="Smith"/>
    <x v="8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0831"/>
    <d v="2020-08-08T00:00:00"/>
    <n v="6"/>
    <x v="1"/>
    <x v="4"/>
    <x v="0"/>
    <n v="487"/>
    <s v="Brow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6953"/>
    <d v="2020-08-05T00:00:00"/>
    <n v="3"/>
    <x v="0"/>
    <x v="4"/>
    <x v="0"/>
    <n v="2078"/>
    <s v="Morales"/>
    <x v="13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965"/>
    <d v="2020-08-03T00:00:00"/>
    <n v="1"/>
    <x v="0"/>
    <x v="4"/>
    <x v="0"/>
    <n v="12280"/>
    <s v="Smith"/>
    <x v="87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2535"/>
    <d v="2020-08-02T00:00:00"/>
    <n v="7"/>
    <x v="1"/>
    <x v="4"/>
    <x v="0"/>
    <n v="653"/>
    <s v="Haa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701"/>
    <d v="2020-08-02T00:00:00"/>
    <n v="7"/>
    <x v="1"/>
    <x v="4"/>
    <x v="0"/>
    <n v="2141"/>
    <s v="Le"/>
    <x v="88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0451"/>
    <d v="2020-08-02T00:00:00"/>
    <n v="7"/>
    <x v="1"/>
    <x v="4"/>
    <x v="0"/>
    <n v="11715"/>
    <s v="Smith"/>
    <x v="89"/>
    <x v="0"/>
    <x v="0"/>
    <x v="0"/>
    <s v="Men's F10 TRX FG"/>
    <n v="44"/>
    <x v="1"/>
    <n v="94.75"/>
    <x v="2"/>
    <n v="379"/>
    <n v="296.35998536"/>
    <n v="82.640014640000004"/>
    <n v="74.089996339999999"/>
  </r>
  <r>
    <n v="62130"/>
    <d v="2020-08-01T00:00:00"/>
    <n v="6"/>
    <x v="1"/>
    <x v="4"/>
    <x v="0"/>
    <n v="3971"/>
    <s v="Smith"/>
    <x v="9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2529"/>
    <d v="2020-07-31T00:00:00"/>
    <n v="5"/>
    <x v="0"/>
    <x v="5"/>
    <x v="0"/>
    <n v="11741"/>
    <s v="Smith"/>
    <x v="41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4612"/>
    <d v="2020-07-30T00:00:00"/>
    <n v="4"/>
    <x v="0"/>
    <x v="5"/>
    <x v="0"/>
    <n v="12332"/>
    <s v="Jones"/>
    <x v="13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6951"/>
    <d v="2020-07-29T00:00:00"/>
    <n v="3"/>
    <x v="0"/>
    <x v="5"/>
    <x v="0"/>
    <n v="6408"/>
    <s v="Cooper"/>
    <x v="9"/>
    <x v="1"/>
    <x v="0"/>
    <x v="0"/>
    <s v="Dri-FIT Victory Golf Polo"/>
    <n v="502"/>
    <x v="5"/>
    <n v="65"/>
    <x v="1"/>
    <n v="65"/>
    <n v="33.599998470000003"/>
    <n v="31.400001529999997"/>
    <n v="33.599998470000003"/>
  </r>
  <r>
    <n v="22792"/>
    <d v="2020-07-29T00:00:00"/>
    <n v="3"/>
    <x v="0"/>
    <x v="5"/>
    <x v="0"/>
    <n v="7454"/>
    <s v="Kim"/>
    <x v="9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1885"/>
    <d v="2020-07-29T00:00:00"/>
    <n v="3"/>
    <x v="0"/>
    <x v="5"/>
    <x v="0"/>
    <n v="188"/>
    <s v="Smith"/>
    <x v="1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31905"/>
    <d v="2020-07-28T00:00:00"/>
    <n v="2"/>
    <x v="0"/>
    <x v="5"/>
    <x v="0"/>
    <n v="7060"/>
    <s v="Carroll"/>
    <x v="92"/>
    <x v="2"/>
    <x v="0"/>
    <x v="0"/>
    <s v="MAZEL Two Way Golf Putter"/>
    <n v="893"/>
    <x v="0"/>
    <n v="52.99"/>
    <x v="3"/>
    <n v="264.95"/>
    <n v="181.84999465000001"/>
    <n v="83.100005349999975"/>
    <n v="36.369998930000001"/>
  </r>
  <r>
    <n v="13179"/>
    <d v="2020-07-28T00:00:00"/>
    <n v="2"/>
    <x v="0"/>
    <x v="5"/>
    <x v="0"/>
    <n v="8703"/>
    <s v="Lozano"/>
    <x v="93"/>
    <x v="0"/>
    <x v="0"/>
    <x v="0"/>
    <s v="Mercurial Vapor 13 Elite FG"/>
    <n v="365"/>
    <x v="1"/>
    <n v="94.75"/>
    <x v="2"/>
    <n v="379"/>
    <n v="122.2799988"/>
    <n v="256.72000120000001"/>
    <n v="30.5699997"/>
  </r>
  <r>
    <n v="63170"/>
    <d v="2020-07-28T00:00:00"/>
    <n v="2"/>
    <x v="0"/>
    <x v="5"/>
    <x v="0"/>
    <n v="10961"/>
    <s v="Smith"/>
    <x v="9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34631"/>
    <d v="2020-07-27T00:00:00"/>
    <n v="1"/>
    <x v="0"/>
    <x v="5"/>
    <x v="0"/>
    <n v="47"/>
    <s v="Fuller"/>
    <x v="9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15819"/>
    <d v="2020-07-27T00:00:00"/>
    <n v="1"/>
    <x v="0"/>
    <x v="5"/>
    <x v="0"/>
    <n v="1996"/>
    <s v="Smith"/>
    <x v="17"/>
    <x v="0"/>
    <x v="0"/>
    <x v="0"/>
    <s v="Mercurial Vapor 13 Elite FG"/>
    <n v="365"/>
    <x v="1"/>
    <n v="94.75"/>
    <x v="2"/>
    <n v="379"/>
    <n v="122.2799988"/>
    <n v="256.72000120000001"/>
    <n v="30.5699997"/>
  </r>
  <r>
    <n v="12158"/>
    <d v="2020-07-27T00:00:00"/>
    <n v="1"/>
    <x v="0"/>
    <x v="5"/>
    <x v="0"/>
    <n v="9253"/>
    <s v="Smith"/>
    <x v="74"/>
    <x v="0"/>
    <x v="0"/>
    <x v="0"/>
    <s v="ADG 3 Golf Shoes"/>
    <n v="627"/>
    <x v="0"/>
    <n v="165"/>
    <x v="2"/>
    <n v="660"/>
    <n v="490.9200136"/>
    <n v="169.0799864"/>
    <n v="122.7300034"/>
  </r>
  <r>
    <n v="40645"/>
    <d v="2020-07-26T00:00:00"/>
    <n v="7"/>
    <x v="1"/>
    <x v="5"/>
    <x v="0"/>
    <n v="3104"/>
    <s v="Smith"/>
    <x v="11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14179"/>
    <d v="2020-07-26T00:00:00"/>
    <n v="7"/>
    <x v="1"/>
    <x v="5"/>
    <x v="0"/>
    <n v="11760"/>
    <s v="Smith"/>
    <x v="95"/>
    <x v="0"/>
    <x v="0"/>
    <x v="0"/>
    <s v="Mercurial Vapor 13 Elite FG"/>
    <n v="365"/>
    <x v="1"/>
    <n v="94.75"/>
    <x v="2"/>
    <n v="379"/>
    <n v="122.2799988"/>
    <n v="256.72000120000001"/>
    <n v="30.5699997"/>
  </r>
  <r>
    <n v="37180"/>
    <d v="2020-07-25T00:00:00"/>
    <n v="6"/>
    <x v="1"/>
    <x v="5"/>
    <x v="0"/>
    <n v="8608"/>
    <s v="Robertson"/>
    <x v="13"/>
    <x v="1"/>
    <x v="0"/>
    <x v="0"/>
    <s v="ADG 3 Golf Shoes"/>
    <n v="627"/>
    <x v="0"/>
    <n v="165"/>
    <x v="3"/>
    <n v="825"/>
    <n v="613.65001700000005"/>
    <n v="211.34998299999995"/>
    <n v="122.73000340000002"/>
  </r>
  <r>
    <n v="37276"/>
    <d v="2020-07-24T00:00:00"/>
    <n v="5"/>
    <x v="0"/>
    <x v="5"/>
    <x v="0"/>
    <n v="5820"/>
    <s v="Smith"/>
    <x v="38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31697"/>
    <d v="2020-07-23T00:00:00"/>
    <n v="4"/>
    <x v="0"/>
    <x v="5"/>
    <x v="0"/>
    <n v="1575"/>
    <s v="Greene"/>
    <x v="11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75934"/>
    <d v="2020-07-23T00:00:00"/>
    <n v="4"/>
    <x v="0"/>
    <x v="5"/>
    <x v="0"/>
    <n v="19487"/>
    <s v="Terrell"/>
    <x v="47"/>
    <x v="1"/>
    <x v="0"/>
    <x v="0"/>
    <s v="Smart watch "/>
    <n v="1360"/>
    <x v="2"/>
    <n v="370"/>
    <x v="1"/>
    <n v="370"/>
    <n v="249.0899963"/>
    <n v="120.9100037"/>
    <n v="249.0899963"/>
  </r>
  <r>
    <n v="24661"/>
    <d v="2020-07-22T00:00:00"/>
    <n v="3"/>
    <x v="0"/>
    <x v="5"/>
    <x v="0"/>
    <n v="5728"/>
    <s v="Montoya"/>
    <x v="38"/>
    <x v="1"/>
    <x v="0"/>
    <x v="0"/>
    <s v="ADG 3 Golf Shoes"/>
    <n v="627"/>
    <x v="0"/>
    <n v="165"/>
    <x v="3"/>
    <n v="825"/>
    <n v="613.65001700000005"/>
    <n v="211.34998299999995"/>
    <n v="122.73000340000002"/>
  </r>
  <r>
    <n v="66760"/>
    <d v="2020-07-18T00:00:00"/>
    <n v="6"/>
    <x v="1"/>
    <x v="5"/>
    <x v="0"/>
    <n v="3938"/>
    <s v="Smith"/>
    <x v="96"/>
    <x v="0"/>
    <x v="0"/>
    <x v="0"/>
    <s v="Mercurial Vapor 13 Elite FG"/>
    <n v="365"/>
    <x v="1"/>
    <n v="94.75"/>
    <x v="2"/>
    <n v="379"/>
    <n v="122.2799988"/>
    <n v="256.72000120000001"/>
    <n v="30.5699997"/>
  </r>
  <r>
    <n v="18923"/>
    <d v="2020-07-18T00:00:00"/>
    <n v="6"/>
    <x v="1"/>
    <x v="5"/>
    <x v="0"/>
    <n v="8188"/>
    <s v="Smith"/>
    <x v="97"/>
    <x v="0"/>
    <x v="0"/>
    <x v="0"/>
    <s v="Mercurial Vapor 13 Elite FG"/>
    <n v="365"/>
    <x v="1"/>
    <n v="94.75"/>
    <x v="2"/>
    <n v="379"/>
    <n v="122.2799988"/>
    <n v="256.72000120000001"/>
    <n v="30.5699997"/>
  </r>
  <r>
    <n v="65050"/>
    <d v="2020-07-18T00:00:00"/>
    <n v="6"/>
    <x v="1"/>
    <x v="5"/>
    <x v="0"/>
    <n v="9324"/>
    <s v="Parker"/>
    <x v="86"/>
    <x v="0"/>
    <x v="0"/>
    <x v="0"/>
    <s v="Mercurial Vapor 13 Elite FG"/>
    <n v="365"/>
    <x v="1"/>
    <n v="94.75"/>
    <x v="2"/>
    <n v="379"/>
    <n v="122.2799988"/>
    <n v="256.72000120000001"/>
    <n v="30.5699997"/>
  </r>
  <r>
    <n v="17814"/>
    <d v="2020-07-18T00:00:00"/>
    <n v="6"/>
    <x v="1"/>
    <x v="5"/>
    <x v="0"/>
    <n v="7766"/>
    <s v="Smith"/>
    <x v="98"/>
    <x v="0"/>
    <x v="0"/>
    <x v="0"/>
    <s v="Mercurial Vapor 13 Elite FG"/>
    <n v="365"/>
    <x v="1"/>
    <n v="94.75"/>
    <x v="2"/>
    <n v="379"/>
    <n v="122.2799988"/>
    <n v="256.72000120000001"/>
    <n v="30.5699997"/>
  </r>
  <r>
    <n v="18926"/>
    <d v="2020-07-18T00:00:00"/>
    <n v="6"/>
    <x v="1"/>
    <x v="5"/>
    <x v="0"/>
    <n v="2717"/>
    <s v="Smith"/>
    <x v="99"/>
    <x v="0"/>
    <x v="0"/>
    <x v="0"/>
    <s v="Mercurial Vapor 13 Elite FG"/>
    <n v="365"/>
    <x v="1"/>
    <n v="94.75"/>
    <x v="2"/>
    <n v="379"/>
    <n v="122.2799988"/>
    <n v="256.72000120000001"/>
    <n v="30.5699997"/>
  </r>
  <r>
    <n v="15042"/>
    <d v="2020-07-18T00:00:00"/>
    <n v="6"/>
    <x v="1"/>
    <x v="5"/>
    <x v="0"/>
    <n v="1443"/>
    <s v="Cohen"/>
    <x v="100"/>
    <x v="0"/>
    <x v="0"/>
    <x v="0"/>
    <s v="Mercurial Vapor 13 Elite FG"/>
    <n v="365"/>
    <x v="1"/>
    <n v="94.75"/>
    <x v="2"/>
    <n v="379"/>
    <n v="122.2799988"/>
    <n v="256.72000120000001"/>
    <n v="30.5699997"/>
  </r>
  <r>
    <n v="75917"/>
    <d v="2020-07-15T00:00:00"/>
    <n v="3"/>
    <x v="0"/>
    <x v="5"/>
    <x v="0"/>
    <n v="19470"/>
    <s v="Mcknight"/>
    <x v="47"/>
    <x v="1"/>
    <x v="0"/>
    <x v="0"/>
    <s v="Smart watch "/>
    <n v="1360"/>
    <x v="2"/>
    <n v="370"/>
    <x v="1"/>
    <n v="370"/>
    <n v="249.0899963"/>
    <n v="120.9100037"/>
    <n v="249.0899963"/>
  </r>
  <r>
    <n v="75905"/>
    <d v="2020-07-14T00:00:00"/>
    <n v="2"/>
    <x v="0"/>
    <x v="5"/>
    <x v="0"/>
    <n v="19458"/>
    <s v="Sharp"/>
    <x v="47"/>
    <x v="1"/>
    <x v="0"/>
    <x v="0"/>
    <s v="Smart watch "/>
    <n v="1360"/>
    <x v="2"/>
    <n v="370"/>
    <x v="1"/>
    <n v="370"/>
    <n v="249.0899963"/>
    <n v="120.9100037"/>
    <n v="249.0899963"/>
  </r>
  <r>
    <n v="29286"/>
    <d v="2020-07-12T00:00:00"/>
    <n v="7"/>
    <x v="1"/>
    <x v="5"/>
    <x v="0"/>
    <n v="10053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2926"/>
    <d v="2020-07-11T00:00:00"/>
    <n v="6"/>
    <x v="1"/>
    <x v="5"/>
    <x v="0"/>
    <n v="7101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75751"/>
    <d v="2020-07-11T00:00:00"/>
    <n v="6"/>
    <x v="1"/>
    <x v="5"/>
    <x v="0"/>
    <n v="19304"/>
    <s v="Bates"/>
    <x v="26"/>
    <x v="1"/>
    <x v="0"/>
    <x v="0"/>
    <s v="Smart watch "/>
    <n v="1360"/>
    <x v="2"/>
    <n v="370"/>
    <x v="1"/>
    <n v="370"/>
    <n v="249.0899963"/>
    <n v="120.9100037"/>
    <n v="249.0899963"/>
  </r>
  <r>
    <n v="75752"/>
    <d v="2020-07-10T00:00:00"/>
    <n v="5"/>
    <x v="0"/>
    <x v="5"/>
    <x v="0"/>
    <n v="19305"/>
    <s v="Hancock"/>
    <x v="101"/>
    <x v="0"/>
    <x v="0"/>
    <x v="2"/>
    <s v="Smart watch "/>
    <n v="1360"/>
    <x v="2"/>
    <n v="370"/>
    <x v="1"/>
    <n v="370"/>
    <n v="249.0899963"/>
    <n v="120.9100037"/>
    <n v="249.0899963"/>
  </r>
  <r>
    <n v="23456"/>
    <d v="2020-07-09T00:00:00"/>
    <n v="4"/>
    <x v="0"/>
    <x v="5"/>
    <x v="0"/>
    <n v="241"/>
    <s v="Carter"/>
    <x v="1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2525"/>
    <d v="2020-07-02T00:00:00"/>
    <n v="4"/>
    <x v="0"/>
    <x v="5"/>
    <x v="0"/>
    <n v="4936"/>
    <s v="Smith"/>
    <x v="25"/>
    <x v="1"/>
    <x v="0"/>
    <x v="0"/>
    <s v="Darn Tough Hiker Full Cushion"/>
    <n v="917"/>
    <x v="4"/>
    <n v="26.95"/>
    <x v="4"/>
    <n v="80.849999999999994"/>
    <n v="56.070001589999997"/>
    <n v="24.779998409999997"/>
    <n v="18.690000529999999"/>
  </r>
  <r>
    <n v="19840"/>
    <d v="2020-07-01T00:00:00"/>
    <n v="3"/>
    <x v="0"/>
    <x v="5"/>
    <x v="0"/>
    <n v="1464"/>
    <s v="Dix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6555"/>
    <d v="2020-06-30T00:00:00"/>
    <n v="2"/>
    <x v="0"/>
    <x v="6"/>
    <x v="0"/>
    <n v="5670"/>
    <s v="Bailey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24752"/>
    <d v="2020-06-22T00:00:00"/>
    <n v="1"/>
    <x v="0"/>
    <x v="6"/>
    <x v="0"/>
    <n v="11892"/>
    <s v="Hernandez"/>
    <x v="10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8334"/>
    <d v="2020-06-15T00:00:00"/>
    <n v="1"/>
    <x v="0"/>
    <x v="6"/>
    <x v="0"/>
    <n v="6900"/>
    <s v="Pham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1624"/>
    <d v="2020-06-14T00:00:00"/>
    <n v="7"/>
    <x v="1"/>
    <x v="6"/>
    <x v="0"/>
    <n v="10852"/>
    <s v="Hayne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1872"/>
    <d v="2020-06-13T00:00:00"/>
    <n v="6"/>
    <x v="1"/>
    <x v="6"/>
    <x v="0"/>
    <n v="1234"/>
    <s v="Bond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7520"/>
    <d v="2020-06-13T00:00:00"/>
    <n v="6"/>
    <x v="1"/>
    <x v="6"/>
    <x v="0"/>
    <n v="6248"/>
    <s v="Hanson"/>
    <x v="103"/>
    <x v="0"/>
    <x v="0"/>
    <x v="2"/>
    <s v="ADG 3 Golf Shoes"/>
    <n v="627"/>
    <x v="0"/>
    <n v="165"/>
    <x v="2"/>
    <n v="660"/>
    <n v="490.9200136"/>
    <n v="169.0799864"/>
    <n v="122.7300034"/>
  </r>
  <r>
    <n v="75922"/>
    <d v="2020-06-12T00:00:00"/>
    <n v="5"/>
    <x v="0"/>
    <x v="6"/>
    <x v="0"/>
    <n v="19475"/>
    <s v="Griffin"/>
    <x v="13"/>
    <x v="1"/>
    <x v="1"/>
    <x v="0"/>
    <s v="Smart watch "/>
    <n v="1360"/>
    <x v="2"/>
    <n v="370"/>
    <x v="1"/>
    <n v="370"/>
    <n v="249.0899963"/>
    <n v="120.9100037"/>
    <n v="249.0899963"/>
  </r>
  <r>
    <n v="19496"/>
    <d v="2020-06-12T00:00:00"/>
    <n v="5"/>
    <x v="0"/>
    <x v="6"/>
    <x v="0"/>
    <n v="7521"/>
    <s v="Ortega"/>
    <x v="104"/>
    <x v="2"/>
    <x v="0"/>
    <x v="0"/>
    <s v="Air Zoom Pegasus 37"/>
    <n v="191"/>
    <x v="5"/>
    <n v="85"/>
    <x v="2"/>
    <n v="340"/>
    <n v="219.11999520000001"/>
    <n v="120.88000479999999"/>
    <n v="54.779998800000001"/>
  </r>
  <r>
    <n v="14363"/>
    <d v="2020-06-12T00:00:00"/>
    <n v="5"/>
    <x v="0"/>
    <x v="6"/>
    <x v="0"/>
    <n v="11388"/>
    <s v="Rangel"/>
    <x v="49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7899"/>
    <d v="2020-06-12T00:00:00"/>
    <n v="5"/>
    <x v="0"/>
    <x v="6"/>
    <x v="0"/>
    <n v="1695"/>
    <s v="Marquez"/>
    <x v="98"/>
    <x v="0"/>
    <x v="0"/>
    <x v="0"/>
    <s v="Mercurial Vapor 13 Elite FG"/>
    <n v="365"/>
    <x v="1"/>
    <n v="94.75"/>
    <x v="1"/>
    <n v="94.75"/>
    <n v="30.5699997"/>
    <n v="64.180000300000003"/>
    <n v="30.5699997"/>
  </r>
  <r>
    <n v="75748"/>
    <d v="2020-06-11T00:00:00"/>
    <n v="4"/>
    <x v="0"/>
    <x v="6"/>
    <x v="0"/>
    <n v="19301"/>
    <s v="Mcfadden"/>
    <x v="105"/>
    <x v="0"/>
    <x v="0"/>
    <x v="0"/>
    <s v="Smart watch "/>
    <n v="1360"/>
    <x v="2"/>
    <n v="370"/>
    <x v="1"/>
    <n v="370"/>
    <n v="249.0899963"/>
    <n v="120.9100037"/>
    <n v="249.0899963"/>
  </r>
  <r>
    <n v="21868"/>
    <d v="2020-06-11T00:00:00"/>
    <n v="4"/>
    <x v="0"/>
    <x v="6"/>
    <x v="0"/>
    <n v="11979"/>
    <s v="Smith"/>
    <x v="8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749"/>
    <d v="2020-06-10T00:00:00"/>
    <n v="3"/>
    <x v="0"/>
    <x v="6"/>
    <x v="0"/>
    <n v="19302"/>
    <s v="Santana"/>
    <x v="10"/>
    <x v="0"/>
    <x v="0"/>
    <x v="0"/>
    <s v="Smart watch "/>
    <n v="1360"/>
    <x v="2"/>
    <n v="370"/>
    <x v="1"/>
    <n v="370"/>
    <n v="249.0899963"/>
    <n v="120.9100037"/>
    <n v="249.0899963"/>
  </r>
  <r>
    <n v="75753"/>
    <d v="2020-06-10T00:00:00"/>
    <n v="3"/>
    <x v="0"/>
    <x v="6"/>
    <x v="0"/>
    <n v="19306"/>
    <s v="Mccullough"/>
    <x v="106"/>
    <x v="0"/>
    <x v="0"/>
    <x v="0"/>
    <s v="Smart watch "/>
    <n v="1360"/>
    <x v="2"/>
    <n v="370"/>
    <x v="1"/>
    <n v="370"/>
    <n v="249.0899963"/>
    <n v="120.9100037"/>
    <n v="249.0899963"/>
  </r>
  <r>
    <n v="6776"/>
    <d v="2020-06-09T00:00:00"/>
    <n v="2"/>
    <x v="0"/>
    <x v="6"/>
    <x v="0"/>
    <n v="7307"/>
    <s v="Foster"/>
    <x v="1"/>
    <x v="0"/>
    <x v="0"/>
    <x v="0"/>
    <s v="ADG 3 Golf Shoes"/>
    <n v="627"/>
    <x v="0"/>
    <n v="165"/>
    <x v="0"/>
    <n v="330"/>
    <n v="245.4600068"/>
    <n v="84.539993199999998"/>
    <n v="122.7300034"/>
  </r>
  <r>
    <n v="16863"/>
    <d v="2020-06-04T00:00:00"/>
    <n v="4"/>
    <x v="0"/>
    <x v="6"/>
    <x v="0"/>
    <n v="7586"/>
    <s v="Sanchez"/>
    <x v="32"/>
    <x v="0"/>
    <x v="0"/>
    <x v="0"/>
    <s v="Mercurial Vapor 13 Elite FG"/>
    <n v="365"/>
    <x v="1"/>
    <n v="94.75"/>
    <x v="2"/>
    <n v="379"/>
    <n v="122.2799988"/>
    <n v="256.72000120000001"/>
    <n v="30.5699997"/>
  </r>
  <r>
    <n v="75906"/>
    <d v="2020-06-03T00:00:00"/>
    <n v="3"/>
    <x v="0"/>
    <x v="6"/>
    <x v="0"/>
    <n v="19459"/>
    <s v="Mathis"/>
    <x v="71"/>
    <x v="0"/>
    <x v="0"/>
    <x v="0"/>
    <s v="Smart watch "/>
    <n v="1360"/>
    <x v="2"/>
    <n v="370"/>
    <x v="1"/>
    <n v="370"/>
    <n v="249.0899963"/>
    <n v="120.9100037"/>
    <n v="249.0899963"/>
  </r>
  <r>
    <n v="14924"/>
    <d v="2020-05-28T00:00:00"/>
    <n v="4"/>
    <x v="0"/>
    <x v="7"/>
    <x v="0"/>
    <n v="11486"/>
    <s v="Smith"/>
    <x v="107"/>
    <x v="0"/>
    <x v="0"/>
    <x v="2"/>
    <s v="Mercurial Vapor 13 Elite FG"/>
    <n v="365"/>
    <x v="1"/>
    <n v="94.75"/>
    <x v="2"/>
    <n v="379"/>
    <n v="122.2799988"/>
    <n v="256.72000120000001"/>
    <n v="30.5699997"/>
  </r>
  <r>
    <n v="10007"/>
    <d v="2020-05-27T00:00:00"/>
    <n v="3"/>
    <x v="0"/>
    <x v="7"/>
    <x v="0"/>
    <n v="3375"/>
    <s v="Sanchez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18183"/>
    <d v="2020-05-25T00:00:00"/>
    <n v="1"/>
    <x v="0"/>
    <x v="7"/>
    <x v="0"/>
    <n v="10519"/>
    <s v="Smith"/>
    <x v="9"/>
    <x v="1"/>
    <x v="1"/>
    <x v="0"/>
    <s v="Mens HeatGear Armour Compression Mock"/>
    <n v="278"/>
    <x v="5"/>
    <n v="27.54"/>
    <x v="1"/>
    <n v="27.54"/>
    <n v="12.52999973"/>
    <n v="15.010000269999999"/>
    <n v="12.52999973"/>
  </r>
  <r>
    <n v="66035"/>
    <d v="2020-05-25T00:00:00"/>
    <n v="1"/>
    <x v="0"/>
    <x v="7"/>
    <x v="0"/>
    <n v="11153"/>
    <s v="Gree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235"/>
    <d v="2020-05-24T00:00:00"/>
    <n v="7"/>
    <x v="1"/>
    <x v="7"/>
    <x v="0"/>
    <n v="6233"/>
    <s v="Elliott"/>
    <x v="38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4558"/>
    <d v="2020-05-22T00:00:00"/>
    <n v="5"/>
    <x v="0"/>
    <x v="7"/>
    <x v="0"/>
    <n v="8720"/>
    <s v="Alvarado"/>
    <x v="10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2019"/>
    <d v="2020-05-18T00:00:00"/>
    <n v="1"/>
    <x v="0"/>
    <x v="7"/>
    <x v="0"/>
    <n v="9494"/>
    <s v="Gilmore"/>
    <x v="10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935"/>
    <d v="2020-05-17T00:00:00"/>
    <n v="7"/>
    <x v="1"/>
    <x v="7"/>
    <x v="0"/>
    <n v="19488"/>
    <s v="Flowers"/>
    <x v="110"/>
    <x v="0"/>
    <x v="0"/>
    <x v="2"/>
    <s v="Smart watch "/>
    <n v="1360"/>
    <x v="2"/>
    <n v="370"/>
    <x v="1"/>
    <n v="370"/>
    <n v="249.0899963"/>
    <n v="120.9100037"/>
    <n v="249.0899963"/>
  </r>
  <r>
    <n v="15673"/>
    <d v="2020-05-14T00:00:00"/>
    <n v="4"/>
    <x v="0"/>
    <x v="7"/>
    <x v="0"/>
    <n v="3784"/>
    <s v="Sharp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75916"/>
    <d v="2020-05-13T00:00:00"/>
    <n v="3"/>
    <x v="0"/>
    <x v="7"/>
    <x v="0"/>
    <n v="19469"/>
    <s v="Vance"/>
    <x v="111"/>
    <x v="0"/>
    <x v="0"/>
    <x v="2"/>
    <s v="Smart watch "/>
    <n v="1360"/>
    <x v="2"/>
    <n v="370"/>
    <x v="1"/>
    <n v="370"/>
    <n v="249.0899963"/>
    <n v="120.9100037"/>
    <n v="249.0899963"/>
  </r>
  <r>
    <n v="75792"/>
    <d v="2020-05-11T00:00:00"/>
    <n v="1"/>
    <x v="0"/>
    <x v="7"/>
    <x v="0"/>
    <n v="19345"/>
    <s v="Cantu"/>
    <x v="13"/>
    <x v="1"/>
    <x v="1"/>
    <x v="0"/>
    <s v="Smart watch "/>
    <n v="1360"/>
    <x v="2"/>
    <n v="370"/>
    <x v="1"/>
    <n v="370"/>
    <n v="249.0899963"/>
    <n v="120.9100037"/>
    <n v="249.0899963"/>
  </r>
  <r>
    <n v="10831"/>
    <d v="2020-05-08T00:00:00"/>
    <n v="5"/>
    <x v="0"/>
    <x v="7"/>
    <x v="0"/>
    <n v="487"/>
    <s v="Brow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005"/>
    <d v="2020-05-08T00:00:00"/>
    <n v="5"/>
    <x v="0"/>
    <x v="7"/>
    <x v="0"/>
    <n v="2168"/>
    <s v="Reynold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8728"/>
    <d v="2020-05-08T00:00:00"/>
    <n v="5"/>
    <x v="0"/>
    <x v="7"/>
    <x v="0"/>
    <n v="9501"/>
    <s v="Smith"/>
    <x v="9"/>
    <x v="1"/>
    <x v="1"/>
    <x v="2"/>
    <s v="Team Golf New England Patriots Putter Grip"/>
    <n v="897"/>
    <x v="0"/>
    <n v="52.99"/>
    <x v="3"/>
    <n v="264.95"/>
    <n v="179.30000304999999"/>
    <n v="85.649996950000002"/>
    <n v="35.86000061"/>
  </r>
  <r>
    <n v="8636"/>
    <d v="2020-05-07T00:00:00"/>
    <n v="4"/>
    <x v="0"/>
    <x v="7"/>
    <x v="0"/>
    <n v="4781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13343"/>
    <d v="2020-05-07T00:00:00"/>
    <n v="4"/>
    <x v="0"/>
    <x v="7"/>
    <x v="0"/>
    <n v="9726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4960"/>
    <d v="2020-05-07T00:00:00"/>
    <n v="4"/>
    <x v="0"/>
    <x v="7"/>
    <x v="0"/>
    <n v="9857"/>
    <s v="Deleon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8678"/>
    <d v="2020-05-07T00:00:00"/>
    <n v="4"/>
    <x v="0"/>
    <x v="7"/>
    <x v="0"/>
    <n v="11149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15599"/>
    <d v="2020-05-06T00:00:00"/>
    <n v="3"/>
    <x v="0"/>
    <x v="7"/>
    <x v="0"/>
    <n v="1186"/>
    <s v="Soto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22"/>
    <d v="2020-05-06T00:00:00"/>
    <n v="3"/>
    <x v="0"/>
    <x v="7"/>
    <x v="0"/>
    <n v="2538"/>
    <s v="William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2804"/>
    <d v="2020-05-06T00:00:00"/>
    <n v="3"/>
    <x v="0"/>
    <x v="7"/>
    <x v="0"/>
    <n v="4078"/>
    <s v="Gallegos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8455"/>
    <d v="2020-05-05T00:00:00"/>
    <n v="2"/>
    <x v="0"/>
    <x v="7"/>
    <x v="0"/>
    <n v="468"/>
    <s v="Stone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12698"/>
    <d v="2020-05-05T00:00:00"/>
    <n v="2"/>
    <x v="0"/>
    <x v="7"/>
    <x v="0"/>
    <n v="3940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4621"/>
    <d v="2020-05-02T00:00:00"/>
    <n v="6"/>
    <x v="1"/>
    <x v="7"/>
    <x v="0"/>
    <n v="8502"/>
    <s v="Eaton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4651"/>
    <d v="2020-05-02T00:00:00"/>
    <n v="6"/>
    <x v="1"/>
    <x v="7"/>
    <x v="0"/>
    <n v="11887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0459"/>
    <d v="2020-05-02T00:00:00"/>
    <n v="6"/>
    <x v="1"/>
    <x v="7"/>
    <x v="0"/>
    <n v="9814"/>
    <s v="Smith"/>
    <x v="15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888"/>
    <d v="2020-04-26T00:00:00"/>
    <n v="7"/>
    <x v="1"/>
    <x v="8"/>
    <x v="0"/>
    <n v="5417"/>
    <s v="Meyer"/>
    <x v="16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7824"/>
    <d v="2020-04-25T00:00:00"/>
    <n v="6"/>
    <x v="1"/>
    <x v="8"/>
    <x v="0"/>
    <n v="10679"/>
    <s v="Smith"/>
    <x v="14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7824"/>
    <d v="2020-04-25T00:00:00"/>
    <n v="6"/>
    <x v="1"/>
    <x v="8"/>
    <x v="0"/>
    <n v="10679"/>
    <s v="Smith"/>
    <x v="14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62545"/>
    <d v="2020-04-23T00:00:00"/>
    <n v="4"/>
    <x v="0"/>
    <x v="8"/>
    <x v="0"/>
    <n v="450"/>
    <s v="Carter"/>
    <x v="9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20202"/>
    <d v="2020-04-22T00:00:00"/>
    <n v="3"/>
    <x v="0"/>
    <x v="8"/>
    <x v="0"/>
    <n v="11784"/>
    <s v="Cunningham"/>
    <x v="21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24764"/>
    <d v="2020-04-22T00:00:00"/>
    <n v="3"/>
    <x v="0"/>
    <x v="8"/>
    <x v="0"/>
    <n v="8551"/>
    <s v="Dalton"/>
    <x v="1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0250"/>
    <d v="2020-04-20T00:00:00"/>
    <n v="1"/>
    <x v="0"/>
    <x v="8"/>
    <x v="0"/>
    <n v="376"/>
    <s v="Sanchez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0433"/>
    <d v="2020-04-19T00:00:00"/>
    <n v="7"/>
    <x v="1"/>
    <x v="8"/>
    <x v="0"/>
    <n v="13986"/>
    <s v="Richmond"/>
    <x v="21"/>
    <x v="1"/>
    <x v="0"/>
    <x v="0"/>
    <s v="Adidas Sport Athletic Pullover Hooded"/>
    <n v="1350"/>
    <x v="5"/>
    <n v="22.74"/>
    <x v="1"/>
    <n v="22.74"/>
    <n v="14.6999969"/>
    <n v="8.0400030999999981"/>
    <n v="14.6999969"/>
  </r>
  <r>
    <n v="8488"/>
    <d v="2020-04-19T00:00:00"/>
    <n v="7"/>
    <x v="1"/>
    <x v="8"/>
    <x v="0"/>
    <n v="9154"/>
    <s v="Gillespie"/>
    <x v="112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17829"/>
    <d v="2020-04-18T00:00:00"/>
    <n v="6"/>
    <x v="1"/>
    <x v="8"/>
    <x v="0"/>
    <n v="10492"/>
    <s v="Smith"/>
    <x v="1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186"/>
    <d v="2020-04-18T00:00:00"/>
    <n v="6"/>
    <x v="1"/>
    <x v="8"/>
    <x v="0"/>
    <n v="11947"/>
    <s v="Smith"/>
    <x v="4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75920"/>
    <d v="2020-04-18T00:00:00"/>
    <n v="6"/>
    <x v="1"/>
    <x v="8"/>
    <x v="0"/>
    <n v="19473"/>
    <s v="Farmer"/>
    <x v="113"/>
    <x v="0"/>
    <x v="0"/>
    <x v="0"/>
    <s v="Smart watch "/>
    <n v="1360"/>
    <x v="2"/>
    <n v="370"/>
    <x v="1"/>
    <n v="370"/>
    <n v="249.0899963"/>
    <n v="120.9100037"/>
    <n v="249.0899963"/>
  </r>
  <r>
    <n v="21906"/>
    <d v="2020-04-16T00:00:00"/>
    <n v="4"/>
    <x v="0"/>
    <x v="8"/>
    <x v="0"/>
    <n v="6961"/>
    <s v="Mitchell"/>
    <x v="11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924"/>
    <d v="2020-04-14T00:00:00"/>
    <n v="2"/>
    <x v="0"/>
    <x v="8"/>
    <x v="0"/>
    <n v="19477"/>
    <s v="Giles"/>
    <x v="8"/>
    <x v="1"/>
    <x v="0"/>
    <x v="0"/>
    <s v="Smart watch "/>
    <n v="1360"/>
    <x v="2"/>
    <n v="370"/>
    <x v="1"/>
    <n v="370"/>
    <n v="249.0899963"/>
    <n v="120.9100037"/>
    <n v="249.0899963"/>
  </r>
  <r>
    <n v="7884"/>
    <d v="2020-04-06T00:00:00"/>
    <n v="1"/>
    <x v="0"/>
    <x v="8"/>
    <x v="0"/>
    <n v="4899"/>
    <s v="Bauer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4427"/>
    <d v="2020-04-06T00:00:00"/>
    <n v="1"/>
    <x v="0"/>
    <x v="8"/>
    <x v="0"/>
    <n v="8397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358"/>
    <d v="2020-04-03T00:00:00"/>
    <n v="5"/>
    <x v="0"/>
    <x v="8"/>
    <x v="0"/>
    <n v="4209"/>
    <s v="Lara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14685"/>
    <d v="2020-04-03T00:00:00"/>
    <n v="5"/>
    <x v="0"/>
    <x v="8"/>
    <x v="0"/>
    <n v="10563"/>
    <s v="Smith"/>
    <x v="115"/>
    <x v="0"/>
    <x v="0"/>
    <x v="2"/>
    <s v="Mercurial Vapor 13 Elite FG"/>
    <n v="365"/>
    <x v="1"/>
    <n v="94.75"/>
    <x v="2"/>
    <n v="379"/>
    <n v="122.2799988"/>
    <n v="256.72000120000001"/>
    <n v="30.5699997"/>
  </r>
  <r>
    <n v="6245"/>
    <d v="2020-04-02T00:00:00"/>
    <n v="4"/>
    <x v="0"/>
    <x v="8"/>
    <x v="0"/>
    <n v="7784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991"/>
    <d v="2020-03-29T00:00:00"/>
    <n v="7"/>
    <x v="1"/>
    <x v="9"/>
    <x v="0"/>
    <n v="4673"/>
    <s v="Hodges"/>
    <x v="25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40085"/>
    <d v="2020-03-28T00:00:00"/>
    <n v="6"/>
    <x v="1"/>
    <x v="9"/>
    <x v="0"/>
    <n v="2426"/>
    <s v="Phillips"/>
    <x v="11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40085"/>
    <d v="2020-03-27T00:00:00"/>
    <n v="5"/>
    <x v="0"/>
    <x v="9"/>
    <x v="0"/>
    <n v="2426"/>
    <s v="Phillips"/>
    <x v="11"/>
    <x v="1"/>
    <x v="0"/>
    <x v="0"/>
    <s v="ADG 3 Golf Shoes"/>
    <n v="627"/>
    <x v="0"/>
    <n v="165"/>
    <x v="2"/>
    <n v="660"/>
    <n v="490.9200136"/>
    <n v="169.0799864"/>
    <n v="122.7300034"/>
  </r>
  <r>
    <n v="37867"/>
    <d v="2020-03-26T00:00:00"/>
    <n v="4"/>
    <x v="0"/>
    <x v="9"/>
    <x v="0"/>
    <n v="11776"/>
    <s v="Smith"/>
    <x v="21"/>
    <x v="1"/>
    <x v="0"/>
    <x v="0"/>
    <s v="Mercurial Vapor 13 Elite FG"/>
    <n v="365"/>
    <x v="1"/>
    <n v="94.75"/>
    <x v="2"/>
    <n v="379"/>
    <n v="122.2799988"/>
    <n v="256.72000120000001"/>
    <n v="30.5699997"/>
  </r>
  <r>
    <n v="36269"/>
    <d v="2020-03-25T00:00:00"/>
    <n v="3"/>
    <x v="0"/>
    <x v="9"/>
    <x v="0"/>
    <n v="3466"/>
    <s v="Smith"/>
    <x v="25"/>
    <x v="1"/>
    <x v="0"/>
    <x v="0"/>
    <s v="Mercurial Vapor 13 Elite FG"/>
    <n v="365"/>
    <x v="1"/>
    <n v="94.75"/>
    <x v="2"/>
    <n v="379"/>
    <n v="122.2799988"/>
    <n v="256.72000120000001"/>
    <n v="30.5699997"/>
  </r>
  <r>
    <n v="31905"/>
    <d v="2020-03-24T00:00:00"/>
    <n v="2"/>
    <x v="0"/>
    <x v="9"/>
    <x v="0"/>
    <n v="7060"/>
    <s v="Carroll"/>
    <x v="92"/>
    <x v="2"/>
    <x v="0"/>
    <x v="0"/>
    <s v="Mercurial Vapor 13 Elite FG"/>
    <n v="365"/>
    <x v="1"/>
    <n v="94.75"/>
    <x v="2"/>
    <n v="379"/>
    <n v="122.2799988"/>
    <n v="256.72000120000001"/>
    <n v="30.5699997"/>
  </r>
  <r>
    <n v="37867"/>
    <d v="2020-03-23T00:00:00"/>
    <n v="1"/>
    <x v="0"/>
    <x v="9"/>
    <x v="0"/>
    <n v="11776"/>
    <s v="Smith"/>
    <x v="21"/>
    <x v="1"/>
    <x v="0"/>
    <x v="0"/>
    <s v="Mercurial Vapor 13 Elite FG"/>
    <n v="365"/>
    <x v="1"/>
    <n v="94.75"/>
    <x v="2"/>
    <n v="379"/>
    <n v="122.2799988"/>
    <n v="256.72000120000001"/>
    <n v="30.5699997"/>
  </r>
  <r>
    <n v="71195"/>
    <d v="2020-03-23T00:00:00"/>
    <n v="1"/>
    <x v="0"/>
    <x v="9"/>
    <x v="0"/>
    <n v="14748"/>
    <s v="Riggs"/>
    <x v="21"/>
    <x v="1"/>
    <x v="0"/>
    <x v="0"/>
    <s v="Thin Sports Headband, 5 Pcs"/>
    <n v="1353"/>
    <x v="5"/>
    <n v="9.59"/>
    <x v="1"/>
    <n v="9.59"/>
    <n v="3.6100006100000002"/>
    <n v="5.9799993899999997"/>
    <n v="3.6100006100000002"/>
  </r>
  <r>
    <n v="20072"/>
    <d v="2020-03-22T00:00:00"/>
    <n v="7"/>
    <x v="1"/>
    <x v="9"/>
    <x v="0"/>
    <n v="4279"/>
    <s v="Meyer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1494"/>
    <d v="2020-03-22T00:00:00"/>
    <n v="7"/>
    <x v="1"/>
    <x v="9"/>
    <x v="0"/>
    <n v="4366"/>
    <s v="Riley"/>
    <x v="25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7763"/>
    <d v="2020-03-22T00:00:00"/>
    <n v="7"/>
    <x v="1"/>
    <x v="9"/>
    <x v="0"/>
    <n v="5870"/>
    <s v="Hughes"/>
    <x v="38"/>
    <x v="1"/>
    <x v="0"/>
    <x v="0"/>
    <s v="Mercurial Vapor 13 Elite FG"/>
    <n v="365"/>
    <x v="1"/>
    <n v="94.75"/>
    <x v="2"/>
    <n v="379"/>
    <n v="122.2799988"/>
    <n v="256.72000120000001"/>
    <n v="30.5699997"/>
  </r>
  <r>
    <n v="22679"/>
    <d v="2020-03-22T00:00:00"/>
    <n v="7"/>
    <x v="1"/>
    <x v="9"/>
    <x v="0"/>
    <n v="6951"/>
    <s v="Williams"/>
    <x v="11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7082"/>
    <d v="2020-03-21T00:00:00"/>
    <n v="6"/>
    <x v="1"/>
    <x v="9"/>
    <x v="0"/>
    <n v="12117"/>
    <s v="Smith"/>
    <x v="2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5390"/>
    <d v="2020-03-21T00:00:00"/>
    <n v="6"/>
    <x v="1"/>
    <x v="9"/>
    <x v="0"/>
    <n v="19"/>
    <s v="Mitchell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2102"/>
    <d v="2020-03-21T00:00:00"/>
    <n v="6"/>
    <x v="1"/>
    <x v="9"/>
    <x v="0"/>
    <n v="6352"/>
    <s v="Smith"/>
    <x v="38"/>
    <x v="1"/>
    <x v="0"/>
    <x v="0"/>
    <s v="Women's Ignite PIP VI Slide"/>
    <n v="282"/>
    <x v="5"/>
    <n v="185"/>
    <x v="2"/>
    <n v="740"/>
    <n v="399.48001099999999"/>
    <n v="340.51998900000001"/>
    <n v="99.870002749999998"/>
  </r>
  <r>
    <n v="11655"/>
    <d v="2020-03-20T00:00:00"/>
    <n v="5"/>
    <x v="0"/>
    <x v="9"/>
    <x v="0"/>
    <n v="10208"/>
    <s v="Reeves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9159"/>
    <d v="2020-03-20T00:00:00"/>
    <n v="5"/>
    <x v="0"/>
    <x v="9"/>
    <x v="0"/>
    <n v="11292"/>
    <s v="Saunders"/>
    <x v="21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62971"/>
    <d v="2020-03-20T00:00:00"/>
    <n v="5"/>
    <x v="0"/>
    <x v="9"/>
    <x v="0"/>
    <n v="6316"/>
    <s v="Smith"/>
    <x v="38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4160"/>
    <d v="2020-03-19T00:00:00"/>
    <n v="4"/>
    <x v="0"/>
    <x v="9"/>
    <x v="0"/>
    <n v="12160"/>
    <s v="Richmond"/>
    <x v="21"/>
    <x v="1"/>
    <x v="0"/>
    <x v="0"/>
    <s v="Team Golf St. Louis Cardinals Putter Grip"/>
    <n v="885"/>
    <x v="0"/>
    <n v="52.99"/>
    <x v="2"/>
    <n v="211.96"/>
    <n v="143.44000244"/>
    <n v="68.519997560000007"/>
    <n v="35.86000061"/>
  </r>
  <r>
    <n v="11643"/>
    <d v="2020-03-19T00:00:00"/>
    <n v="4"/>
    <x v="0"/>
    <x v="9"/>
    <x v="0"/>
    <n v="823"/>
    <s v="Small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1966"/>
    <d v="2020-03-17T00:00:00"/>
    <n v="2"/>
    <x v="0"/>
    <x v="9"/>
    <x v="0"/>
    <n v="10291"/>
    <s v="Smith"/>
    <x v="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1906"/>
    <d v="2020-03-16T00:00:00"/>
    <n v="1"/>
    <x v="0"/>
    <x v="9"/>
    <x v="0"/>
    <n v="6961"/>
    <s v="Mitchell"/>
    <x v="114"/>
    <x v="0"/>
    <x v="0"/>
    <x v="0"/>
    <s v="Mercurial Vapor 13 Elite FG"/>
    <n v="365"/>
    <x v="1"/>
    <n v="94.75"/>
    <x v="1"/>
    <n v="94.75"/>
    <n v="30.5699997"/>
    <n v="64.180000300000003"/>
    <n v="30.5699997"/>
  </r>
  <r>
    <n v="19732"/>
    <d v="2020-03-16T00:00:00"/>
    <n v="1"/>
    <x v="0"/>
    <x v="9"/>
    <x v="0"/>
    <n v="6402"/>
    <s v="Frazier"/>
    <x v="23"/>
    <x v="0"/>
    <x v="0"/>
    <x v="2"/>
    <s v="Mercurial Vapor 13 Elite FG"/>
    <n v="365"/>
    <x v="1"/>
    <n v="94.75"/>
    <x v="2"/>
    <n v="379"/>
    <n v="122.2799988"/>
    <n v="256.72000120000001"/>
    <n v="30.5699997"/>
  </r>
  <r>
    <n v="75921"/>
    <d v="2020-03-16T00:00:00"/>
    <n v="1"/>
    <x v="0"/>
    <x v="9"/>
    <x v="0"/>
    <n v="19474"/>
    <s v="Simon"/>
    <x v="117"/>
    <x v="0"/>
    <x v="0"/>
    <x v="0"/>
    <s v="Smart watch "/>
    <n v="1360"/>
    <x v="2"/>
    <n v="370"/>
    <x v="1"/>
    <n v="370"/>
    <n v="249.0899963"/>
    <n v="120.9100037"/>
    <n v="249.0899963"/>
  </r>
  <r>
    <n v="4919"/>
    <d v="2020-03-13T00:00:00"/>
    <n v="5"/>
    <x v="0"/>
    <x v="9"/>
    <x v="0"/>
    <n v="647"/>
    <s v="Rio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75936"/>
    <d v="2020-03-13T00:00:00"/>
    <n v="5"/>
    <x v="0"/>
    <x v="9"/>
    <x v="0"/>
    <n v="19489"/>
    <s v="Hendricks"/>
    <x v="47"/>
    <x v="1"/>
    <x v="0"/>
    <x v="0"/>
    <s v="Smart watch "/>
    <n v="1360"/>
    <x v="2"/>
    <n v="370"/>
    <x v="1"/>
    <n v="370"/>
    <n v="249.0899963"/>
    <n v="120.9100037"/>
    <n v="249.0899963"/>
  </r>
  <r>
    <n v="45461"/>
    <d v="2020-03-12T00:00:00"/>
    <n v="4"/>
    <x v="0"/>
    <x v="9"/>
    <x v="0"/>
    <n v="4741"/>
    <s v="Smith"/>
    <x v="25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75738"/>
    <d v="2020-03-12T00:00:00"/>
    <n v="4"/>
    <x v="0"/>
    <x v="9"/>
    <x v="0"/>
    <n v="19291"/>
    <s v="Fowler"/>
    <x v="118"/>
    <x v="0"/>
    <x v="0"/>
    <x v="0"/>
    <s v="Smart watch "/>
    <n v="1360"/>
    <x v="2"/>
    <n v="370"/>
    <x v="1"/>
    <n v="370"/>
    <n v="249.0899963"/>
    <n v="120.9100037"/>
    <n v="249.0899963"/>
  </r>
  <r>
    <n v="21534"/>
    <d v="2020-03-11T00:00:00"/>
    <n v="3"/>
    <x v="0"/>
    <x v="9"/>
    <x v="0"/>
    <n v="11216"/>
    <s v="Morgan"/>
    <x v="14"/>
    <x v="1"/>
    <x v="0"/>
    <x v="0"/>
    <s v="ADG 3 Golf Shoes"/>
    <n v="627"/>
    <x v="0"/>
    <n v="165"/>
    <x v="2"/>
    <n v="660"/>
    <n v="490.9200136"/>
    <n v="169.0799864"/>
    <n v="122.7300034"/>
  </r>
  <r>
    <n v="75739"/>
    <d v="2020-03-11T00:00:00"/>
    <n v="3"/>
    <x v="0"/>
    <x v="9"/>
    <x v="0"/>
    <n v="19292"/>
    <s v="Hart"/>
    <x v="112"/>
    <x v="0"/>
    <x v="0"/>
    <x v="0"/>
    <s v="Smart watch "/>
    <n v="1360"/>
    <x v="2"/>
    <n v="370"/>
    <x v="1"/>
    <n v="370"/>
    <n v="249.0899963"/>
    <n v="120.9100037"/>
    <n v="249.0899963"/>
  </r>
  <r>
    <n v="75740"/>
    <d v="2020-03-10T00:00:00"/>
    <n v="2"/>
    <x v="0"/>
    <x v="9"/>
    <x v="0"/>
    <n v="19293"/>
    <s v="Kelly"/>
    <x v="26"/>
    <x v="1"/>
    <x v="0"/>
    <x v="2"/>
    <s v="Smart watch "/>
    <n v="1360"/>
    <x v="2"/>
    <n v="370"/>
    <x v="1"/>
    <n v="370"/>
    <n v="249.0899963"/>
    <n v="120.9100037"/>
    <n v="249.0899963"/>
  </r>
  <r>
    <n v="50054"/>
    <d v="2020-02-27T00:00:00"/>
    <n v="4"/>
    <x v="0"/>
    <x v="10"/>
    <x v="0"/>
    <n v="1362"/>
    <s v="Smith"/>
    <x v="11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24661"/>
    <d v="2020-02-26T00:00:00"/>
    <n v="3"/>
    <x v="0"/>
    <x v="10"/>
    <x v="0"/>
    <n v="5728"/>
    <s v="Montoya"/>
    <x v="38"/>
    <x v="1"/>
    <x v="0"/>
    <x v="0"/>
    <s v="ADG 3 Golf Shoes"/>
    <n v="627"/>
    <x v="0"/>
    <n v="165"/>
    <x v="2"/>
    <n v="660"/>
    <n v="490.9200136"/>
    <n v="169.0799864"/>
    <n v="122.7300034"/>
  </r>
  <r>
    <n v="30802"/>
    <d v="2020-02-25T00:00:00"/>
    <n v="2"/>
    <x v="0"/>
    <x v="10"/>
    <x v="0"/>
    <n v="8422"/>
    <s v="Crawford"/>
    <x v="9"/>
    <x v="1"/>
    <x v="1"/>
    <x v="2"/>
    <s v="Apparel' F5 FG Soccer Cleat"/>
    <n v="37"/>
    <x v="1"/>
    <n v="34.950000000000003"/>
    <x v="3"/>
    <n v="174.75"/>
    <n v="67.75000095"/>
    <n v="106.99999905"/>
    <n v="13.55000019"/>
  </r>
  <r>
    <n v="31145"/>
    <d v="2020-02-24T00:00:00"/>
    <n v="1"/>
    <x v="0"/>
    <x v="10"/>
    <x v="0"/>
    <n v="9803"/>
    <s v="Brady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4453"/>
    <d v="2020-02-23T00:00:00"/>
    <n v="7"/>
    <x v="1"/>
    <x v="10"/>
    <x v="0"/>
    <n v="4841"/>
    <s v="Warner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4438"/>
    <d v="2020-02-23T00:00:00"/>
    <n v="7"/>
    <x v="1"/>
    <x v="10"/>
    <x v="0"/>
    <n v="12038"/>
    <s v="Smith"/>
    <x v="7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2811"/>
    <d v="2020-02-22T00:00:00"/>
    <n v="6"/>
    <x v="1"/>
    <x v="10"/>
    <x v="0"/>
    <n v="1962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0234"/>
    <d v="2020-02-22T00:00:00"/>
    <n v="6"/>
    <x v="1"/>
    <x v="10"/>
    <x v="0"/>
    <n v="7132"/>
    <s v="Guerra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26073"/>
    <d v="2020-02-22T00:00:00"/>
    <n v="6"/>
    <x v="1"/>
    <x v="10"/>
    <x v="0"/>
    <n v="9148"/>
    <s v="Gallagher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4230"/>
    <d v="2020-02-22T00:00:00"/>
    <n v="6"/>
    <x v="1"/>
    <x v="10"/>
    <x v="0"/>
    <n v="1718"/>
    <s v="Smith"/>
    <x v="12"/>
    <x v="0"/>
    <x v="0"/>
    <x v="0"/>
    <s v="Mercurial Vapor 13 Elite FG"/>
    <n v="365"/>
    <x v="1"/>
    <n v="94.75"/>
    <x v="1"/>
    <n v="94.75"/>
    <n v="30.5699997"/>
    <n v="64.180000300000003"/>
    <n v="30.5699997"/>
  </r>
  <r>
    <n v="21193"/>
    <d v="2020-02-21T00:00:00"/>
    <n v="5"/>
    <x v="0"/>
    <x v="10"/>
    <x v="0"/>
    <n v="5074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1196"/>
    <d v="2020-02-20T00:00:00"/>
    <n v="4"/>
    <x v="0"/>
    <x v="10"/>
    <x v="0"/>
    <n v="6738"/>
    <s v="Taylor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4764"/>
    <d v="2020-02-20T00:00:00"/>
    <n v="4"/>
    <x v="0"/>
    <x v="10"/>
    <x v="0"/>
    <n v="8551"/>
    <s v="Dalton"/>
    <x v="1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617"/>
    <d v="2020-02-19T00:00:00"/>
    <n v="3"/>
    <x v="0"/>
    <x v="10"/>
    <x v="0"/>
    <n v="2214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0226"/>
    <d v="2020-02-18T00:00:00"/>
    <n v="2"/>
    <x v="0"/>
    <x v="10"/>
    <x v="0"/>
    <n v="9248"/>
    <s v="Luna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1973"/>
    <d v="2020-02-17T00:00:00"/>
    <n v="1"/>
    <x v="0"/>
    <x v="10"/>
    <x v="0"/>
    <n v="12033"/>
    <s v="Villa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21522"/>
    <d v="2020-02-17T00:00:00"/>
    <n v="1"/>
    <x v="0"/>
    <x v="10"/>
    <x v="0"/>
    <n v="5270"/>
    <s v="Johnson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3886"/>
    <d v="2020-02-15T00:00:00"/>
    <n v="6"/>
    <x v="1"/>
    <x v="10"/>
    <x v="0"/>
    <n v="5243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137"/>
    <d v="2020-02-15T00:00:00"/>
    <n v="6"/>
    <x v="1"/>
    <x v="10"/>
    <x v="0"/>
    <n v="8524"/>
    <s v="Farrell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18245"/>
    <d v="2020-02-14T00:00:00"/>
    <n v="5"/>
    <x v="0"/>
    <x v="10"/>
    <x v="0"/>
    <n v="8224"/>
    <s v="Chang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20085"/>
    <d v="2020-02-13T00:00:00"/>
    <n v="4"/>
    <x v="0"/>
    <x v="10"/>
    <x v="0"/>
    <n v="7466"/>
    <s v="Warre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9528"/>
    <d v="2020-02-13T00:00:00"/>
    <n v="4"/>
    <x v="0"/>
    <x v="10"/>
    <x v="0"/>
    <n v="2364"/>
    <s v="Whitney"/>
    <x v="11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5937"/>
    <d v="2020-02-13T00:00:00"/>
    <n v="4"/>
    <x v="0"/>
    <x v="10"/>
    <x v="0"/>
    <n v="19490"/>
    <s v="Tate"/>
    <x v="10"/>
    <x v="0"/>
    <x v="0"/>
    <x v="0"/>
    <s v="Smart watch "/>
    <n v="1360"/>
    <x v="2"/>
    <n v="370"/>
    <x v="1"/>
    <n v="370"/>
    <n v="249.0899963"/>
    <n v="120.9100037"/>
    <n v="249.0899963"/>
  </r>
  <r>
    <n v="65005"/>
    <d v="2020-02-12T00:00:00"/>
    <n v="3"/>
    <x v="0"/>
    <x v="10"/>
    <x v="0"/>
    <n v="1956"/>
    <s v="Clay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24063"/>
    <d v="2020-02-12T00:00:00"/>
    <n v="3"/>
    <x v="0"/>
    <x v="10"/>
    <x v="0"/>
    <n v="8358"/>
    <s v="Smith"/>
    <x v="23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9610"/>
    <d v="2020-02-11T00:00:00"/>
    <n v="2"/>
    <x v="0"/>
    <x v="10"/>
    <x v="0"/>
    <n v="387"/>
    <s v="Levy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9380"/>
    <d v="2020-02-11T00:00:00"/>
    <n v="2"/>
    <x v="0"/>
    <x v="10"/>
    <x v="0"/>
    <n v="482"/>
    <s v="Moreno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9817"/>
    <d v="2020-02-11T00:00:00"/>
    <n v="2"/>
    <x v="0"/>
    <x v="10"/>
    <x v="0"/>
    <n v="3490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22076"/>
    <d v="2020-02-11T00:00:00"/>
    <n v="2"/>
    <x v="0"/>
    <x v="10"/>
    <x v="0"/>
    <n v="2240"/>
    <s v="West"/>
    <x v="11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21971"/>
    <d v="2020-02-11T00:00:00"/>
    <n v="2"/>
    <x v="0"/>
    <x v="10"/>
    <x v="0"/>
    <n v="9163"/>
    <s v="Russell"/>
    <x v="11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1907"/>
    <d v="2020-02-11T00:00:00"/>
    <n v="2"/>
    <x v="0"/>
    <x v="10"/>
    <x v="0"/>
    <n v="12038"/>
    <s v="Smith"/>
    <x v="7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3610"/>
    <d v="2020-02-11T00:00:00"/>
    <n v="2"/>
    <x v="0"/>
    <x v="10"/>
    <x v="0"/>
    <n v="6780"/>
    <s v="Chung"/>
    <x v="4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729"/>
    <d v="2020-02-10T00:00:00"/>
    <n v="1"/>
    <x v="0"/>
    <x v="10"/>
    <x v="0"/>
    <n v="19282"/>
    <s v="Lee"/>
    <x v="120"/>
    <x v="0"/>
    <x v="0"/>
    <x v="2"/>
    <s v="Smart watch "/>
    <n v="1360"/>
    <x v="2"/>
    <n v="370"/>
    <x v="1"/>
    <n v="370"/>
    <n v="249.0899963"/>
    <n v="120.9100037"/>
    <n v="249.0899963"/>
  </r>
  <r>
    <n v="75915"/>
    <d v="2020-02-09T00:00:00"/>
    <n v="7"/>
    <x v="1"/>
    <x v="10"/>
    <x v="0"/>
    <n v="19468"/>
    <s v="Wheeler"/>
    <x v="47"/>
    <x v="1"/>
    <x v="0"/>
    <x v="0"/>
    <s v="Smart watch "/>
    <n v="1360"/>
    <x v="2"/>
    <n v="370"/>
    <x v="1"/>
    <n v="370"/>
    <n v="249.0899963"/>
    <n v="120.9100037"/>
    <n v="249.0899963"/>
  </r>
  <r>
    <n v="75851"/>
    <d v="2020-02-08T00:00:00"/>
    <n v="6"/>
    <x v="1"/>
    <x v="10"/>
    <x v="0"/>
    <n v="19404"/>
    <s v="Franklin"/>
    <x v="13"/>
    <x v="1"/>
    <x v="1"/>
    <x v="2"/>
    <s v="Smart watch "/>
    <n v="1360"/>
    <x v="2"/>
    <n v="370"/>
    <x v="1"/>
    <n v="370"/>
    <n v="249.0899963"/>
    <n v="120.9100037"/>
    <n v="249.0899963"/>
  </r>
  <r>
    <n v="75852"/>
    <d v="2020-02-07T00:00:00"/>
    <n v="5"/>
    <x v="0"/>
    <x v="10"/>
    <x v="0"/>
    <n v="19405"/>
    <s v="Holmes"/>
    <x v="44"/>
    <x v="0"/>
    <x v="0"/>
    <x v="0"/>
    <s v="Smart watch "/>
    <n v="1360"/>
    <x v="2"/>
    <n v="370"/>
    <x v="1"/>
    <n v="370"/>
    <n v="249.0899963"/>
    <n v="120.9100037"/>
    <n v="249.0899963"/>
  </r>
  <r>
    <n v="75853"/>
    <d v="2020-02-06T00:00:00"/>
    <n v="4"/>
    <x v="0"/>
    <x v="10"/>
    <x v="0"/>
    <n v="19406"/>
    <s v="Kennedy"/>
    <x v="13"/>
    <x v="1"/>
    <x v="1"/>
    <x v="0"/>
    <s v="Smart watch "/>
    <n v="1360"/>
    <x v="2"/>
    <n v="370"/>
    <x v="1"/>
    <n v="370"/>
    <n v="249.0899963"/>
    <n v="120.9100037"/>
    <n v="249.0899963"/>
  </r>
  <r>
    <n v="75854"/>
    <d v="2020-02-05T00:00:00"/>
    <n v="3"/>
    <x v="0"/>
    <x v="10"/>
    <x v="0"/>
    <n v="19407"/>
    <s v="Haley"/>
    <x v="121"/>
    <x v="0"/>
    <x v="0"/>
    <x v="0"/>
    <s v="Smart watch "/>
    <n v="1360"/>
    <x v="2"/>
    <n v="370"/>
    <x v="1"/>
    <n v="370"/>
    <n v="249.0899963"/>
    <n v="120.9100037"/>
    <n v="249.0899963"/>
  </r>
  <r>
    <n v="75855"/>
    <d v="2020-02-04T00:00:00"/>
    <n v="2"/>
    <x v="0"/>
    <x v="10"/>
    <x v="0"/>
    <n v="19408"/>
    <s v="Mack"/>
    <x v="13"/>
    <x v="1"/>
    <x v="1"/>
    <x v="0"/>
    <s v="Smart watch "/>
    <n v="1360"/>
    <x v="2"/>
    <n v="370"/>
    <x v="1"/>
    <n v="370"/>
    <n v="249.0899963"/>
    <n v="120.9100037"/>
    <n v="249.0899963"/>
  </r>
  <r>
    <n v="2263"/>
    <d v="2020-02-04T00:00:00"/>
    <n v="2"/>
    <x v="0"/>
    <x v="10"/>
    <x v="0"/>
    <n v="5367"/>
    <s v="Mccormick"/>
    <x v="16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2263"/>
    <d v="2020-02-03T00:00:00"/>
    <n v="1"/>
    <x v="0"/>
    <x v="10"/>
    <x v="0"/>
    <n v="5367"/>
    <s v="Mccormick"/>
    <x v="16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22819"/>
    <d v="2020-02-03T00:00:00"/>
    <n v="1"/>
    <x v="0"/>
    <x v="10"/>
    <x v="0"/>
    <n v="10368"/>
    <s v="Key"/>
    <x v="14"/>
    <x v="1"/>
    <x v="0"/>
    <x v="0"/>
    <s v="ADG 3 Golf Shoes"/>
    <n v="627"/>
    <x v="0"/>
    <n v="165"/>
    <x v="4"/>
    <n v="495"/>
    <n v="368.19001020000002"/>
    <n v="126.80998979999998"/>
    <n v="122.7300034"/>
  </r>
  <r>
    <n v="75856"/>
    <d v="2020-02-03T00:00:00"/>
    <n v="1"/>
    <x v="0"/>
    <x v="10"/>
    <x v="0"/>
    <n v="19409"/>
    <s v="Cherry"/>
    <x v="112"/>
    <x v="0"/>
    <x v="0"/>
    <x v="0"/>
    <s v="Smart watch "/>
    <n v="1360"/>
    <x v="2"/>
    <n v="370"/>
    <x v="1"/>
    <n v="370"/>
    <n v="249.0899963"/>
    <n v="120.9100037"/>
    <n v="249.0899963"/>
  </r>
  <r>
    <n v="75803"/>
    <d v="2020-02-03T00:00:00"/>
    <n v="1"/>
    <x v="0"/>
    <x v="10"/>
    <x v="0"/>
    <n v="19356"/>
    <s v="Armstrong"/>
    <x v="106"/>
    <x v="0"/>
    <x v="0"/>
    <x v="0"/>
    <s v="Smart watch "/>
    <n v="1360"/>
    <x v="2"/>
    <n v="370"/>
    <x v="1"/>
    <n v="370"/>
    <n v="249.0899963"/>
    <n v="120.9100037"/>
    <n v="249.0899963"/>
  </r>
  <r>
    <n v="19213"/>
    <d v="2020-02-02T00:00:00"/>
    <n v="7"/>
    <x v="1"/>
    <x v="10"/>
    <x v="0"/>
    <n v="3311"/>
    <s v="Shelt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2203"/>
    <d v="2020-02-02T00:00:00"/>
    <n v="7"/>
    <x v="1"/>
    <x v="10"/>
    <x v="0"/>
    <n v="7701"/>
    <s v="Lawson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16864"/>
    <d v="2020-02-02T00:00:00"/>
    <n v="7"/>
    <x v="1"/>
    <x v="10"/>
    <x v="0"/>
    <n v="10992"/>
    <s v="Duran"/>
    <x v="14"/>
    <x v="1"/>
    <x v="0"/>
    <x v="0"/>
    <s v="Mercurial Vapor 13 Elite FG"/>
    <n v="365"/>
    <x v="1"/>
    <n v="94.75"/>
    <x v="1"/>
    <n v="94.75"/>
    <n v="30.5699997"/>
    <n v="64.180000300000003"/>
    <n v="30.5699997"/>
  </r>
  <r>
    <n v="75804"/>
    <d v="2020-02-02T00:00:00"/>
    <n v="7"/>
    <x v="1"/>
    <x v="10"/>
    <x v="0"/>
    <n v="19357"/>
    <s v="Gordon"/>
    <x v="26"/>
    <x v="1"/>
    <x v="0"/>
    <x v="0"/>
    <s v="Smart watch "/>
    <n v="1360"/>
    <x v="2"/>
    <n v="370"/>
    <x v="1"/>
    <n v="370"/>
    <n v="249.0899963"/>
    <n v="120.9100037"/>
    <n v="249.0899963"/>
  </r>
  <r>
    <n v="75857"/>
    <d v="2020-02-02T00:00:00"/>
    <n v="7"/>
    <x v="1"/>
    <x v="10"/>
    <x v="0"/>
    <n v="19410"/>
    <s v="Huffman"/>
    <x v="47"/>
    <x v="1"/>
    <x v="0"/>
    <x v="0"/>
    <s v="Smart watch "/>
    <n v="1360"/>
    <x v="2"/>
    <n v="370"/>
    <x v="1"/>
    <n v="370"/>
    <n v="249.0899963"/>
    <n v="120.9100037"/>
    <n v="249.0899963"/>
  </r>
  <r>
    <n v="14250"/>
    <d v="2020-02-01T00:00:00"/>
    <n v="6"/>
    <x v="1"/>
    <x v="10"/>
    <x v="0"/>
    <n v="6010"/>
    <s v="Casey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46064"/>
    <d v="2020-02-01T00:00:00"/>
    <n v="6"/>
    <x v="1"/>
    <x v="10"/>
    <x v="0"/>
    <n v="6980"/>
    <s v="Gilbert"/>
    <x v="92"/>
    <x v="2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1522"/>
    <d v="2020-02-01T00:00:00"/>
    <n v="6"/>
    <x v="1"/>
    <x v="10"/>
    <x v="0"/>
    <n v="5270"/>
    <s v="Johnson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858"/>
    <d v="2020-02-01T00:00:00"/>
    <n v="6"/>
    <x v="1"/>
    <x v="10"/>
    <x v="0"/>
    <n v="19411"/>
    <s v="Blair"/>
    <x v="4"/>
    <x v="0"/>
    <x v="0"/>
    <x v="0"/>
    <s v="Smart watch "/>
    <n v="1360"/>
    <x v="2"/>
    <n v="370"/>
    <x v="1"/>
    <n v="370"/>
    <n v="249.0899963"/>
    <n v="120.9100037"/>
    <n v="249.0899963"/>
  </r>
  <r>
    <n v="75805"/>
    <d v="2020-02-01T00:00:00"/>
    <n v="6"/>
    <x v="1"/>
    <x v="10"/>
    <x v="0"/>
    <n v="19358"/>
    <s v="Joyce"/>
    <x v="80"/>
    <x v="0"/>
    <x v="0"/>
    <x v="0"/>
    <s v="Smart watch "/>
    <n v="1360"/>
    <x v="2"/>
    <n v="370"/>
    <x v="1"/>
    <n v="370"/>
    <n v="249.0899963"/>
    <n v="120.9100037"/>
    <n v="249.0899963"/>
  </r>
  <r>
    <n v="77202"/>
    <d v="2020-01-31T00:00:00"/>
    <n v="5"/>
    <x v="0"/>
    <x v="11"/>
    <x v="0"/>
    <n v="20755"/>
    <s v="Holloway"/>
    <x v="13"/>
    <x v="1"/>
    <x v="1"/>
    <x v="0"/>
    <s v="Smart watch "/>
    <n v="1360"/>
    <x v="2"/>
    <n v="370"/>
    <x v="1"/>
    <n v="370"/>
    <n v="249.0899963"/>
    <n v="120.9100037"/>
    <n v="249.0899963"/>
  </r>
  <r>
    <n v="16617"/>
    <d v="2020-01-31T00:00:00"/>
    <n v="5"/>
    <x v="0"/>
    <x v="11"/>
    <x v="0"/>
    <n v="4047"/>
    <s v="Potter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0580"/>
    <d v="2020-01-31T00:00:00"/>
    <n v="5"/>
    <x v="0"/>
    <x v="11"/>
    <x v="0"/>
    <n v="9556"/>
    <s v="Jacks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47369"/>
    <d v="2020-01-31T00:00:00"/>
    <n v="5"/>
    <x v="0"/>
    <x v="11"/>
    <x v="0"/>
    <n v="7531"/>
    <s v="Crawford"/>
    <x v="34"/>
    <x v="1"/>
    <x v="0"/>
    <x v="0"/>
    <s v="Mercurial Vapor 13 Elite FG"/>
    <n v="365"/>
    <x v="1"/>
    <n v="94.75"/>
    <x v="1"/>
    <n v="94.75"/>
    <n v="30.5699997"/>
    <n v="64.180000300000003"/>
    <n v="30.5699997"/>
  </r>
  <r>
    <n v="75859"/>
    <d v="2020-01-31T00:00:00"/>
    <n v="5"/>
    <x v="0"/>
    <x v="11"/>
    <x v="0"/>
    <n v="19412"/>
    <s v="King"/>
    <x v="47"/>
    <x v="1"/>
    <x v="0"/>
    <x v="2"/>
    <s v="Smart watch "/>
    <n v="1360"/>
    <x v="2"/>
    <n v="370"/>
    <x v="1"/>
    <n v="370"/>
    <n v="249.0899963"/>
    <n v="120.9100037"/>
    <n v="249.0899963"/>
  </r>
  <r>
    <n v="14474"/>
    <d v="2020-01-31T00:00:00"/>
    <n v="5"/>
    <x v="0"/>
    <x v="11"/>
    <x v="0"/>
    <n v="11686"/>
    <s v="Daniel"/>
    <x v="73"/>
    <x v="0"/>
    <x v="0"/>
    <x v="2"/>
    <s v="Mercurial Vapor 13 Elite FG"/>
    <n v="365"/>
    <x v="1"/>
    <n v="94.75"/>
    <x v="2"/>
    <n v="379"/>
    <n v="122.2799988"/>
    <n v="256.72000120000001"/>
    <n v="30.5699997"/>
  </r>
  <r>
    <n v="75806"/>
    <d v="2020-01-31T00:00:00"/>
    <n v="5"/>
    <x v="0"/>
    <x v="11"/>
    <x v="0"/>
    <n v="19359"/>
    <s v="Noel"/>
    <x v="122"/>
    <x v="0"/>
    <x v="0"/>
    <x v="0"/>
    <s v="Smart watch "/>
    <n v="1360"/>
    <x v="2"/>
    <n v="370"/>
    <x v="1"/>
    <n v="370"/>
    <n v="249.0899963"/>
    <n v="120.9100037"/>
    <n v="249.0899963"/>
  </r>
  <r>
    <n v="18884"/>
    <d v="2020-01-31T00:00:00"/>
    <n v="5"/>
    <x v="0"/>
    <x v="11"/>
    <x v="0"/>
    <n v="10408"/>
    <s v="Smith"/>
    <x v="10"/>
    <x v="0"/>
    <x v="0"/>
    <x v="0"/>
    <s v="Defender Small Duffel Bag"/>
    <n v="235"/>
    <x v="6"/>
    <n v="34.950000000000003"/>
    <x v="3"/>
    <n v="174.75"/>
    <n v="95.650005349999986"/>
    <n v="79.099994650000014"/>
    <n v="19.130001069999999"/>
  </r>
  <r>
    <n v="10253"/>
    <d v="2020-01-30T00:00:00"/>
    <n v="4"/>
    <x v="0"/>
    <x v="11"/>
    <x v="0"/>
    <n v="8398"/>
    <s v="Williams"/>
    <x v="46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70112"/>
    <d v="2020-01-30T00:00:00"/>
    <n v="4"/>
    <x v="0"/>
    <x v="11"/>
    <x v="0"/>
    <n v="13665"/>
    <s v="Daugherty"/>
    <x v="50"/>
    <x v="1"/>
    <x v="1"/>
    <x v="0"/>
    <s v="Adidas Sport Athletic Pullover Hooded"/>
    <n v="1350"/>
    <x v="5"/>
    <n v="22.74"/>
    <x v="1"/>
    <n v="22.74"/>
    <n v="14.6999969"/>
    <n v="8.0400030999999981"/>
    <n v="14.6999969"/>
  </r>
  <r>
    <n v="8221"/>
    <d v="2020-01-30T00:00:00"/>
    <n v="4"/>
    <x v="0"/>
    <x v="11"/>
    <x v="0"/>
    <n v="1273"/>
    <s v="Evans"/>
    <x v="9"/>
    <x v="1"/>
    <x v="1"/>
    <x v="2"/>
    <s v="Men's F10 TRX FG"/>
    <n v="44"/>
    <x v="1"/>
    <n v="94.75"/>
    <x v="3"/>
    <n v="473.75"/>
    <n v="370.44998169999997"/>
    <n v="103.30001830000003"/>
    <n v="74.089996339999999"/>
  </r>
  <r>
    <n v="16555"/>
    <d v="2020-01-30T00:00:00"/>
    <n v="4"/>
    <x v="0"/>
    <x v="11"/>
    <x v="0"/>
    <n v="5670"/>
    <s v="Bailey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8692"/>
    <d v="2020-01-30T00:00:00"/>
    <n v="4"/>
    <x v="0"/>
    <x v="11"/>
    <x v="0"/>
    <n v="7367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8901"/>
    <d v="2020-01-30T00:00:00"/>
    <n v="4"/>
    <x v="0"/>
    <x v="11"/>
    <x v="0"/>
    <n v="5256"/>
    <s v="Smith"/>
    <x v="123"/>
    <x v="1"/>
    <x v="0"/>
    <x v="0"/>
    <s v="Mercurial Vapor 13 Elite FG"/>
    <n v="365"/>
    <x v="1"/>
    <n v="94.75"/>
    <x v="1"/>
    <n v="94.75"/>
    <n v="30.5699997"/>
    <n v="64.180000300000003"/>
    <n v="30.5699997"/>
  </r>
  <r>
    <n v="75807"/>
    <d v="2020-01-30T00:00:00"/>
    <n v="4"/>
    <x v="0"/>
    <x v="11"/>
    <x v="0"/>
    <n v="19360"/>
    <s v="Hill"/>
    <x v="26"/>
    <x v="1"/>
    <x v="0"/>
    <x v="0"/>
    <s v="Smart watch "/>
    <n v="1360"/>
    <x v="2"/>
    <n v="370"/>
    <x v="1"/>
    <n v="370"/>
    <n v="249.0899963"/>
    <n v="120.9100037"/>
    <n v="249.0899963"/>
  </r>
  <r>
    <n v="12354"/>
    <d v="2020-01-30T00:00:00"/>
    <n v="4"/>
    <x v="0"/>
    <x v="11"/>
    <x v="0"/>
    <n v="2379"/>
    <s v="Smith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8845"/>
    <d v="2020-01-30T00:00:00"/>
    <n v="4"/>
    <x v="0"/>
    <x v="11"/>
    <x v="0"/>
    <n v="11011"/>
    <s v="Mullins"/>
    <x v="60"/>
    <x v="0"/>
    <x v="0"/>
    <x v="0"/>
    <s v="Defender Small Duffel Bag"/>
    <n v="235"/>
    <x v="6"/>
    <n v="34.950000000000003"/>
    <x v="3"/>
    <n v="174.75"/>
    <n v="95.650005349999986"/>
    <n v="79.099994650000014"/>
    <n v="19.130001069999999"/>
  </r>
  <r>
    <n v="12393"/>
    <d v="2020-01-30T00:00:00"/>
    <n v="4"/>
    <x v="0"/>
    <x v="11"/>
    <x v="0"/>
    <n v="10659"/>
    <s v="Beck"/>
    <x v="33"/>
    <x v="0"/>
    <x v="0"/>
    <x v="2"/>
    <s v="Mercurial Vapor 13 Elite FG"/>
    <n v="365"/>
    <x v="1"/>
    <n v="94.75"/>
    <x v="2"/>
    <n v="379"/>
    <n v="122.2799988"/>
    <n v="256.72000120000001"/>
    <n v="30.5699997"/>
  </r>
  <r>
    <n v="75860"/>
    <d v="2020-01-30T00:00:00"/>
    <n v="4"/>
    <x v="0"/>
    <x v="11"/>
    <x v="0"/>
    <n v="19413"/>
    <s v="Morales"/>
    <x v="124"/>
    <x v="0"/>
    <x v="0"/>
    <x v="0"/>
    <s v="Smart watch "/>
    <n v="1360"/>
    <x v="2"/>
    <n v="370"/>
    <x v="1"/>
    <n v="370"/>
    <n v="249.0899963"/>
    <n v="120.9100037"/>
    <n v="249.0899963"/>
  </r>
  <r>
    <n v="67037"/>
    <d v="2020-01-30T00:00:00"/>
    <n v="4"/>
    <x v="0"/>
    <x v="11"/>
    <x v="0"/>
    <n v="8701"/>
    <s v="Green"/>
    <x v="125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08"/>
    <d v="2020-01-29T00:00:00"/>
    <n v="3"/>
    <x v="0"/>
    <x v="11"/>
    <x v="0"/>
    <n v="19361"/>
    <s v="Hoffman"/>
    <x v="8"/>
    <x v="1"/>
    <x v="1"/>
    <x v="0"/>
    <s v="Smart watch "/>
    <n v="1360"/>
    <x v="2"/>
    <n v="370"/>
    <x v="1"/>
    <n v="370"/>
    <n v="249.0899963"/>
    <n v="120.9100037"/>
    <n v="249.0899963"/>
  </r>
  <r>
    <n v="16477"/>
    <d v="2020-01-29T00:00:00"/>
    <n v="3"/>
    <x v="0"/>
    <x v="11"/>
    <x v="0"/>
    <n v="2860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6477"/>
    <d v="2020-01-29T00:00:00"/>
    <n v="3"/>
    <x v="0"/>
    <x v="11"/>
    <x v="0"/>
    <n v="2860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6477"/>
    <d v="2020-01-29T00:00:00"/>
    <n v="3"/>
    <x v="0"/>
    <x v="11"/>
    <x v="0"/>
    <n v="2860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2323"/>
    <d v="2020-01-29T00:00:00"/>
    <n v="3"/>
    <x v="0"/>
    <x v="11"/>
    <x v="0"/>
    <n v="4151"/>
    <s v="Smith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65105"/>
    <d v="2020-01-29T00:00:00"/>
    <n v="3"/>
    <x v="0"/>
    <x v="11"/>
    <x v="0"/>
    <n v="5898"/>
    <s v="Jacobs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4250"/>
    <d v="2020-01-29T00:00:00"/>
    <n v="3"/>
    <x v="0"/>
    <x v="11"/>
    <x v="0"/>
    <n v="6010"/>
    <s v="Casey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6499"/>
    <d v="2020-01-29T00:00:00"/>
    <n v="3"/>
    <x v="0"/>
    <x v="11"/>
    <x v="0"/>
    <n v="5447"/>
    <s v="Watkins"/>
    <x v="16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16499"/>
    <d v="2020-01-29T00:00:00"/>
    <n v="3"/>
    <x v="0"/>
    <x v="11"/>
    <x v="0"/>
    <n v="5447"/>
    <s v="Watkins"/>
    <x v="16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6499"/>
    <d v="2020-01-29T00:00:00"/>
    <n v="3"/>
    <x v="0"/>
    <x v="11"/>
    <x v="0"/>
    <n v="5447"/>
    <s v="Watkins"/>
    <x v="16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6444"/>
    <d v="2020-01-29T00:00:00"/>
    <n v="3"/>
    <x v="0"/>
    <x v="11"/>
    <x v="0"/>
    <n v="9011"/>
    <s v="Smith"/>
    <x v="13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12300"/>
    <d v="2020-01-29T00:00:00"/>
    <n v="3"/>
    <x v="0"/>
    <x v="11"/>
    <x v="0"/>
    <n v="127"/>
    <s v="Martin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2300"/>
    <d v="2020-01-29T00:00:00"/>
    <n v="3"/>
    <x v="0"/>
    <x v="11"/>
    <x v="0"/>
    <n v="127"/>
    <s v="Martin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7322"/>
    <d v="2020-01-29T00:00:00"/>
    <n v="3"/>
    <x v="0"/>
    <x v="11"/>
    <x v="0"/>
    <n v="6980"/>
    <s v="Gilbert"/>
    <x v="92"/>
    <x v="2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2470"/>
    <d v="2020-01-29T00:00:00"/>
    <n v="3"/>
    <x v="0"/>
    <x v="11"/>
    <x v="0"/>
    <n v="895"/>
    <s v="Villegas"/>
    <x v="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75861"/>
    <d v="2020-01-29T00:00:00"/>
    <n v="3"/>
    <x v="0"/>
    <x v="11"/>
    <x v="0"/>
    <n v="19414"/>
    <s v="Russell"/>
    <x v="1"/>
    <x v="0"/>
    <x v="0"/>
    <x v="0"/>
    <s v="Smart watch "/>
    <n v="1360"/>
    <x v="2"/>
    <n v="370"/>
    <x v="1"/>
    <n v="370"/>
    <n v="249.0899963"/>
    <n v="120.9100037"/>
    <n v="249.0899963"/>
  </r>
  <r>
    <n v="8095"/>
    <d v="2020-01-29T00:00:00"/>
    <n v="3"/>
    <x v="0"/>
    <x v="11"/>
    <x v="0"/>
    <n v="7347"/>
    <s v="Gallegos"/>
    <x v="126"/>
    <x v="0"/>
    <x v="0"/>
    <x v="0"/>
    <s v="Titleist Pro V1x High Numbers Golf Balls"/>
    <n v="822"/>
    <x v="0"/>
    <n v="46.69"/>
    <x v="0"/>
    <n v="93.38"/>
    <n v="52.880001059999998"/>
    <n v="40.499998939999998"/>
    <n v="26.440000529999999"/>
  </r>
  <r>
    <n v="21407"/>
    <d v="2020-01-29T00:00:00"/>
    <n v="3"/>
    <x v="0"/>
    <x v="11"/>
    <x v="0"/>
    <n v="6956"/>
    <s v="Anderson"/>
    <x v="12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4384"/>
    <d v="2020-01-29T00:00:00"/>
    <n v="3"/>
    <x v="0"/>
    <x v="11"/>
    <x v="0"/>
    <n v="6947"/>
    <s v="Boyle"/>
    <x v="10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77102"/>
    <d v="2020-01-29T00:00:00"/>
    <n v="3"/>
    <x v="0"/>
    <x v="11"/>
    <x v="0"/>
    <n v="20655"/>
    <s v="Collins"/>
    <x v="128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67079"/>
    <d v="2020-01-29T00:00:00"/>
    <n v="3"/>
    <x v="0"/>
    <x v="11"/>
    <x v="0"/>
    <n v="5584"/>
    <s v="Smith"/>
    <x v="2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5528"/>
    <d v="2020-01-29T00:00:00"/>
    <n v="3"/>
    <x v="0"/>
    <x v="11"/>
    <x v="0"/>
    <n v="6071"/>
    <s v="Wu"/>
    <x v="20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67331"/>
    <d v="2020-01-29T00:00:00"/>
    <n v="3"/>
    <x v="0"/>
    <x v="11"/>
    <x v="0"/>
    <n v="7327"/>
    <s v="Hood"/>
    <x v="11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7066"/>
    <d v="2020-01-29T00:00:00"/>
    <n v="3"/>
    <x v="0"/>
    <x v="11"/>
    <x v="0"/>
    <n v="7231"/>
    <s v="Smith"/>
    <x v="35"/>
    <x v="0"/>
    <x v="0"/>
    <x v="0"/>
    <s v="Training Mask"/>
    <n v="24"/>
    <x v="6"/>
    <n v="40.89"/>
    <x v="2"/>
    <n v="163.56"/>
    <n v="68.199996959999993"/>
    <n v="95.360003040000009"/>
    <n v="17.049999239999998"/>
  </r>
  <r>
    <n v="1634"/>
    <d v="2020-01-28T00:00:00"/>
    <n v="2"/>
    <x v="0"/>
    <x v="11"/>
    <x v="0"/>
    <n v="7273"/>
    <s v="Smith"/>
    <x v="46"/>
    <x v="1"/>
    <x v="1"/>
    <x v="2"/>
    <s v="Team Golf Texas Longhorns Putter Grip"/>
    <n v="905"/>
    <x v="0"/>
    <n v="52.99"/>
    <x v="3"/>
    <n v="264.95"/>
    <n v="179.30000304999999"/>
    <n v="85.649996950000002"/>
    <n v="35.86000061"/>
  </r>
  <r>
    <n v="75862"/>
    <d v="2020-01-28T00:00:00"/>
    <n v="2"/>
    <x v="0"/>
    <x v="11"/>
    <x v="0"/>
    <n v="19415"/>
    <s v="Shelton"/>
    <x v="13"/>
    <x v="1"/>
    <x v="1"/>
    <x v="2"/>
    <s v="Smart watch "/>
    <n v="1360"/>
    <x v="2"/>
    <n v="370"/>
    <x v="1"/>
    <n v="370"/>
    <n v="249.0899963"/>
    <n v="120.9100037"/>
    <n v="249.0899963"/>
  </r>
  <r>
    <n v="16228"/>
    <d v="2020-01-28T00:00:00"/>
    <n v="2"/>
    <x v="0"/>
    <x v="11"/>
    <x v="0"/>
    <n v="275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919"/>
    <d v="2020-01-28T00:00:00"/>
    <n v="2"/>
    <x v="0"/>
    <x v="11"/>
    <x v="0"/>
    <n v="6306"/>
    <s v="Browning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14730"/>
    <d v="2020-01-28T00:00:00"/>
    <n v="2"/>
    <x v="0"/>
    <x v="11"/>
    <x v="0"/>
    <n v="8098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1419"/>
    <d v="2020-01-28T00:00:00"/>
    <n v="2"/>
    <x v="0"/>
    <x v="11"/>
    <x v="0"/>
    <n v="11273"/>
    <s v="Ward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10113"/>
    <d v="2020-01-28T00:00:00"/>
    <n v="2"/>
    <x v="0"/>
    <x v="11"/>
    <x v="0"/>
    <n v="12119"/>
    <s v="Pham"/>
    <x v="9"/>
    <x v="1"/>
    <x v="1"/>
    <x v="2"/>
    <s v="MAZEL Two Way Golf Putter"/>
    <n v="893"/>
    <x v="0"/>
    <n v="52.99"/>
    <x v="3"/>
    <n v="264.95"/>
    <n v="181.84999465000001"/>
    <n v="83.100005349999975"/>
    <n v="36.369998930000001"/>
  </r>
  <r>
    <n v="12218"/>
    <d v="2020-01-28T00:00:00"/>
    <n v="2"/>
    <x v="0"/>
    <x v="11"/>
    <x v="0"/>
    <n v="9818"/>
    <s v="Avila"/>
    <x v="27"/>
    <x v="1"/>
    <x v="0"/>
    <x v="0"/>
    <s v="Mercurial Vapor 13 Elite FG"/>
    <n v="365"/>
    <x v="1"/>
    <n v="94.75"/>
    <x v="1"/>
    <n v="94.75"/>
    <n v="30.5699997"/>
    <n v="64.180000300000003"/>
    <n v="30.5699997"/>
  </r>
  <r>
    <n v="5895"/>
    <d v="2020-01-28T00:00:00"/>
    <n v="2"/>
    <x v="0"/>
    <x v="11"/>
    <x v="0"/>
    <n v="8707"/>
    <s v="Smith"/>
    <x v="13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66275"/>
    <d v="2020-01-28T00:00:00"/>
    <n v="2"/>
    <x v="0"/>
    <x v="11"/>
    <x v="0"/>
    <n v="9029"/>
    <s v="Bryan"/>
    <x v="13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10116"/>
    <d v="2020-01-28T00:00:00"/>
    <n v="2"/>
    <x v="0"/>
    <x v="11"/>
    <x v="0"/>
    <n v="1180"/>
    <s v="Martin"/>
    <x v="129"/>
    <x v="0"/>
    <x v="0"/>
    <x v="2"/>
    <s v="Air Zoom Pegasus 37"/>
    <n v="191"/>
    <x v="5"/>
    <n v="85"/>
    <x v="0"/>
    <n v="170"/>
    <n v="109.5599976"/>
    <n v="60.440002399999997"/>
    <n v="54.779998800000001"/>
  </r>
  <r>
    <n v="16436"/>
    <d v="2020-01-28T00:00:00"/>
    <n v="2"/>
    <x v="0"/>
    <x v="11"/>
    <x v="0"/>
    <n v="6050"/>
    <s v="Arnold"/>
    <x v="13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16436"/>
    <d v="2020-01-28T00:00:00"/>
    <n v="2"/>
    <x v="0"/>
    <x v="11"/>
    <x v="0"/>
    <n v="6050"/>
    <s v="Arnold"/>
    <x v="130"/>
    <x v="0"/>
    <x v="0"/>
    <x v="2"/>
    <s v="Glove It Women's Imperial Golf Glove"/>
    <n v="804"/>
    <x v="0"/>
    <n v="18.989999999999998"/>
    <x v="2"/>
    <n v="75.959999999999994"/>
    <n v="47.279998800000001"/>
    <n v="28.680001199999992"/>
    <n v="11.8199997"/>
  </r>
  <r>
    <n v="76992"/>
    <d v="2020-01-28T00:00:00"/>
    <n v="2"/>
    <x v="0"/>
    <x v="11"/>
    <x v="0"/>
    <n v="20545"/>
    <s v="Roman"/>
    <x v="131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76976"/>
    <d v="2020-01-28T00:00:00"/>
    <n v="2"/>
    <x v="0"/>
    <x v="11"/>
    <x v="0"/>
    <n v="20529"/>
    <s v="Sweeney"/>
    <x v="132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5893"/>
    <d v="2020-01-28T00:00:00"/>
    <n v="2"/>
    <x v="0"/>
    <x v="11"/>
    <x v="0"/>
    <n v="4539"/>
    <s v="James"/>
    <x v="32"/>
    <x v="0"/>
    <x v="0"/>
    <x v="2"/>
    <s v="ADG 3 Golf Shoes"/>
    <n v="627"/>
    <x v="0"/>
    <n v="165"/>
    <x v="0"/>
    <n v="330"/>
    <n v="245.4600068"/>
    <n v="84.539993199999998"/>
    <n v="122.7300034"/>
  </r>
  <r>
    <n v="62523"/>
    <d v="2020-01-28T00:00:00"/>
    <n v="2"/>
    <x v="0"/>
    <x v="11"/>
    <x v="0"/>
    <n v="636"/>
    <s v="Merritt"/>
    <x v="113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6419"/>
    <d v="2020-01-28T00:00:00"/>
    <n v="2"/>
    <x v="0"/>
    <x v="11"/>
    <x v="0"/>
    <n v="6815"/>
    <s v="Kramer"/>
    <x v="10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16378"/>
    <d v="2020-01-28T00:00:00"/>
    <n v="2"/>
    <x v="0"/>
    <x v="11"/>
    <x v="0"/>
    <n v="1445"/>
    <s v="Ortiz"/>
    <x v="23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09"/>
    <d v="2020-01-28T00:00:00"/>
    <n v="2"/>
    <x v="0"/>
    <x v="11"/>
    <x v="0"/>
    <n v="19362"/>
    <s v="Stokes"/>
    <x v="2"/>
    <x v="0"/>
    <x v="0"/>
    <x v="0"/>
    <s v="Smart watch "/>
    <n v="1360"/>
    <x v="2"/>
    <n v="370"/>
    <x v="1"/>
    <n v="370"/>
    <n v="249.0899963"/>
    <n v="120.9100037"/>
    <n v="249.0899963"/>
  </r>
  <r>
    <n v="11636"/>
    <d v="2020-01-28T00:00:00"/>
    <n v="2"/>
    <x v="0"/>
    <x v="11"/>
    <x v="0"/>
    <n v="8148"/>
    <s v="Smith"/>
    <x v="133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71450"/>
    <d v="2020-01-27T00:00:00"/>
    <n v="1"/>
    <x v="0"/>
    <x v="11"/>
    <x v="0"/>
    <n v="15003"/>
    <s v="Hendricks"/>
    <x v="46"/>
    <x v="1"/>
    <x v="1"/>
    <x v="0"/>
    <s v="Sport Electronics with Wireless Bluetooth"/>
    <n v="1354"/>
    <x v="2"/>
    <n v="78.89"/>
    <x v="1"/>
    <n v="78.89"/>
    <n v="36.159999849999998"/>
    <n v="42.730000150000002"/>
    <n v="36.159999849999998"/>
  </r>
  <r>
    <n v="71471"/>
    <d v="2020-01-27T00:00:00"/>
    <n v="1"/>
    <x v="0"/>
    <x v="11"/>
    <x v="0"/>
    <n v="15024"/>
    <s v="Ewing"/>
    <x v="46"/>
    <x v="1"/>
    <x v="1"/>
    <x v="0"/>
    <s v="Sport Electronics with Wireless Bluetooth"/>
    <n v="1354"/>
    <x v="2"/>
    <n v="78.89"/>
    <x v="1"/>
    <n v="78.89"/>
    <n v="36.159999849999998"/>
    <n v="42.730000150000002"/>
    <n v="36.159999849999998"/>
  </r>
  <r>
    <n v="71473"/>
    <d v="2020-01-27T00:00:00"/>
    <n v="1"/>
    <x v="0"/>
    <x v="11"/>
    <x v="0"/>
    <n v="15026"/>
    <s v="Ashley"/>
    <x v="46"/>
    <x v="1"/>
    <x v="1"/>
    <x v="0"/>
    <s v="Sport Electronics with Wireless Bluetooth"/>
    <n v="1354"/>
    <x v="2"/>
    <n v="78.89"/>
    <x v="1"/>
    <n v="78.89"/>
    <n v="36.159999849999998"/>
    <n v="42.730000150000002"/>
    <n v="36.159999849999998"/>
  </r>
  <r>
    <n v="71515"/>
    <d v="2020-01-27T00:00:00"/>
    <n v="1"/>
    <x v="0"/>
    <x v="11"/>
    <x v="0"/>
    <n v="15068"/>
    <s v="Cantu"/>
    <x v="46"/>
    <x v="1"/>
    <x v="1"/>
    <x v="0"/>
    <s v="Sport Electronics with Wireless Bluetooth"/>
    <n v="1354"/>
    <x v="2"/>
    <n v="78.89"/>
    <x v="1"/>
    <n v="78.89"/>
    <n v="36.159999849999998"/>
    <n v="42.730000150000002"/>
    <n v="36.159999849999998"/>
  </r>
  <r>
    <n v="71517"/>
    <d v="2020-01-27T00:00:00"/>
    <n v="1"/>
    <x v="0"/>
    <x v="11"/>
    <x v="0"/>
    <n v="15070"/>
    <s v="Vasquez"/>
    <x v="46"/>
    <x v="1"/>
    <x v="1"/>
    <x v="0"/>
    <s v="Sport Electronics with Wireless Bluetooth"/>
    <n v="1354"/>
    <x v="2"/>
    <n v="78.89"/>
    <x v="1"/>
    <n v="78.89"/>
    <n v="36.159999849999998"/>
    <n v="42.730000150000002"/>
    <n v="36.159999849999998"/>
  </r>
  <r>
    <n v="71533"/>
    <d v="2020-01-27T00:00:00"/>
    <n v="1"/>
    <x v="0"/>
    <x v="11"/>
    <x v="0"/>
    <n v="15086"/>
    <s v="Moses"/>
    <x v="46"/>
    <x v="1"/>
    <x v="1"/>
    <x v="0"/>
    <s v="Sport Electronics with Wireless Bluetooth"/>
    <n v="1354"/>
    <x v="2"/>
    <n v="78.89"/>
    <x v="1"/>
    <n v="78.89"/>
    <n v="36.159999849999998"/>
    <n v="42.730000150000002"/>
    <n v="36.159999849999998"/>
  </r>
  <r>
    <n v="16998"/>
    <d v="2020-01-27T00:00:00"/>
    <n v="1"/>
    <x v="0"/>
    <x v="11"/>
    <x v="0"/>
    <n v="548"/>
    <s v="Hort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8906"/>
    <d v="2020-01-27T00:00:00"/>
    <n v="1"/>
    <x v="0"/>
    <x v="11"/>
    <x v="0"/>
    <n v="2291"/>
    <s v="Mcdonald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9063"/>
    <d v="2020-01-27T00:00:00"/>
    <n v="1"/>
    <x v="0"/>
    <x v="11"/>
    <x v="0"/>
    <n v="5274"/>
    <s v="Beard"/>
    <x v="9"/>
    <x v="1"/>
    <x v="1"/>
    <x v="2"/>
    <s v="Men's Deutschland Weltmeister Winners Bl"/>
    <n v="564"/>
    <x v="1"/>
    <n v="30"/>
    <x v="3"/>
    <n v="150"/>
    <n v="92.650003450000014"/>
    <n v="57.349996549999986"/>
    <n v="18.530000690000001"/>
  </r>
  <r>
    <n v="7980"/>
    <d v="2020-01-27T00:00:00"/>
    <n v="1"/>
    <x v="0"/>
    <x v="11"/>
    <x v="0"/>
    <n v="5828"/>
    <s v="Oconnell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10580"/>
    <d v="2020-01-27T00:00:00"/>
    <n v="1"/>
    <x v="0"/>
    <x v="11"/>
    <x v="0"/>
    <n v="9556"/>
    <s v="Jacks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4193"/>
    <d v="2020-01-27T00:00:00"/>
    <n v="1"/>
    <x v="0"/>
    <x v="11"/>
    <x v="0"/>
    <n v="10928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797"/>
    <d v="2020-01-27T00:00:00"/>
    <n v="1"/>
    <x v="0"/>
    <x v="11"/>
    <x v="0"/>
    <n v="11793"/>
    <s v="Riley"/>
    <x v="9"/>
    <x v="1"/>
    <x v="1"/>
    <x v="2"/>
    <s v="Team Golf San Francisco Giants Putter Grip"/>
    <n v="886"/>
    <x v="0"/>
    <n v="52.99"/>
    <x v="3"/>
    <n v="264.95"/>
    <n v="179.30000304999999"/>
    <n v="85.649996950000002"/>
    <n v="35.86000061"/>
  </r>
  <r>
    <n v="68977"/>
    <d v="2020-01-27T00:00:00"/>
    <n v="1"/>
    <x v="0"/>
    <x v="11"/>
    <x v="0"/>
    <n v="12530"/>
    <s v="Colon"/>
    <x v="9"/>
    <x v="1"/>
    <x v="1"/>
    <x v="0"/>
    <s v="Hiking Survival Guide"/>
    <n v="1346"/>
    <x v="7"/>
    <n v="12.89"/>
    <x v="1"/>
    <n v="12.89"/>
    <n v="6.7600002290000001"/>
    <n v="6.1299997710000005"/>
    <n v="6.7600002290000001"/>
  </r>
  <r>
    <n v="68996"/>
    <d v="2020-01-27T00:00:00"/>
    <n v="1"/>
    <x v="0"/>
    <x v="11"/>
    <x v="0"/>
    <n v="12549"/>
    <s v="Flowers"/>
    <x v="9"/>
    <x v="1"/>
    <x v="1"/>
    <x v="0"/>
    <s v="Hiking Survival Guide"/>
    <n v="1346"/>
    <x v="7"/>
    <n v="12.89"/>
    <x v="1"/>
    <n v="12.89"/>
    <n v="6.7600002290000001"/>
    <n v="6.1299997710000005"/>
    <n v="6.7600002290000001"/>
  </r>
  <r>
    <n v="69057"/>
    <d v="2020-01-27T00:00:00"/>
    <n v="1"/>
    <x v="0"/>
    <x v="11"/>
    <x v="0"/>
    <n v="12610"/>
    <s v="Cline"/>
    <x v="9"/>
    <x v="1"/>
    <x v="1"/>
    <x v="0"/>
    <s v="Hiking Survival Guide"/>
    <n v="1346"/>
    <x v="7"/>
    <n v="12.89"/>
    <x v="1"/>
    <n v="12.89"/>
    <n v="6.7600002290000001"/>
    <n v="6.1299997710000005"/>
    <n v="6.7600002290000001"/>
  </r>
  <r>
    <n v="69170"/>
    <d v="2020-01-27T00:00:00"/>
    <n v="1"/>
    <x v="0"/>
    <x v="11"/>
    <x v="0"/>
    <n v="12723"/>
    <s v="Robles"/>
    <x v="9"/>
    <x v="1"/>
    <x v="1"/>
    <x v="0"/>
    <s v="Hiking Survival Guide"/>
    <n v="1346"/>
    <x v="7"/>
    <n v="12.89"/>
    <x v="1"/>
    <n v="12.89"/>
    <n v="6.7600002290000001"/>
    <n v="6.1299997710000005"/>
    <n v="6.7600002290000001"/>
  </r>
  <r>
    <n v="69285"/>
    <d v="2020-01-27T00:00:00"/>
    <n v="1"/>
    <x v="0"/>
    <x v="11"/>
    <x v="0"/>
    <n v="12838"/>
    <s v="Hunt"/>
    <x v="9"/>
    <x v="1"/>
    <x v="1"/>
    <x v="0"/>
    <s v="Motorcycle Riding Glasses Goggle Kit"/>
    <n v="1348"/>
    <x v="5"/>
    <n v="25.99"/>
    <x v="1"/>
    <n v="25.99"/>
    <n v="16.790000920000001"/>
    <n v="9.1999990799999978"/>
    <n v="16.790000920000001"/>
  </r>
  <r>
    <n v="69302"/>
    <d v="2020-01-27T00:00:00"/>
    <n v="1"/>
    <x v="0"/>
    <x v="11"/>
    <x v="0"/>
    <n v="12855"/>
    <s v="Bray"/>
    <x v="9"/>
    <x v="1"/>
    <x v="1"/>
    <x v="0"/>
    <s v="Motorcycle Riding Glasses Goggle Kit"/>
    <n v="1348"/>
    <x v="5"/>
    <n v="25.99"/>
    <x v="1"/>
    <n v="25.99"/>
    <n v="16.790000920000001"/>
    <n v="9.1999990799999978"/>
    <n v="16.790000920000001"/>
  </r>
  <r>
    <n v="12179"/>
    <d v="2020-01-27T00:00:00"/>
    <n v="1"/>
    <x v="0"/>
    <x v="11"/>
    <x v="0"/>
    <n v="6310"/>
    <s v="Deleon"/>
    <x v="38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76870"/>
    <d v="2020-01-27T00:00:00"/>
    <n v="1"/>
    <x v="0"/>
    <x v="11"/>
    <x v="0"/>
    <n v="20423"/>
    <s v="Leach"/>
    <x v="134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10014"/>
    <d v="2020-01-27T00:00:00"/>
    <n v="1"/>
    <x v="0"/>
    <x v="11"/>
    <x v="0"/>
    <n v="10864"/>
    <s v="Beck"/>
    <x v="17"/>
    <x v="0"/>
    <x v="0"/>
    <x v="2"/>
    <s v="Air Zoom Pegasus 37"/>
    <n v="191"/>
    <x v="5"/>
    <n v="85"/>
    <x v="0"/>
    <n v="170"/>
    <n v="109.5599976"/>
    <n v="60.440002399999997"/>
    <n v="54.779998800000001"/>
  </r>
  <r>
    <n v="75863"/>
    <d v="2020-01-27T00:00:00"/>
    <n v="1"/>
    <x v="0"/>
    <x v="11"/>
    <x v="0"/>
    <n v="19416"/>
    <s v="Wooten"/>
    <x v="17"/>
    <x v="0"/>
    <x v="0"/>
    <x v="0"/>
    <s v="Smart watch "/>
    <n v="1360"/>
    <x v="2"/>
    <n v="370"/>
    <x v="1"/>
    <n v="370"/>
    <n v="249.0899963"/>
    <n v="120.9100037"/>
    <n v="249.0899963"/>
  </r>
  <r>
    <n v="19122"/>
    <d v="2020-01-27T00:00:00"/>
    <n v="1"/>
    <x v="0"/>
    <x v="11"/>
    <x v="0"/>
    <n v="11686"/>
    <s v="Daniel"/>
    <x v="73"/>
    <x v="0"/>
    <x v="0"/>
    <x v="2"/>
    <s v="Mercurial Vapor 13 Elite FG"/>
    <n v="365"/>
    <x v="1"/>
    <n v="94.75"/>
    <x v="2"/>
    <n v="379"/>
    <n v="122.2799988"/>
    <n v="256.72000120000001"/>
    <n v="30.5699997"/>
  </r>
  <r>
    <n v="75810"/>
    <d v="2020-01-27T00:00:00"/>
    <n v="1"/>
    <x v="0"/>
    <x v="11"/>
    <x v="0"/>
    <n v="19363"/>
    <s v="Mcfadden"/>
    <x v="135"/>
    <x v="0"/>
    <x v="0"/>
    <x v="0"/>
    <s v="Smart watch "/>
    <n v="1360"/>
    <x v="2"/>
    <n v="370"/>
    <x v="1"/>
    <n v="370"/>
    <n v="249.0899963"/>
    <n v="120.9100037"/>
    <n v="249.0899963"/>
  </r>
  <r>
    <n v="18448"/>
    <d v="2020-01-27T00:00:00"/>
    <n v="1"/>
    <x v="0"/>
    <x v="11"/>
    <x v="0"/>
    <n v="4563"/>
    <s v="Powell"/>
    <x v="7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6369"/>
    <d v="2020-01-27T00:00:00"/>
    <n v="1"/>
    <x v="0"/>
    <x v="11"/>
    <x v="0"/>
    <n v="9910"/>
    <s v="Ortega"/>
    <x v="136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15443"/>
    <d v="2020-01-27T00:00:00"/>
    <n v="1"/>
    <x v="0"/>
    <x v="11"/>
    <x v="0"/>
    <n v="2284"/>
    <s v="Shaffer"/>
    <x v="137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8482"/>
    <d v="2020-01-27T00:00:00"/>
    <n v="1"/>
    <x v="0"/>
    <x v="11"/>
    <x v="0"/>
    <n v="3369"/>
    <s v="Clark"/>
    <x v="15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4210"/>
    <d v="2020-01-27T00:00:00"/>
    <n v="1"/>
    <x v="0"/>
    <x v="11"/>
    <x v="0"/>
    <n v="11654"/>
    <s v="Acosta"/>
    <x v="35"/>
    <x v="0"/>
    <x v="0"/>
    <x v="2"/>
    <s v="NB 455 V2 Closure Running Shoe"/>
    <n v="273"/>
    <x v="5"/>
    <n v="54.99"/>
    <x v="2"/>
    <n v="219.96"/>
    <n v="103.32000732"/>
    <n v="116.63999268000001"/>
    <n v="25.83000183"/>
  </r>
  <r>
    <n v="52772"/>
    <d v="2020-01-26T00:00:00"/>
    <n v="7"/>
    <x v="1"/>
    <x v="11"/>
    <x v="0"/>
    <n v="27"/>
    <s v="Vincent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16966"/>
    <d v="2020-01-26T00:00:00"/>
    <n v="7"/>
    <x v="1"/>
    <x v="11"/>
    <x v="0"/>
    <n v="1948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2250"/>
    <d v="2020-01-26T00:00:00"/>
    <n v="7"/>
    <x v="1"/>
    <x v="11"/>
    <x v="0"/>
    <n v="8274"/>
    <s v="Mcgra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18387"/>
    <d v="2020-01-26T00:00:00"/>
    <n v="7"/>
    <x v="1"/>
    <x v="11"/>
    <x v="0"/>
    <n v="8302"/>
    <s v="Jenkins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2108"/>
    <d v="2020-01-26T00:00:00"/>
    <n v="7"/>
    <x v="1"/>
    <x v="11"/>
    <x v="0"/>
    <n v="4631"/>
    <s v="Smith"/>
    <x v="25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2108"/>
    <d v="2020-01-26T00:00:00"/>
    <n v="7"/>
    <x v="1"/>
    <x v="11"/>
    <x v="0"/>
    <n v="4631"/>
    <s v="Smith"/>
    <x v="25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864"/>
    <d v="2020-01-26T00:00:00"/>
    <n v="7"/>
    <x v="1"/>
    <x v="11"/>
    <x v="0"/>
    <n v="19417"/>
    <s v="Camacho"/>
    <x v="13"/>
    <x v="1"/>
    <x v="0"/>
    <x v="2"/>
    <s v="Smart watch "/>
    <n v="1360"/>
    <x v="2"/>
    <n v="370"/>
    <x v="1"/>
    <n v="370"/>
    <n v="249.0899963"/>
    <n v="120.9100037"/>
    <n v="249.0899963"/>
  </r>
  <r>
    <n v="19973"/>
    <d v="2020-01-26T00:00:00"/>
    <n v="7"/>
    <x v="1"/>
    <x v="11"/>
    <x v="0"/>
    <n v="3868"/>
    <s v="Smith"/>
    <x v="138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2075"/>
    <d v="2020-01-26T00:00:00"/>
    <n v="7"/>
    <x v="1"/>
    <x v="11"/>
    <x v="0"/>
    <n v="11700"/>
    <s v="Smith"/>
    <x v="139"/>
    <x v="0"/>
    <x v="0"/>
    <x v="2"/>
    <s v="Mercurial Vapor 13 Elite FG"/>
    <n v="365"/>
    <x v="1"/>
    <n v="94.75"/>
    <x v="2"/>
    <n v="379"/>
    <n v="122.2799988"/>
    <n v="256.72000120000001"/>
    <n v="30.5699997"/>
  </r>
  <r>
    <n v="12075"/>
    <d v="2020-01-26T00:00:00"/>
    <n v="7"/>
    <x v="1"/>
    <x v="11"/>
    <x v="0"/>
    <n v="11700"/>
    <s v="Smith"/>
    <x v="139"/>
    <x v="0"/>
    <x v="0"/>
    <x v="2"/>
    <s v="Mercurial Vapor 13 Elite FG"/>
    <n v="365"/>
    <x v="1"/>
    <n v="94.75"/>
    <x v="2"/>
    <n v="379"/>
    <n v="122.2799988"/>
    <n v="256.72000120000001"/>
    <n v="30.5699997"/>
  </r>
  <r>
    <n v="75811"/>
    <d v="2020-01-26T00:00:00"/>
    <n v="7"/>
    <x v="1"/>
    <x v="11"/>
    <x v="0"/>
    <n v="19364"/>
    <s v="Tyler"/>
    <x v="140"/>
    <x v="0"/>
    <x v="0"/>
    <x v="0"/>
    <s v="Smart watch "/>
    <n v="1360"/>
    <x v="2"/>
    <n v="370"/>
    <x v="1"/>
    <n v="370"/>
    <n v="249.0899963"/>
    <n v="120.9100037"/>
    <n v="249.0899963"/>
  </r>
  <r>
    <n v="76847"/>
    <d v="2020-01-26T00:00:00"/>
    <n v="7"/>
    <x v="1"/>
    <x v="11"/>
    <x v="0"/>
    <n v="20400"/>
    <s v="Justice"/>
    <x v="10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15979"/>
    <d v="2020-01-26T00:00:00"/>
    <n v="7"/>
    <x v="1"/>
    <x v="11"/>
    <x v="0"/>
    <n v="4789"/>
    <s v="Richmond"/>
    <x v="14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56222"/>
    <d v="2020-01-26T00:00:00"/>
    <n v="7"/>
    <x v="1"/>
    <x v="11"/>
    <x v="0"/>
    <n v="7259"/>
    <s v="Ingram"/>
    <x v="121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1756"/>
    <d v="2020-01-26T00:00:00"/>
    <n v="7"/>
    <x v="1"/>
    <x v="11"/>
    <x v="0"/>
    <n v="6875"/>
    <s v="Mcdowell"/>
    <x v="33"/>
    <x v="0"/>
    <x v="0"/>
    <x v="2"/>
    <s v="Air Zoom Pegasus 37"/>
    <n v="191"/>
    <x v="5"/>
    <n v="85"/>
    <x v="0"/>
    <n v="170"/>
    <n v="109.5599976"/>
    <n v="60.440002399999997"/>
    <n v="54.779998800000001"/>
  </r>
  <r>
    <n v="76849"/>
    <d v="2020-01-26T00:00:00"/>
    <n v="7"/>
    <x v="1"/>
    <x v="11"/>
    <x v="0"/>
    <n v="20402"/>
    <s v="Buchanan"/>
    <x v="97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18036"/>
    <d v="2020-01-26T00:00:00"/>
    <n v="7"/>
    <x v="1"/>
    <x v="11"/>
    <x v="0"/>
    <n v="3365"/>
    <s v="Crawford"/>
    <x v="142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3943"/>
    <d v="2020-01-26T00:00:00"/>
    <n v="7"/>
    <x v="1"/>
    <x v="11"/>
    <x v="0"/>
    <n v="1107"/>
    <s v="Miller"/>
    <x v="10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75812"/>
    <d v="2020-01-25T00:00:00"/>
    <n v="6"/>
    <x v="1"/>
    <x v="11"/>
    <x v="0"/>
    <n v="19365"/>
    <s v="Weber"/>
    <x v="13"/>
    <x v="1"/>
    <x v="1"/>
    <x v="0"/>
    <s v="Smart watch "/>
    <n v="1360"/>
    <x v="2"/>
    <n v="370"/>
    <x v="1"/>
    <n v="370"/>
    <n v="249.0899963"/>
    <n v="120.9100037"/>
    <n v="249.0899963"/>
  </r>
  <r>
    <n v="5919"/>
    <d v="2020-01-25T00:00:00"/>
    <n v="6"/>
    <x v="1"/>
    <x v="11"/>
    <x v="0"/>
    <n v="6306"/>
    <s v="Browning"/>
    <x v="9"/>
    <x v="1"/>
    <x v="1"/>
    <x v="2"/>
    <s v="Youth Black/Red Away Match Jersey"/>
    <n v="565"/>
    <x v="1"/>
    <n v="70"/>
    <x v="3"/>
    <n v="350"/>
    <n v="195.75000764999999"/>
    <n v="154.24999235000001"/>
    <n v="39.150001529999997"/>
  </r>
  <r>
    <n v="19550"/>
    <d v="2020-01-25T00:00:00"/>
    <n v="6"/>
    <x v="1"/>
    <x v="11"/>
    <x v="0"/>
    <n v="7158"/>
    <s v="Todd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3828"/>
    <d v="2020-01-25T00:00:00"/>
    <n v="6"/>
    <x v="1"/>
    <x v="11"/>
    <x v="0"/>
    <n v="11761"/>
    <s v="Coleman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10113"/>
    <d v="2020-01-25T00:00:00"/>
    <n v="6"/>
    <x v="1"/>
    <x v="11"/>
    <x v="0"/>
    <n v="12119"/>
    <s v="Pham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7814"/>
    <d v="2020-01-25T00:00:00"/>
    <n v="6"/>
    <x v="1"/>
    <x v="11"/>
    <x v="0"/>
    <n v="5007"/>
    <s v="Smith"/>
    <x v="25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7814"/>
    <d v="2020-01-25T00:00:00"/>
    <n v="6"/>
    <x v="1"/>
    <x v="11"/>
    <x v="0"/>
    <n v="5007"/>
    <s v="Smith"/>
    <x v="25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56973"/>
    <d v="2020-01-25T00:00:00"/>
    <n v="6"/>
    <x v="1"/>
    <x v="11"/>
    <x v="0"/>
    <n v="8541"/>
    <s v="Smith"/>
    <x v="13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13215"/>
    <d v="2020-01-25T00:00:00"/>
    <n v="6"/>
    <x v="1"/>
    <x v="11"/>
    <x v="0"/>
    <n v="7465"/>
    <s v="Smith"/>
    <x v="96"/>
    <x v="0"/>
    <x v="0"/>
    <x v="2"/>
    <s v="ADG 3 Golf Shoes"/>
    <n v="627"/>
    <x v="0"/>
    <n v="165"/>
    <x v="2"/>
    <n v="660"/>
    <n v="490.9200136"/>
    <n v="169.0799864"/>
    <n v="122.7300034"/>
  </r>
  <r>
    <n v="46305"/>
    <d v="2020-01-25T00:00:00"/>
    <n v="6"/>
    <x v="1"/>
    <x v="11"/>
    <x v="0"/>
    <n v="3964"/>
    <s v="Smith"/>
    <x v="1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65"/>
    <d v="2020-01-25T00:00:00"/>
    <n v="6"/>
    <x v="1"/>
    <x v="11"/>
    <x v="0"/>
    <n v="19418"/>
    <s v="Fisher"/>
    <x v="143"/>
    <x v="0"/>
    <x v="0"/>
    <x v="0"/>
    <s v="Smart watch "/>
    <n v="1360"/>
    <x v="2"/>
    <n v="370"/>
    <x v="1"/>
    <n v="370"/>
    <n v="249.0899963"/>
    <n v="120.9100037"/>
    <n v="249.0899963"/>
  </r>
  <r>
    <n v="5712"/>
    <d v="2020-01-25T00:00:00"/>
    <n v="6"/>
    <x v="1"/>
    <x v="11"/>
    <x v="0"/>
    <n v="8925"/>
    <s v="Erickson"/>
    <x v="10"/>
    <x v="0"/>
    <x v="0"/>
    <x v="2"/>
    <s v="Team Golf Texas Longhorns Putter Grip"/>
    <n v="905"/>
    <x v="0"/>
    <n v="52.99"/>
    <x v="0"/>
    <n v="105.98"/>
    <n v="71.72000122"/>
    <n v="34.259998780000004"/>
    <n v="35.86000061"/>
  </r>
  <r>
    <n v="67806"/>
    <d v="2020-01-25T00:00:00"/>
    <n v="6"/>
    <x v="1"/>
    <x v="11"/>
    <x v="0"/>
    <n v="6652"/>
    <s v="Hammond"/>
    <x v="89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52582"/>
    <d v="2020-01-25T00:00:00"/>
    <n v="6"/>
    <x v="1"/>
    <x v="11"/>
    <x v="0"/>
    <n v="9563"/>
    <s v="Murphy"/>
    <x v="89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16218"/>
    <d v="2020-01-25T00:00:00"/>
    <n v="6"/>
    <x v="1"/>
    <x v="11"/>
    <x v="0"/>
    <n v="5246"/>
    <s v="Smith"/>
    <x v="14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6218"/>
    <d v="2020-01-25T00:00:00"/>
    <n v="6"/>
    <x v="1"/>
    <x v="11"/>
    <x v="0"/>
    <n v="5246"/>
    <s v="Smith"/>
    <x v="14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909"/>
    <d v="2020-01-25T00:00:00"/>
    <n v="6"/>
    <x v="1"/>
    <x v="11"/>
    <x v="0"/>
    <n v="19462"/>
    <s v="Wilder"/>
    <x v="145"/>
    <x v="0"/>
    <x v="0"/>
    <x v="0"/>
    <s v="Smart watch "/>
    <n v="1360"/>
    <x v="2"/>
    <n v="370"/>
    <x v="1"/>
    <n v="370"/>
    <n v="249.0899963"/>
    <n v="120.9100037"/>
    <n v="249.0899963"/>
  </r>
  <r>
    <n v="14003"/>
    <d v="2020-01-24T00:00:00"/>
    <n v="5"/>
    <x v="0"/>
    <x v="11"/>
    <x v="0"/>
    <n v="614"/>
    <s v="Benson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67158"/>
    <d v="2020-01-24T00:00:00"/>
    <n v="5"/>
    <x v="0"/>
    <x v="11"/>
    <x v="0"/>
    <n v="1516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7032"/>
    <d v="2020-01-24T00:00:00"/>
    <n v="5"/>
    <x v="0"/>
    <x v="11"/>
    <x v="0"/>
    <n v="10093"/>
    <s v="Lopez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0029"/>
    <d v="2020-01-24T00:00:00"/>
    <n v="5"/>
    <x v="0"/>
    <x v="11"/>
    <x v="0"/>
    <n v="10735"/>
    <s v="Valdez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58896"/>
    <d v="2020-01-24T00:00:00"/>
    <n v="5"/>
    <x v="0"/>
    <x v="11"/>
    <x v="0"/>
    <n v="9697"/>
    <s v="Williams"/>
    <x v="146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135"/>
    <d v="2020-01-24T00:00:00"/>
    <n v="5"/>
    <x v="0"/>
    <x v="11"/>
    <x v="0"/>
    <n v="10041"/>
    <s v="Smith"/>
    <x v="27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16111"/>
    <d v="2020-01-24T00:00:00"/>
    <n v="5"/>
    <x v="0"/>
    <x v="11"/>
    <x v="0"/>
    <n v="6746"/>
    <s v="Sanchez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6111"/>
    <d v="2020-01-24T00:00:00"/>
    <n v="5"/>
    <x v="0"/>
    <x v="11"/>
    <x v="0"/>
    <n v="6746"/>
    <s v="Sanchez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866"/>
    <d v="2020-01-24T00:00:00"/>
    <n v="5"/>
    <x v="0"/>
    <x v="11"/>
    <x v="0"/>
    <n v="19419"/>
    <s v="Pickett"/>
    <x v="47"/>
    <x v="1"/>
    <x v="0"/>
    <x v="0"/>
    <s v="Smart watch "/>
    <n v="1360"/>
    <x v="2"/>
    <n v="370"/>
    <x v="1"/>
    <n v="370"/>
    <n v="249.0899963"/>
    <n v="120.9100037"/>
    <n v="249.0899963"/>
  </r>
  <r>
    <n v="75813"/>
    <d v="2020-01-24T00:00:00"/>
    <n v="5"/>
    <x v="0"/>
    <x v="11"/>
    <x v="0"/>
    <n v="19366"/>
    <s v="Hickman"/>
    <x v="147"/>
    <x v="0"/>
    <x v="0"/>
    <x v="0"/>
    <s v="Smart watch "/>
    <n v="1360"/>
    <x v="2"/>
    <n v="370"/>
    <x v="1"/>
    <n v="370"/>
    <n v="249.0899963"/>
    <n v="120.9100037"/>
    <n v="249.0899963"/>
  </r>
  <r>
    <n v="13991"/>
    <d v="2020-01-24T00:00:00"/>
    <n v="5"/>
    <x v="0"/>
    <x v="11"/>
    <x v="0"/>
    <n v="10647"/>
    <s v="Johnson"/>
    <x v="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1968"/>
    <d v="2020-01-24T00:00:00"/>
    <n v="5"/>
    <x v="0"/>
    <x v="11"/>
    <x v="0"/>
    <n v="2610"/>
    <s v="Johnson"/>
    <x v="148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6107"/>
    <d v="2020-01-24T00:00:00"/>
    <n v="5"/>
    <x v="0"/>
    <x v="11"/>
    <x v="0"/>
    <n v="1902"/>
    <s v="Murphy"/>
    <x v="8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11948"/>
    <d v="2020-01-24T00:00:00"/>
    <n v="5"/>
    <x v="0"/>
    <x v="11"/>
    <x v="0"/>
    <n v="8470"/>
    <s v="Horn"/>
    <x v="149"/>
    <x v="0"/>
    <x v="0"/>
    <x v="2"/>
    <s v="Mercurial Vapor 13 Elite FG"/>
    <n v="365"/>
    <x v="1"/>
    <n v="94.75"/>
    <x v="2"/>
    <n v="379"/>
    <n v="122.2799988"/>
    <n v="256.72000120000001"/>
    <n v="30.5699997"/>
  </r>
  <r>
    <n v="63792"/>
    <d v="2020-01-24T00:00:00"/>
    <n v="5"/>
    <x v="0"/>
    <x v="11"/>
    <x v="0"/>
    <n v="4452"/>
    <s v="Lopez"/>
    <x v="68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55899"/>
    <d v="2020-01-24T00:00:00"/>
    <n v="5"/>
    <x v="0"/>
    <x v="11"/>
    <x v="0"/>
    <n v="2502"/>
    <s v="Smith"/>
    <x v="113"/>
    <x v="0"/>
    <x v="0"/>
    <x v="2"/>
    <s v="Men's Germany Black Crest Away Tee"/>
    <n v="567"/>
    <x v="5"/>
    <n v="25"/>
    <x v="0"/>
    <n v="50"/>
    <n v="34.880001059999998"/>
    <n v="15.119998940000002"/>
    <n v="17.440000529999999"/>
  </r>
  <r>
    <n v="14660"/>
    <d v="2020-01-24T00:00:00"/>
    <n v="5"/>
    <x v="0"/>
    <x v="11"/>
    <x v="0"/>
    <n v="9371"/>
    <s v="Patterson"/>
    <x v="15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9116"/>
    <d v="2020-01-24T00:00:00"/>
    <n v="5"/>
    <x v="0"/>
    <x v="11"/>
    <x v="0"/>
    <n v="8245"/>
    <s v="Gray"/>
    <x v="15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75814"/>
    <d v="2020-01-23T00:00:00"/>
    <n v="4"/>
    <x v="0"/>
    <x v="11"/>
    <x v="0"/>
    <n v="19367"/>
    <s v="Mcpherson"/>
    <x v="13"/>
    <x v="1"/>
    <x v="1"/>
    <x v="0"/>
    <s v="Smart watch "/>
    <n v="1360"/>
    <x v="2"/>
    <n v="370"/>
    <x v="1"/>
    <n v="370"/>
    <n v="249.0899963"/>
    <n v="120.9100037"/>
    <n v="249.0899963"/>
  </r>
  <r>
    <n v="18156"/>
    <d v="2020-01-23T00:00:00"/>
    <n v="4"/>
    <x v="0"/>
    <x v="11"/>
    <x v="0"/>
    <n v="9265"/>
    <s v="Fischer"/>
    <x v="50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70437"/>
    <d v="2020-01-23T00:00:00"/>
    <n v="4"/>
    <x v="0"/>
    <x v="11"/>
    <x v="0"/>
    <n v="13990"/>
    <s v="Wolfe"/>
    <x v="50"/>
    <x v="1"/>
    <x v="1"/>
    <x v="0"/>
    <s v="Adidas Sport Athletic Pullover Hooded"/>
    <n v="1350"/>
    <x v="5"/>
    <n v="22.74"/>
    <x v="1"/>
    <n v="22.74"/>
    <n v="14.6999969"/>
    <n v="8.0400030999999981"/>
    <n v="14.6999969"/>
  </r>
  <r>
    <n v="10394"/>
    <d v="2020-01-23T00:00:00"/>
    <n v="4"/>
    <x v="0"/>
    <x v="11"/>
    <x v="0"/>
    <n v="934"/>
    <s v="Santiago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8160"/>
    <d v="2020-01-23T00:00:00"/>
    <n v="4"/>
    <x v="0"/>
    <x v="11"/>
    <x v="0"/>
    <n v="1001"/>
    <s v="Thomas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8160"/>
    <d v="2020-01-23T00:00:00"/>
    <n v="4"/>
    <x v="0"/>
    <x v="11"/>
    <x v="0"/>
    <n v="1001"/>
    <s v="Thomas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52321"/>
    <d v="2020-01-23T00:00:00"/>
    <n v="4"/>
    <x v="0"/>
    <x v="11"/>
    <x v="0"/>
    <n v="4249"/>
    <s v="Butler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13970"/>
    <d v="2020-01-23T00:00:00"/>
    <n v="4"/>
    <x v="0"/>
    <x v="11"/>
    <x v="0"/>
    <n v="5224"/>
    <s v="Green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55174"/>
    <d v="2020-01-23T00:00:00"/>
    <n v="4"/>
    <x v="0"/>
    <x v="11"/>
    <x v="0"/>
    <n v="8677"/>
    <s v="Mccoy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135"/>
    <d v="2020-01-23T00:00:00"/>
    <n v="4"/>
    <x v="0"/>
    <x v="11"/>
    <x v="0"/>
    <n v="10041"/>
    <s v="Smith"/>
    <x v="27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19442"/>
    <d v="2020-01-23T00:00:00"/>
    <n v="4"/>
    <x v="0"/>
    <x v="11"/>
    <x v="0"/>
    <n v="9989"/>
    <s v="Parsons"/>
    <x v="152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3217"/>
    <d v="2020-01-23T00:00:00"/>
    <n v="4"/>
    <x v="0"/>
    <x v="11"/>
    <x v="0"/>
    <n v="10165"/>
    <s v="Buckley"/>
    <x v="53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23211"/>
    <d v="2020-01-23T00:00:00"/>
    <n v="4"/>
    <x v="0"/>
    <x v="11"/>
    <x v="0"/>
    <n v="12100"/>
    <s v="Bolton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6093"/>
    <d v="2020-01-23T00:00:00"/>
    <n v="4"/>
    <x v="0"/>
    <x v="11"/>
    <x v="0"/>
    <n v="1902"/>
    <s v="Murphy"/>
    <x v="8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6098"/>
    <d v="2020-01-23T00:00:00"/>
    <n v="4"/>
    <x v="0"/>
    <x v="11"/>
    <x v="0"/>
    <n v="5939"/>
    <s v="Moore"/>
    <x v="6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3939"/>
    <d v="2020-01-23T00:00:00"/>
    <n v="4"/>
    <x v="0"/>
    <x v="11"/>
    <x v="0"/>
    <n v="5854"/>
    <s v="Smith"/>
    <x v="153"/>
    <x v="0"/>
    <x v="0"/>
    <x v="0"/>
    <s v="Mercurial Vapor 13 Elite FG"/>
    <n v="365"/>
    <x v="1"/>
    <n v="94.75"/>
    <x v="2"/>
    <n v="379"/>
    <n v="122.2799988"/>
    <n v="256.72000120000001"/>
    <n v="30.5699997"/>
  </r>
  <r>
    <n v="16767"/>
    <d v="2020-01-23T00:00:00"/>
    <n v="4"/>
    <x v="0"/>
    <x v="11"/>
    <x v="0"/>
    <n v="10132"/>
    <s v="Moody"/>
    <x v="15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67"/>
    <d v="2020-01-23T00:00:00"/>
    <n v="4"/>
    <x v="0"/>
    <x v="11"/>
    <x v="0"/>
    <n v="19420"/>
    <s v="Rush"/>
    <x v="155"/>
    <x v="0"/>
    <x v="0"/>
    <x v="0"/>
    <s v="Smart watch "/>
    <n v="1360"/>
    <x v="2"/>
    <n v="370"/>
    <x v="1"/>
    <n v="370"/>
    <n v="249.0899963"/>
    <n v="120.9100037"/>
    <n v="249.0899963"/>
  </r>
  <r>
    <n v="2014"/>
    <d v="2020-01-23T00:00:00"/>
    <n v="4"/>
    <x v="0"/>
    <x v="11"/>
    <x v="0"/>
    <n v="5875"/>
    <s v="Rodgers"/>
    <x v="137"/>
    <x v="0"/>
    <x v="0"/>
    <x v="0"/>
    <s v="Youth Black/Red Away Match Jersey"/>
    <n v="565"/>
    <x v="1"/>
    <n v="70"/>
    <x v="0"/>
    <n v="140"/>
    <n v="78.300003059999995"/>
    <n v="61.699996940000005"/>
    <n v="39.150001529999997"/>
  </r>
  <r>
    <n v="18213"/>
    <d v="2020-01-23T00:00:00"/>
    <n v="4"/>
    <x v="0"/>
    <x v="11"/>
    <x v="0"/>
    <n v="10831"/>
    <s v="Smith"/>
    <x v="23"/>
    <x v="0"/>
    <x v="0"/>
    <x v="0"/>
    <s v="Mercurial Vapor 13 Elite FG"/>
    <n v="365"/>
    <x v="1"/>
    <n v="94.75"/>
    <x v="2"/>
    <n v="379"/>
    <n v="122.2799988"/>
    <n v="256.72000120000001"/>
    <n v="30.5699997"/>
  </r>
  <r>
    <n v="18213"/>
    <d v="2020-01-23T00:00:00"/>
    <n v="4"/>
    <x v="0"/>
    <x v="11"/>
    <x v="0"/>
    <n v="10831"/>
    <s v="Smith"/>
    <x v="23"/>
    <x v="0"/>
    <x v="0"/>
    <x v="0"/>
    <s v="ADG 3 Golf Shoes"/>
    <n v="627"/>
    <x v="0"/>
    <n v="165"/>
    <x v="2"/>
    <n v="660"/>
    <n v="490.9200136"/>
    <n v="169.0799864"/>
    <n v="122.7300034"/>
  </r>
  <r>
    <n v="64369"/>
    <d v="2020-01-23T00:00:00"/>
    <n v="4"/>
    <x v="0"/>
    <x v="11"/>
    <x v="0"/>
    <n v="2975"/>
    <s v="Smith"/>
    <x v="14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70149"/>
    <d v="2020-01-22T00:00:00"/>
    <n v="3"/>
    <x v="0"/>
    <x v="11"/>
    <x v="0"/>
    <n v="13702"/>
    <s v="Mclaughli"/>
    <x v="50"/>
    <x v="1"/>
    <x v="1"/>
    <x v="0"/>
    <s v="Adidas Sport Athletic Pullover Hooded"/>
    <n v="1350"/>
    <x v="5"/>
    <n v="22.74"/>
    <x v="1"/>
    <n v="22.74"/>
    <n v="14.6999969"/>
    <n v="8.0400030999999981"/>
    <n v="14.6999969"/>
  </r>
  <r>
    <n v="3625"/>
    <d v="2020-01-22T00:00:00"/>
    <n v="3"/>
    <x v="0"/>
    <x v="11"/>
    <x v="0"/>
    <n v="2813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18154"/>
    <d v="2020-01-22T00:00:00"/>
    <n v="3"/>
    <x v="0"/>
    <x v="11"/>
    <x v="0"/>
    <n v="5082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2428"/>
    <d v="2020-01-22T00:00:00"/>
    <n v="3"/>
    <x v="0"/>
    <x v="11"/>
    <x v="0"/>
    <n v="5965"/>
    <s v="Parker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20931"/>
    <d v="2020-01-22T00:00:00"/>
    <n v="3"/>
    <x v="0"/>
    <x v="11"/>
    <x v="0"/>
    <n v="11664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0931"/>
    <d v="2020-01-22T00:00:00"/>
    <n v="3"/>
    <x v="0"/>
    <x v="11"/>
    <x v="0"/>
    <n v="11664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3890"/>
    <d v="2020-01-22T00:00:00"/>
    <n v="3"/>
    <x v="0"/>
    <x v="11"/>
    <x v="0"/>
    <n v="9120"/>
    <s v="Trujillo"/>
    <x v="27"/>
    <x v="1"/>
    <x v="0"/>
    <x v="0"/>
    <s v="Air Zoom Pegasus 37"/>
    <n v="191"/>
    <x v="5"/>
    <n v="85"/>
    <x v="2"/>
    <n v="340"/>
    <n v="219.11999520000001"/>
    <n v="120.88000479999999"/>
    <n v="54.779998800000001"/>
  </r>
  <r>
    <n v="6783"/>
    <d v="2020-01-22T00:00:00"/>
    <n v="3"/>
    <x v="0"/>
    <x v="11"/>
    <x v="0"/>
    <n v="10759"/>
    <s v="Smith"/>
    <x v="14"/>
    <x v="1"/>
    <x v="0"/>
    <x v="0"/>
    <s v="Air Zoom Pegasus 37"/>
    <n v="191"/>
    <x v="5"/>
    <n v="85"/>
    <x v="3"/>
    <n v="425"/>
    <n v="273.89999399999999"/>
    <n v="151.10000600000001"/>
    <n v="54.779998800000001"/>
  </r>
  <r>
    <n v="69841"/>
    <d v="2020-01-22T00:00:00"/>
    <n v="3"/>
    <x v="0"/>
    <x v="11"/>
    <x v="0"/>
    <n v="13394"/>
    <s v="White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13736"/>
    <d v="2020-01-22T00:00:00"/>
    <n v="3"/>
    <x v="0"/>
    <x v="11"/>
    <x v="0"/>
    <n v="1086"/>
    <s v="Smith"/>
    <x v="11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53455"/>
    <d v="2020-01-22T00:00:00"/>
    <n v="3"/>
    <x v="0"/>
    <x v="11"/>
    <x v="0"/>
    <n v="8993"/>
    <s v="Smith"/>
    <x v="53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22988"/>
    <d v="2020-01-22T00:00:00"/>
    <n v="3"/>
    <x v="0"/>
    <x v="11"/>
    <x v="0"/>
    <n v="4756"/>
    <s v="Stanley"/>
    <x v="17"/>
    <x v="0"/>
    <x v="0"/>
    <x v="2"/>
    <s v="Air Zoom Pegasus 37"/>
    <n v="191"/>
    <x v="5"/>
    <n v="85"/>
    <x v="0"/>
    <n v="170"/>
    <n v="109.5599976"/>
    <n v="60.440002399999997"/>
    <n v="54.779998800000001"/>
  </r>
  <r>
    <n v="11851"/>
    <d v="2020-01-22T00:00:00"/>
    <n v="3"/>
    <x v="0"/>
    <x v="11"/>
    <x v="0"/>
    <n v="9252"/>
    <s v="Summers"/>
    <x v="4"/>
    <x v="0"/>
    <x v="0"/>
    <x v="2"/>
    <s v="ADG 3 Golf Shoes"/>
    <n v="627"/>
    <x v="0"/>
    <n v="165"/>
    <x v="2"/>
    <n v="660"/>
    <n v="490.9200136"/>
    <n v="169.0799864"/>
    <n v="122.7300034"/>
  </r>
  <r>
    <n v="75815"/>
    <d v="2020-01-22T00:00:00"/>
    <n v="3"/>
    <x v="0"/>
    <x v="11"/>
    <x v="0"/>
    <n v="19368"/>
    <s v="Jimenez"/>
    <x v="156"/>
    <x v="0"/>
    <x v="0"/>
    <x v="0"/>
    <s v="Smart watch "/>
    <n v="1360"/>
    <x v="2"/>
    <n v="370"/>
    <x v="1"/>
    <n v="370"/>
    <n v="249.0899963"/>
    <n v="120.9100037"/>
    <n v="249.0899963"/>
  </r>
  <r>
    <n v="49936"/>
    <d v="2020-01-22T00:00:00"/>
    <n v="3"/>
    <x v="0"/>
    <x v="11"/>
    <x v="0"/>
    <n v="5767"/>
    <s v="Smith"/>
    <x v="1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3907"/>
    <d v="2020-01-22T00:00:00"/>
    <n v="3"/>
    <x v="0"/>
    <x v="11"/>
    <x v="0"/>
    <n v="4842"/>
    <s v="Smith"/>
    <x v="79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6887"/>
    <d v="2020-01-22T00:00:00"/>
    <n v="3"/>
    <x v="0"/>
    <x v="11"/>
    <x v="0"/>
    <n v="8488"/>
    <s v="Allen"/>
    <x v="40"/>
    <x v="0"/>
    <x v="0"/>
    <x v="2"/>
    <s v="ADG 3 Golf Shoes"/>
    <n v="627"/>
    <x v="0"/>
    <n v="165"/>
    <x v="2"/>
    <n v="660"/>
    <n v="490.9200136"/>
    <n v="169.0799864"/>
    <n v="122.7300034"/>
  </r>
  <r>
    <n v="11822"/>
    <d v="2020-01-22T00:00:00"/>
    <n v="3"/>
    <x v="0"/>
    <x v="11"/>
    <x v="0"/>
    <n v="3246"/>
    <s v="Burns"/>
    <x v="89"/>
    <x v="0"/>
    <x v="0"/>
    <x v="2"/>
    <s v="Women's Ignite PIP VI Slide"/>
    <n v="282"/>
    <x v="5"/>
    <n v="185"/>
    <x v="2"/>
    <n v="740"/>
    <n v="399.48001099999999"/>
    <n v="340.51998900000001"/>
    <n v="99.870002749999998"/>
  </r>
  <r>
    <n v="75868"/>
    <d v="2020-01-22T00:00:00"/>
    <n v="3"/>
    <x v="0"/>
    <x v="11"/>
    <x v="0"/>
    <n v="19421"/>
    <s v="Vega"/>
    <x v="157"/>
    <x v="0"/>
    <x v="0"/>
    <x v="2"/>
    <s v="Smart watch "/>
    <n v="1360"/>
    <x v="2"/>
    <n v="370"/>
    <x v="1"/>
    <n v="370"/>
    <n v="249.0899963"/>
    <n v="120.9100037"/>
    <n v="249.0899963"/>
  </r>
  <r>
    <n v="18120"/>
    <d v="2020-01-22T00:00:00"/>
    <n v="3"/>
    <x v="0"/>
    <x v="11"/>
    <x v="0"/>
    <n v="10821"/>
    <s v="Cooper"/>
    <x v="2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69"/>
    <d v="2020-01-21T00:00:00"/>
    <n v="2"/>
    <x v="0"/>
    <x v="11"/>
    <x v="0"/>
    <n v="19422"/>
    <s v="Davenport"/>
    <x v="13"/>
    <x v="1"/>
    <x v="1"/>
    <x v="0"/>
    <s v="Smart watch "/>
    <n v="1360"/>
    <x v="2"/>
    <n v="370"/>
    <x v="1"/>
    <n v="370"/>
    <n v="249.0899963"/>
    <n v="120.9100037"/>
    <n v="249.0899963"/>
  </r>
  <r>
    <n v="3527"/>
    <d v="2020-01-21T00:00:00"/>
    <n v="2"/>
    <x v="0"/>
    <x v="11"/>
    <x v="0"/>
    <n v="7407"/>
    <s v="Kim"/>
    <x v="9"/>
    <x v="1"/>
    <x v="1"/>
    <x v="2"/>
    <s v="Boys' Team Digi Jammer"/>
    <n v="572"/>
    <x v="5"/>
    <n v="165"/>
    <x v="3"/>
    <n v="825"/>
    <n v="436.05000018999999"/>
    <n v="388.94999981000001"/>
    <n v="87.210000038000004"/>
  </r>
  <r>
    <n v="66035"/>
    <d v="2020-01-21T00:00:00"/>
    <n v="2"/>
    <x v="0"/>
    <x v="11"/>
    <x v="0"/>
    <n v="11153"/>
    <s v="Gree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386"/>
    <d v="2020-01-21T00:00:00"/>
    <n v="2"/>
    <x v="0"/>
    <x v="11"/>
    <x v="0"/>
    <n v="11310"/>
    <s v="Williams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69683"/>
    <d v="2020-01-21T00:00:00"/>
    <n v="2"/>
    <x v="0"/>
    <x v="11"/>
    <x v="0"/>
    <n v="13236"/>
    <s v="Fields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14454"/>
    <d v="2020-01-21T00:00:00"/>
    <n v="2"/>
    <x v="0"/>
    <x v="11"/>
    <x v="0"/>
    <n v="1577"/>
    <s v="Smith"/>
    <x v="11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75816"/>
    <d v="2020-01-21T00:00:00"/>
    <n v="2"/>
    <x v="0"/>
    <x v="11"/>
    <x v="0"/>
    <n v="19369"/>
    <s v="Bruce"/>
    <x v="82"/>
    <x v="0"/>
    <x v="0"/>
    <x v="2"/>
    <s v="Smart watch "/>
    <n v="1360"/>
    <x v="2"/>
    <n v="370"/>
    <x v="1"/>
    <n v="370"/>
    <n v="249.0899963"/>
    <n v="120.9100037"/>
    <n v="249.0899963"/>
  </r>
  <r>
    <n v="59742"/>
    <d v="2020-01-21T00:00:00"/>
    <n v="2"/>
    <x v="0"/>
    <x v="11"/>
    <x v="0"/>
    <n v="3997"/>
    <s v="Walker"/>
    <x v="17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5479"/>
    <d v="2020-01-21T00:00:00"/>
    <n v="2"/>
    <x v="0"/>
    <x v="11"/>
    <x v="0"/>
    <n v="6172"/>
    <s v="Smith"/>
    <x v="158"/>
    <x v="0"/>
    <x v="0"/>
    <x v="2"/>
    <s v="Glove It Imperial Golf Towel"/>
    <n v="926"/>
    <x v="0"/>
    <n v="14.99"/>
    <x v="0"/>
    <n v="29.98"/>
    <n v="14.159999848"/>
    <n v="15.820000152"/>
    <n v="7.079999924"/>
  </r>
  <r>
    <n v="8470"/>
    <d v="2020-01-21T00:00:00"/>
    <n v="2"/>
    <x v="0"/>
    <x v="11"/>
    <x v="0"/>
    <n v="9162"/>
    <s v="Carter"/>
    <x v="102"/>
    <x v="0"/>
    <x v="0"/>
    <x v="2"/>
    <s v="ADG 3 Golf Shoes"/>
    <n v="627"/>
    <x v="0"/>
    <n v="165"/>
    <x v="0"/>
    <n v="330"/>
    <n v="245.4600068"/>
    <n v="84.539993199999998"/>
    <n v="122.7300034"/>
  </r>
  <r>
    <n v="19775"/>
    <d v="2020-01-21T00:00:00"/>
    <n v="2"/>
    <x v="0"/>
    <x v="11"/>
    <x v="0"/>
    <n v="3980"/>
    <s v="Smith"/>
    <x v="159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383"/>
    <d v="2020-01-21T00:00:00"/>
    <n v="2"/>
    <x v="0"/>
    <x v="11"/>
    <x v="0"/>
    <n v="1753"/>
    <s v="Smith"/>
    <x v="70"/>
    <x v="0"/>
    <x v="0"/>
    <x v="2"/>
    <s v="Mercurial Vapor 13 Elite FG"/>
    <n v="365"/>
    <x v="1"/>
    <n v="94.75"/>
    <x v="2"/>
    <n v="379"/>
    <n v="122.2799988"/>
    <n v="256.72000120000001"/>
    <n v="30.5699997"/>
  </r>
  <r>
    <n v="1383"/>
    <d v="2020-01-21T00:00:00"/>
    <n v="2"/>
    <x v="0"/>
    <x v="11"/>
    <x v="0"/>
    <n v="1753"/>
    <s v="Smith"/>
    <x v="70"/>
    <x v="0"/>
    <x v="0"/>
    <x v="2"/>
    <s v="Mercurial Vapor 13 Elite FG"/>
    <n v="365"/>
    <x v="1"/>
    <n v="94.75"/>
    <x v="2"/>
    <n v="379"/>
    <n v="122.2799988"/>
    <n v="256.72000120000001"/>
    <n v="30.5699997"/>
  </r>
  <r>
    <n v="11749"/>
    <d v="2020-01-21T00:00:00"/>
    <n v="2"/>
    <x v="0"/>
    <x v="11"/>
    <x v="0"/>
    <n v="430"/>
    <s v="Smith"/>
    <x v="16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17"/>
    <d v="2020-01-20T00:00:00"/>
    <n v="1"/>
    <x v="0"/>
    <x v="11"/>
    <x v="0"/>
    <n v="19370"/>
    <s v="Marsh"/>
    <x v="13"/>
    <x v="1"/>
    <x v="1"/>
    <x v="1"/>
    <s v="Smart watch "/>
    <n v="1360"/>
    <x v="2"/>
    <n v="370"/>
    <x v="1"/>
    <n v="370"/>
    <n v="249.0899963"/>
    <n v="120.9100037"/>
    <n v="249.0899963"/>
  </r>
  <r>
    <n v="15884"/>
    <d v="2020-01-20T00:00:00"/>
    <n v="1"/>
    <x v="0"/>
    <x v="11"/>
    <x v="0"/>
    <n v="899"/>
    <s v="Webster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7999"/>
    <d v="2020-01-20T00:00:00"/>
    <n v="1"/>
    <x v="0"/>
    <x v="11"/>
    <x v="0"/>
    <n v="8760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5845"/>
    <d v="2020-01-20T00:00:00"/>
    <n v="1"/>
    <x v="0"/>
    <x v="11"/>
    <x v="0"/>
    <n v="11900"/>
    <s v="Ward"/>
    <x v="9"/>
    <x v="1"/>
    <x v="1"/>
    <x v="1"/>
    <s v="Sevylor Coleman 2-Person Outdoors Kayak"/>
    <n v="1004"/>
    <x v="4"/>
    <n v="460.58"/>
    <x v="1"/>
    <n v="460.58"/>
    <n v="268.7900085"/>
    <n v="191.78999149999999"/>
    <n v="268.7900085"/>
  </r>
  <r>
    <n v="11681"/>
    <d v="2020-01-20T00:00:00"/>
    <n v="1"/>
    <x v="0"/>
    <x v="11"/>
    <x v="0"/>
    <n v="12370"/>
    <s v="Cruz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5835"/>
    <d v="2020-01-20T00:00:00"/>
    <n v="1"/>
    <x v="0"/>
    <x v="11"/>
    <x v="0"/>
    <n v="9349"/>
    <s v="Martinez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5030"/>
    <d v="2020-01-20T00:00:00"/>
    <n v="1"/>
    <x v="0"/>
    <x v="11"/>
    <x v="0"/>
    <n v="3570"/>
    <s v="Nelson"/>
    <x v="25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69685"/>
    <d v="2020-01-20T00:00:00"/>
    <n v="1"/>
    <x v="0"/>
    <x v="11"/>
    <x v="0"/>
    <n v="13238"/>
    <s v="Noel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10764"/>
    <d v="2020-01-20T00:00:00"/>
    <n v="1"/>
    <x v="0"/>
    <x v="11"/>
    <x v="0"/>
    <n v="2927"/>
    <s v="Sanchez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870"/>
    <d v="2020-01-20T00:00:00"/>
    <n v="1"/>
    <x v="0"/>
    <x v="11"/>
    <x v="0"/>
    <n v="19423"/>
    <s v="Fleming"/>
    <x v="57"/>
    <x v="0"/>
    <x v="0"/>
    <x v="0"/>
    <s v="Smart watch "/>
    <n v="1360"/>
    <x v="2"/>
    <n v="370"/>
    <x v="1"/>
    <n v="370"/>
    <n v="249.0899963"/>
    <n v="120.9100037"/>
    <n v="249.0899963"/>
  </r>
  <r>
    <n v="11674"/>
    <d v="2020-01-20T00:00:00"/>
    <n v="1"/>
    <x v="0"/>
    <x v="11"/>
    <x v="0"/>
    <n v="7222"/>
    <s v="Stein"/>
    <x v="161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47429"/>
    <d v="2020-01-20T00:00:00"/>
    <n v="1"/>
    <x v="0"/>
    <x v="11"/>
    <x v="0"/>
    <n v="6168"/>
    <s v="Li"/>
    <x v="70"/>
    <x v="0"/>
    <x v="0"/>
    <x v="2"/>
    <s v="Mercurial Vapor 13 Elite FG"/>
    <n v="365"/>
    <x v="1"/>
    <n v="94.75"/>
    <x v="2"/>
    <n v="379"/>
    <n v="122.2799988"/>
    <n v="256.72000120000001"/>
    <n v="30.5699997"/>
  </r>
  <r>
    <n v="3459"/>
    <d v="2020-01-20T00:00:00"/>
    <n v="1"/>
    <x v="0"/>
    <x v="11"/>
    <x v="0"/>
    <n v="3687"/>
    <s v="Morrow"/>
    <x v="137"/>
    <x v="0"/>
    <x v="0"/>
    <x v="2"/>
    <s v="ADG 3 Golf Shoes"/>
    <n v="627"/>
    <x v="0"/>
    <n v="165"/>
    <x v="0"/>
    <n v="330"/>
    <n v="245.4600068"/>
    <n v="84.539993199999998"/>
    <n v="122.7300034"/>
  </r>
  <r>
    <n v="5348"/>
    <d v="2020-01-20T00:00:00"/>
    <n v="1"/>
    <x v="0"/>
    <x v="11"/>
    <x v="0"/>
    <n v="10966"/>
    <s v="Pierce"/>
    <x v="30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16998"/>
    <d v="2020-01-19T00:00:00"/>
    <n v="7"/>
    <x v="1"/>
    <x v="11"/>
    <x v="0"/>
    <n v="548"/>
    <s v="Hort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593"/>
    <d v="2020-01-19T00:00:00"/>
    <n v="7"/>
    <x v="1"/>
    <x v="11"/>
    <x v="0"/>
    <n v="1275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20246"/>
    <d v="2020-01-19T00:00:00"/>
    <n v="7"/>
    <x v="1"/>
    <x v="11"/>
    <x v="0"/>
    <n v="2152"/>
    <s v="Rodriguez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5784"/>
    <d v="2020-01-19T00:00:00"/>
    <n v="7"/>
    <x v="1"/>
    <x v="11"/>
    <x v="0"/>
    <n v="2907"/>
    <s v="Maddox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7889"/>
    <d v="2020-01-19T00:00:00"/>
    <n v="7"/>
    <x v="1"/>
    <x v="11"/>
    <x v="0"/>
    <n v="12432"/>
    <s v="Smith"/>
    <x v="2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9559"/>
    <d v="2020-01-19T00:00:00"/>
    <n v="7"/>
    <x v="1"/>
    <x v="11"/>
    <x v="0"/>
    <n v="13112"/>
    <s v="Blake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11643"/>
    <d v="2020-01-19T00:00:00"/>
    <n v="7"/>
    <x v="1"/>
    <x v="11"/>
    <x v="0"/>
    <n v="823"/>
    <s v="Small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5766"/>
    <d v="2020-01-19T00:00:00"/>
    <n v="7"/>
    <x v="1"/>
    <x v="11"/>
    <x v="0"/>
    <n v="6416"/>
    <s v="Smith"/>
    <x v="9"/>
    <x v="1"/>
    <x v="0"/>
    <x v="0"/>
    <s v="Air Zoom Pegasus 37"/>
    <n v="191"/>
    <x v="5"/>
    <n v="85"/>
    <x v="3"/>
    <n v="425"/>
    <n v="273.89999399999999"/>
    <n v="151.10000600000001"/>
    <n v="54.779998800000001"/>
  </r>
  <r>
    <n v="15766"/>
    <d v="2020-01-19T00:00:00"/>
    <n v="7"/>
    <x v="1"/>
    <x v="11"/>
    <x v="0"/>
    <n v="6416"/>
    <s v="Smith"/>
    <x v="9"/>
    <x v="1"/>
    <x v="0"/>
    <x v="0"/>
    <s v="Boys' Team Digi Jammer"/>
    <n v="572"/>
    <x v="5"/>
    <n v="165"/>
    <x v="3"/>
    <n v="825"/>
    <n v="436.05000018999999"/>
    <n v="388.94999981000001"/>
    <n v="87.210000038000004"/>
  </r>
  <r>
    <n v="15787"/>
    <d v="2020-01-19T00:00:00"/>
    <n v="7"/>
    <x v="1"/>
    <x v="11"/>
    <x v="0"/>
    <n v="3961"/>
    <s v="Riddle"/>
    <x v="138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411"/>
    <d v="2020-01-19T00:00:00"/>
    <n v="7"/>
    <x v="1"/>
    <x v="11"/>
    <x v="0"/>
    <n v="2200"/>
    <s v="Wilson"/>
    <x v="162"/>
    <x v="0"/>
    <x v="0"/>
    <x v="0"/>
    <s v="ADG 3 Golf Shoes"/>
    <n v="627"/>
    <x v="0"/>
    <n v="165"/>
    <x v="0"/>
    <n v="330"/>
    <n v="245.4600068"/>
    <n v="84.539993199999998"/>
    <n v="122.7300034"/>
  </r>
  <r>
    <n v="75818"/>
    <d v="2020-01-19T00:00:00"/>
    <n v="7"/>
    <x v="1"/>
    <x v="11"/>
    <x v="0"/>
    <n v="19371"/>
    <s v="Jenkins"/>
    <x v="163"/>
    <x v="0"/>
    <x v="0"/>
    <x v="0"/>
    <s v="Smart watch "/>
    <n v="1360"/>
    <x v="2"/>
    <n v="370"/>
    <x v="1"/>
    <n v="370"/>
    <n v="249.0899963"/>
    <n v="120.9100037"/>
    <n v="249.0899963"/>
  </r>
  <r>
    <n v="10759"/>
    <d v="2020-01-19T00:00:00"/>
    <n v="7"/>
    <x v="1"/>
    <x v="11"/>
    <x v="0"/>
    <n v="2861"/>
    <s v="Williamson"/>
    <x v="56"/>
    <x v="0"/>
    <x v="0"/>
    <x v="0"/>
    <s v="Mercurial Vapor 13 Elite FG"/>
    <n v="365"/>
    <x v="1"/>
    <n v="94.75"/>
    <x v="2"/>
    <n v="379"/>
    <n v="122.2799988"/>
    <n v="256.72000120000001"/>
    <n v="30.5699997"/>
  </r>
  <r>
    <n v="45750"/>
    <d v="2020-01-19T00:00:00"/>
    <n v="7"/>
    <x v="1"/>
    <x v="11"/>
    <x v="0"/>
    <n v="4215"/>
    <s v="Phillips"/>
    <x v="6"/>
    <x v="0"/>
    <x v="0"/>
    <x v="0"/>
    <s v="Mercurial Vapor 13 Elite FG"/>
    <n v="365"/>
    <x v="1"/>
    <n v="94.75"/>
    <x v="2"/>
    <n v="379"/>
    <n v="122.2799988"/>
    <n v="256.72000120000001"/>
    <n v="30.5699997"/>
  </r>
  <r>
    <n v="10384"/>
    <d v="2020-01-19T00:00:00"/>
    <n v="7"/>
    <x v="1"/>
    <x v="11"/>
    <x v="0"/>
    <n v="587"/>
    <s v="Smith"/>
    <x v="10"/>
    <x v="0"/>
    <x v="0"/>
    <x v="0"/>
    <s v="Mercurial Vapor 13 Elite FG"/>
    <n v="365"/>
    <x v="1"/>
    <n v="94.75"/>
    <x v="2"/>
    <n v="379"/>
    <n v="122.2799988"/>
    <n v="256.72000120000001"/>
    <n v="30.5699997"/>
  </r>
  <r>
    <n v="75871"/>
    <d v="2020-01-19T00:00:00"/>
    <n v="7"/>
    <x v="1"/>
    <x v="11"/>
    <x v="0"/>
    <n v="19424"/>
    <s v="Zimmerman"/>
    <x v="164"/>
    <x v="0"/>
    <x v="0"/>
    <x v="0"/>
    <s v="Smart watch "/>
    <n v="1360"/>
    <x v="2"/>
    <n v="370"/>
    <x v="1"/>
    <n v="370"/>
    <n v="249.0899963"/>
    <n v="120.9100037"/>
    <n v="249.0899963"/>
  </r>
  <r>
    <n v="11636"/>
    <d v="2020-01-19T00:00:00"/>
    <n v="7"/>
    <x v="1"/>
    <x v="11"/>
    <x v="0"/>
    <n v="8148"/>
    <s v="Smith"/>
    <x v="133"/>
    <x v="0"/>
    <x v="0"/>
    <x v="2"/>
    <s v="Mercurial Vapor 13 Elite FG"/>
    <n v="365"/>
    <x v="1"/>
    <n v="94.75"/>
    <x v="2"/>
    <n v="379"/>
    <n v="122.2799988"/>
    <n v="256.72000120000001"/>
    <n v="30.5699997"/>
  </r>
  <r>
    <n v="75872"/>
    <d v="2020-01-18T00:00:00"/>
    <n v="6"/>
    <x v="1"/>
    <x v="11"/>
    <x v="0"/>
    <n v="19425"/>
    <s v="Donovan"/>
    <x v="13"/>
    <x v="1"/>
    <x v="1"/>
    <x v="2"/>
    <s v="Smart watch "/>
    <n v="1360"/>
    <x v="2"/>
    <n v="370"/>
    <x v="1"/>
    <n v="370"/>
    <n v="249.0899963"/>
    <n v="120.9100037"/>
    <n v="249.0899963"/>
  </r>
  <r>
    <n v="15746"/>
    <d v="2020-01-18T00:00:00"/>
    <n v="6"/>
    <x v="1"/>
    <x v="11"/>
    <x v="0"/>
    <n v="1399"/>
    <s v="Smith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17878"/>
    <d v="2020-01-18T00:00:00"/>
    <n v="6"/>
    <x v="1"/>
    <x v="11"/>
    <x v="0"/>
    <n v="1459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7878"/>
    <d v="2020-01-18T00:00:00"/>
    <n v="6"/>
    <x v="1"/>
    <x v="11"/>
    <x v="0"/>
    <n v="1459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5751"/>
    <d v="2020-01-18T00:00:00"/>
    <n v="6"/>
    <x v="1"/>
    <x v="11"/>
    <x v="0"/>
    <n v="1851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9331"/>
    <d v="2020-01-18T00:00:00"/>
    <n v="6"/>
    <x v="1"/>
    <x v="11"/>
    <x v="0"/>
    <n v="8002"/>
    <s v="Martinez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5749"/>
    <d v="2020-01-18T00:00:00"/>
    <n v="6"/>
    <x v="1"/>
    <x v="11"/>
    <x v="0"/>
    <n v="8302"/>
    <s v="Jenkin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4651"/>
    <d v="2020-01-18T00:00:00"/>
    <n v="6"/>
    <x v="1"/>
    <x v="11"/>
    <x v="0"/>
    <n v="11887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7877"/>
    <d v="2020-01-18T00:00:00"/>
    <n v="6"/>
    <x v="1"/>
    <x v="11"/>
    <x v="0"/>
    <n v="12415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71131"/>
    <d v="2020-01-18T00:00:00"/>
    <n v="6"/>
    <x v="1"/>
    <x v="11"/>
    <x v="0"/>
    <n v="14684"/>
    <s v="Forbes"/>
    <x v="21"/>
    <x v="1"/>
    <x v="0"/>
    <x v="0"/>
    <s v="GoPro MAX — Waterproof 360"/>
    <n v="1352"/>
    <x v="2"/>
    <n v="669.99"/>
    <x v="1"/>
    <n v="669.99"/>
    <n v="450.58000183000001"/>
    <n v="219.40999816999999"/>
    <n v="450.58000183000001"/>
  </r>
  <r>
    <n v="75819"/>
    <d v="2020-01-18T00:00:00"/>
    <n v="6"/>
    <x v="1"/>
    <x v="11"/>
    <x v="0"/>
    <n v="19372"/>
    <s v="Aguilar"/>
    <x v="26"/>
    <x v="1"/>
    <x v="0"/>
    <x v="0"/>
    <s v="Smart watch "/>
    <n v="1360"/>
    <x v="2"/>
    <n v="370"/>
    <x v="1"/>
    <n v="370"/>
    <n v="249.0899963"/>
    <n v="120.9100037"/>
    <n v="249.0899963"/>
  </r>
  <r>
    <n v="13599"/>
    <d v="2020-01-18T00:00:00"/>
    <n v="6"/>
    <x v="1"/>
    <x v="11"/>
    <x v="0"/>
    <n v="6123"/>
    <s v="Anderson"/>
    <x v="104"/>
    <x v="2"/>
    <x v="0"/>
    <x v="2"/>
    <s v="Air Zoom Pegasus 37"/>
    <n v="191"/>
    <x v="5"/>
    <n v="85"/>
    <x v="2"/>
    <n v="340"/>
    <n v="219.11999520000001"/>
    <n v="120.88000479999999"/>
    <n v="54.779998800000001"/>
  </r>
  <r>
    <n v="11554"/>
    <d v="2020-01-18T00:00:00"/>
    <n v="6"/>
    <x v="1"/>
    <x v="11"/>
    <x v="0"/>
    <n v="4717"/>
    <s v="Sanders"/>
    <x v="12"/>
    <x v="0"/>
    <x v="0"/>
    <x v="2"/>
    <s v="Mercurial Vapor 13 Elite FG"/>
    <n v="365"/>
    <x v="1"/>
    <n v="94.75"/>
    <x v="2"/>
    <n v="379"/>
    <n v="122.2799988"/>
    <n v="256.72000120000001"/>
    <n v="30.5699997"/>
  </r>
  <r>
    <n v="1186"/>
    <d v="2020-01-18T00:00:00"/>
    <n v="6"/>
    <x v="1"/>
    <x v="11"/>
    <x v="0"/>
    <n v="11947"/>
    <s v="Smith"/>
    <x v="4"/>
    <x v="0"/>
    <x v="0"/>
    <x v="2"/>
    <s v="Mercurial Vapor 13 Elite FG"/>
    <n v="365"/>
    <x v="1"/>
    <n v="94.75"/>
    <x v="2"/>
    <n v="379"/>
    <n v="122.2799988"/>
    <n v="256.72000120000001"/>
    <n v="30.5699997"/>
  </r>
  <r>
    <n v="11558"/>
    <d v="2020-01-18T00:00:00"/>
    <n v="6"/>
    <x v="1"/>
    <x v="11"/>
    <x v="0"/>
    <n v="7457"/>
    <s v="Smith"/>
    <x v="165"/>
    <x v="0"/>
    <x v="0"/>
    <x v="2"/>
    <s v="Mercurial Vapor 13 Elite FG"/>
    <n v="365"/>
    <x v="1"/>
    <n v="94.75"/>
    <x v="2"/>
    <n v="379"/>
    <n v="122.2799988"/>
    <n v="256.72000120000001"/>
    <n v="30.5699997"/>
  </r>
  <r>
    <n v="11558"/>
    <d v="2020-01-18T00:00:00"/>
    <n v="6"/>
    <x v="1"/>
    <x v="11"/>
    <x v="0"/>
    <n v="7457"/>
    <s v="Smith"/>
    <x v="165"/>
    <x v="0"/>
    <x v="0"/>
    <x v="2"/>
    <s v="Glove It Women's Imperial Golf Glove"/>
    <n v="804"/>
    <x v="0"/>
    <n v="18.989999999999998"/>
    <x v="2"/>
    <n v="75.959999999999994"/>
    <n v="47.279998800000001"/>
    <n v="28.680001199999992"/>
    <n v="11.8199997"/>
  </r>
  <r>
    <n v="14100"/>
    <d v="2020-01-18T00:00:00"/>
    <n v="6"/>
    <x v="1"/>
    <x v="11"/>
    <x v="0"/>
    <n v="1045"/>
    <s v="Rivas"/>
    <x v="126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1529"/>
    <d v="2020-01-18T00:00:00"/>
    <n v="6"/>
    <x v="1"/>
    <x v="11"/>
    <x v="0"/>
    <n v="8853"/>
    <s v="Ali"/>
    <x v="166"/>
    <x v="0"/>
    <x v="0"/>
    <x v="2"/>
    <s v="Mercurial Vapor 13 Elite FG"/>
    <n v="365"/>
    <x v="1"/>
    <n v="94.75"/>
    <x v="2"/>
    <n v="379"/>
    <n v="122.2799988"/>
    <n v="256.72000120000001"/>
    <n v="30.5699997"/>
  </r>
  <r>
    <n v="9340"/>
    <d v="2020-01-17T00:00:00"/>
    <n v="5"/>
    <x v="0"/>
    <x v="11"/>
    <x v="0"/>
    <n v="6306"/>
    <s v="Browning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7810"/>
    <d v="2020-01-17T00:00:00"/>
    <n v="5"/>
    <x v="0"/>
    <x v="11"/>
    <x v="0"/>
    <n v="6365"/>
    <s v="Smith"/>
    <x v="9"/>
    <x v="1"/>
    <x v="1"/>
    <x v="0"/>
    <s v="Men's F10 TRX FG"/>
    <n v="44"/>
    <x v="1"/>
    <n v="94.75"/>
    <x v="1"/>
    <n v="94.75"/>
    <n v="74.089996339999999"/>
    <n v="20.660003660000001"/>
    <n v="74.089996339999999"/>
  </r>
  <r>
    <n v="17810"/>
    <d v="2020-01-17T00:00:00"/>
    <n v="5"/>
    <x v="0"/>
    <x v="11"/>
    <x v="0"/>
    <n v="6365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105"/>
    <d v="2020-01-17T00:00:00"/>
    <n v="5"/>
    <x v="0"/>
    <x v="11"/>
    <x v="0"/>
    <n v="9760"/>
    <s v="Wolf"/>
    <x v="9"/>
    <x v="1"/>
    <x v="1"/>
    <x v="2"/>
    <s v="Taylormade Rocketballz Golf Balls"/>
    <n v="818"/>
    <x v="0"/>
    <n v="46.69"/>
    <x v="3"/>
    <n v="233.45"/>
    <n v="148.45000264999999"/>
    <n v="84.999997350000001"/>
    <n v="29.690000529999999"/>
  </r>
  <r>
    <n v="17770"/>
    <d v="2020-01-17T00:00:00"/>
    <n v="5"/>
    <x v="0"/>
    <x v="11"/>
    <x v="0"/>
    <n v="9957"/>
    <s v="Bennett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5154"/>
    <d v="2020-01-17T00:00:00"/>
    <n v="5"/>
    <x v="0"/>
    <x v="11"/>
    <x v="0"/>
    <n v="12310"/>
    <s v="Nielsen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7766"/>
    <d v="2020-01-17T00:00:00"/>
    <n v="5"/>
    <x v="0"/>
    <x v="11"/>
    <x v="0"/>
    <n v="10863"/>
    <s v="Holmes"/>
    <x v="1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9830"/>
    <d v="2020-01-17T00:00:00"/>
    <n v="5"/>
    <x v="0"/>
    <x v="11"/>
    <x v="0"/>
    <n v="13383"/>
    <s v="Barnes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17755"/>
    <d v="2020-01-17T00:00:00"/>
    <n v="5"/>
    <x v="0"/>
    <x v="11"/>
    <x v="0"/>
    <n v="8380"/>
    <s v="Smith"/>
    <x v="13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17755"/>
    <d v="2020-01-17T00:00:00"/>
    <n v="5"/>
    <x v="0"/>
    <x v="11"/>
    <x v="0"/>
    <n v="8380"/>
    <s v="Smith"/>
    <x v="13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7162"/>
    <d v="2020-01-17T00:00:00"/>
    <n v="5"/>
    <x v="0"/>
    <x v="11"/>
    <x v="0"/>
    <n v="54"/>
    <s v="Olson"/>
    <x v="9"/>
    <x v="1"/>
    <x v="0"/>
    <x v="0"/>
    <s v="Mercurial Vapor 13 Elite FG"/>
    <n v="365"/>
    <x v="1"/>
    <n v="94.75"/>
    <x v="2"/>
    <n v="379"/>
    <n v="122.2799988"/>
    <n v="256.72000120000001"/>
    <n v="30.5699997"/>
  </r>
  <r>
    <n v="75873"/>
    <d v="2020-01-17T00:00:00"/>
    <n v="5"/>
    <x v="0"/>
    <x v="11"/>
    <x v="0"/>
    <n v="19426"/>
    <s v="Green"/>
    <x v="60"/>
    <x v="0"/>
    <x v="0"/>
    <x v="2"/>
    <s v="Smart watch "/>
    <n v="1360"/>
    <x v="2"/>
    <n v="370"/>
    <x v="1"/>
    <n v="370"/>
    <n v="249.0899963"/>
    <n v="120.9100037"/>
    <n v="249.0899963"/>
  </r>
  <r>
    <n v="12540"/>
    <d v="2020-01-17T00:00:00"/>
    <n v="5"/>
    <x v="0"/>
    <x v="11"/>
    <x v="0"/>
    <n v="6758"/>
    <s v="Chung"/>
    <x v="16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20"/>
    <d v="2020-01-17T00:00:00"/>
    <n v="5"/>
    <x v="0"/>
    <x v="11"/>
    <x v="0"/>
    <n v="19373"/>
    <s v="Melton"/>
    <x v="87"/>
    <x v="0"/>
    <x v="0"/>
    <x v="0"/>
    <s v="Smart watch "/>
    <n v="1360"/>
    <x v="2"/>
    <n v="370"/>
    <x v="1"/>
    <n v="370"/>
    <n v="249.0899963"/>
    <n v="120.9100037"/>
    <n v="249.0899963"/>
  </r>
  <r>
    <n v="75821"/>
    <d v="2020-01-16T00:00:00"/>
    <n v="4"/>
    <x v="0"/>
    <x v="11"/>
    <x v="0"/>
    <n v="19374"/>
    <s v="Dunn"/>
    <x v="13"/>
    <x v="1"/>
    <x v="1"/>
    <x v="0"/>
    <s v="Smart watch "/>
    <n v="1360"/>
    <x v="2"/>
    <n v="370"/>
    <x v="1"/>
    <n v="370"/>
    <n v="249.0899963"/>
    <n v="120.9100037"/>
    <n v="249.0899963"/>
  </r>
  <r>
    <n v="1077"/>
    <d v="2020-01-16T00:00:00"/>
    <n v="4"/>
    <x v="0"/>
    <x v="11"/>
    <x v="0"/>
    <n v="8103"/>
    <s v="Jones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64813"/>
    <d v="2020-01-16T00:00:00"/>
    <n v="4"/>
    <x v="0"/>
    <x v="11"/>
    <x v="0"/>
    <n v="10018"/>
    <s v="Rodriguez"/>
    <x v="27"/>
    <x v="1"/>
    <x v="0"/>
    <x v="0"/>
    <s v="Mercurial Vapor 13 Elite FG"/>
    <n v="365"/>
    <x v="1"/>
    <n v="94.75"/>
    <x v="2"/>
    <n v="379"/>
    <n v="122.2799988"/>
    <n v="256.72000120000001"/>
    <n v="30.5699997"/>
  </r>
  <r>
    <n v="69160"/>
    <d v="2020-01-16T00:00:00"/>
    <n v="4"/>
    <x v="0"/>
    <x v="11"/>
    <x v="0"/>
    <n v="12713"/>
    <s v="Pena"/>
    <x v="21"/>
    <x v="1"/>
    <x v="0"/>
    <x v="0"/>
    <s v="Hiking Survival Guide"/>
    <n v="1346"/>
    <x v="7"/>
    <n v="12.89"/>
    <x v="1"/>
    <n v="12.89"/>
    <n v="6.7600002290000001"/>
    <n v="6.1299997710000005"/>
    <n v="6.7600002290000001"/>
  </r>
  <r>
    <n v="17719"/>
    <d v="2020-01-16T00:00:00"/>
    <n v="4"/>
    <x v="0"/>
    <x v="11"/>
    <x v="0"/>
    <n v="2439"/>
    <s v="Smith"/>
    <x v="11"/>
    <x v="1"/>
    <x v="0"/>
    <x v="0"/>
    <s v="Air Zoom Pegasus 37"/>
    <n v="191"/>
    <x v="5"/>
    <n v="85"/>
    <x v="3"/>
    <n v="425"/>
    <n v="273.89999399999999"/>
    <n v="151.10000600000001"/>
    <n v="54.779998800000001"/>
  </r>
  <r>
    <n v="9309"/>
    <d v="2020-01-16T00:00:00"/>
    <n v="4"/>
    <x v="0"/>
    <x v="11"/>
    <x v="0"/>
    <n v="5981"/>
    <s v="Williamson"/>
    <x v="168"/>
    <x v="0"/>
    <x v="0"/>
    <x v="2"/>
    <s v="Glove It Women's Imperial Golf Glove"/>
    <n v="804"/>
    <x v="0"/>
    <n v="18.989999999999998"/>
    <x v="0"/>
    <n v="37.979999999999997"/>
    <n v="23.639999400000001"/>
    <n v="14.340000599999996"/>
    <n v="11.8199997"/>
  </r>
  <r>
    <n v="11391"/>
    <d v="2020-01-16T00:00:00"/>
    <n v="4"/>
    <x v="0"/>
    <x v="11"/>
    <x v="0"/>
    <n v="558"/>
    <s v="Mclaughlin"/>
    <x v="93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4920"/>
    <d v="2020-01-16T00:00:00"/>
    <n v="4"/>
    <x v="0"/>
    <x v="11"/>
    <x v="0"/>
    <n v="2492"/>
    <s v="Fischer"/>
    <x v="169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1378"/>
    <d v="2020-01-16T00:00:00"/>
    <n v="4"/>
    <x v="0"/>
    <x v="11"/>
    <x v="0"/>
    <n v="1261"/>
    <s v="Hancock"/>
    <x v="153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874"/>
    <d v="2020-01-16T00:00:00"/>
    <n v="4"/>
    <x v="0"/>
    <x v="11"/>
    <x v="0"/>
    <n v="19427"/>
    <s v="Garrett"/>
    <x v="113"/>
    <x v="0"/>
    <x v="0"/>
    <x v="0"/>
    <s v="Smart watch "/>
    <n v="1360"/>
    <x v="2"/>
    <n v="370"/>
    <x v="1"/>
    <n v="370"/>
    <n v="249.0899963"/>
    <n v="120.9100037"/>
    <n v="249.0899963"/>
  </r>
  <r>
    <n v="17726"/>
    <d v="2020-01-16T00:00:00"/>
    <n v="4"/>
    <x v="0"/>
    <x v="11"/>
    <x v="0"/>
    <n v="2256"/>
    <s v="Smith"/>
    <x v="89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8455"/>
    <d v="2020-01-15T00:00:00"/>
    <n v="3"/>
    <x v="0"/>
    <x v="11"/>
    <x v="0"/>
    <n v="468"/>
    <s v="Stone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8455"/>
    <d v="2020-01-15T00:00:00"/>
    <n v="3"/>
    <x v="0"/>
    <x v="11"/>
    <x v="0"/>
    <n v="468"/>
    <s v="Stone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10444"/>
    <d v="2020-01-15T00:00:00"/>
    <n v="3"/>
    <x v="0"/>
    <x v="11"/>
    <x v="0"/>
    <n v="1596"/>
    <s v="Hammond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973"/>
    <d v="2020-01-15T00:00:00"/>
    <n v="3"/>
    <x v="0"/>
    <x v="11"/>
    <x v="0"/>
    <n v="5118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52407"/>
    <d v="2020-01-15T00:00:00"/>
    <n v="3"/>
    <x v="0"/>
    <x v="11"/>
    <x v="0"/>
    <n v="6517"/>
    <s v="Sheppard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56317"/>
    <d v="2020-01-15T00:00:00"/>
    <n v="3"/>
    <x v="0"/>
    <x v="11"/>
    <x v="0"/>
    <n v="9918"/>
    <s v="Smith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19885"/>
    <d v="2020-01-15T00:00:00"/>
    <n v="3"/>
    <x v="0"/>
    <x v="11"/>
    <x v="0"/>
    <n v="10327"/>
    <s v="Sparks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5530"/>
    <d v="2020-01-15T00:00:00"/>
    <n v="3"/>
    <x v="0"/>
    <x v="11"/>
    <x v="0"/>
    <n v="12005"/>
    <s v="Burton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5530"/>
    <d v="2020-01-15T00:00:00"/>
    <n v="3"/>
    <x v="0"/>
    <x v="11"/>
    <x v="0"/>
    <n v="12005"/>
    <s v="Burt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1321"/>
    <d v="2020-01-15T00:00:00"/>
    <n v="3"/>
    <x v="0"/>
    <x v="11"/>
    <x v="0"/>
    <n v="9415"/>
    <s v="Joyce"/>
    <x v="27"/>
    <x v="1"/>
    <x v="0"/>
    <x v="0"/>
    <s v="Air Zoom Pegasus 37"/>
    <n v="191"/>
    <x v="5"/>
    <n v="85"/>
    <x v="2"/>
    <n v="340"/>
    <n v="219.11999520000001"/>
    <n v="120.88000479999999"/>
    <n v="54.779998800000001"/>
  </r>
  <r>
    <n v="11338"/>
    <d v="2020-01-15T00:00:00"/>
    <n v="3"/>
    <x v="0"/>
    <x v="11"/>
    <x v="0"/>
    <n v="8697"/>
    <s v="Smith"/>
    <x v="13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11338"/>
    <d v="2020-01-15T00:00:00"/>
    <n v="3"/>
    <x v="0"/>
    <x v="11"/>
    <x v="0"/>
    <n v="8697"/>
    <s v="Smith"/>
    <x v="13"/>
    <x v="1"/>
    <x v="0"/>
    <x v="0"/>
    <s v="Sevylor Coleman 2-Person Outdoors Kayak"/>
    <n v="1004"/>
    <x v="4"/>
    <n v="460.58"/>
    <x v="1"/>
    <n v="460.58"/>
    <n v="268.7900085"/>
    <n v="191.78999149999999"/>
    <n v="268.7900085"/>
  </r>
  <r>
    <n v="75875"/>
    <d v="2020-01-15T00:00:00"/>
    <n v="3"/>
    <x v="0"/>
    <x v="11"/>
    <x v="0"/>
    <n v="19428"/>
    <s v="Woodward"/>
    <x v="147"/>
    <x v="0"/>
    <x v="0"/>
    <x v="0"/>
    <s v="Smart watch "/>
    <n v="1360"/>
    <x v="2"/>
    <n v="370"/>
    <x v="1"/>
    <n v="370"/>
    <n v="249.0899963"/>
    <n v="120.9100037"/>
    <n v="249.0899963"/>
  </r>
  <r>
    <n v="11305"/>
    <d v="2020-01-15T00:00:00"/>
    <n v="3"/>
    <x v="0"/>
    <x v="11"/>
    <x v="0"/>
    <n v="5158"/>
    <s v="Smith"/>
    <x v="6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5822"/>
    <d v="2020-01-15T00:00:00"/>
    <n v="3"/>
    <x v="0"/>
    <x v="11"/>
    <x v="0"/>
    <n v="19375"/>
    <s v="Kim"/>
    <x v="170"/>
    <x v="0"/>
    <x v="0"/>
    <x v="0"/>
    <s v="Smart watch "/>
    <n v="1360"/>
    <x v="2"/>
    <n v="370"/>
    <x v="1"/>
    <n v="370"/>
    <n v="249.0899963"/>
    <n v="120.9100037"/>
    <n v="249.0899963"/>
  </r>
  <r>
    <n v="11334"/>
    <d v="2020-01-15T00:00:00"/>
    <n v="3"/>
    <x v="0"/>
    <x v="11"/>
    <x v="0"/>
    <n v="900"/>
    <s v="Smith"/>
    <x v="143"/>
    <x v="0"/>
    <x v="0"/>
    <x v="0"/>
    <s v="Women's Ignite PIP VI Slide"/>
    <n v="282"/>
    <x v="5"/>
    <n v="185"/>
    <x v="3"/>
    <n v="925"/>
    <n v="499.35001375000002"/>
    <n v="425.64998624999998"/>
    <n v="99.870002749999998"/>
  </r>
  <r>
    <n v="64150"/>
    <d v="2020-01-15T00:00:00"/>
    <n v="3"/>
    <x v="0"/>
    <x v="11"/>
    <x v="0"/>
    <n v="4612"/>
    <s v="Wilson"/>
    <x v="17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5048"/>
    <d v="2020-01-15T00:00:00"/>
    <n v="3"/>
    <x v="0"/>
    <x v="11"/>
    <x v="0"/>
    <n v="960"/>
    <s v="Mcdonald"/>
    <x v="8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8237"/>
    <d v="2020-01-15T00:00:00"/>
    <n v="3"/>
    <x v="0"/>
    <x v="11"/>
    <x v="0"/>
    <n v="2682"/>
    <s v="Miller"/>
    <x v="76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71362"/>
    <d v="2020-01-14T00:00:00"/>
    <n v="2"/>
    <x v="0"/>
    <x v="11"/>
    <x v="0"/>
    <n v="14915"/>
    <s v="French"/>
    <x v="46"/>
    <x v="1"/>
    <x v="1"/>
    <x v="0"/>
    <s v="Thin Sports Headband, 5 Pcs"/>
    <n v="1353"/>
    <x v="5"/>
    <n v="9.59"/>
    <x v="1"/>
    <n v="9.59"/>
    <n v="3.6100006100000002"/>
    <n v="5.9799993899999997"/>
    <n v="3.6100006100000002"/>
  </r>
  <r>
    <n v="9122"/>
    <d v="2020-01-14T00:00:00"/>
    <n v="2"/>
    <x v="0"/>
    <x v="11"/>
    <x v="0"/>
    <n v="1222"/>
    <s v="Garcia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7753"/>
    <d v="2020-01-14T00:00:00"/>
    <n v="2"/>
    <x v="0"/>
    <x v="11"/>
    <x v="0"/>
    <n v="1566"/>
    <s v="Simon"/>
    <x v="9"/>
    <x v="1"/>
    <x v="1"/>
    <x v="0"/>
    <s v="Power Tower Workout Pull Up &amp; Dip Station"/>
    <n v="364"/>
    <x v="6"/>
    <n v="209.99"/>
    <x v="1"/>
    <n v="209.99"/>
    <n v="104.4673756"/>
    <n v="105.52262440000001"/>
    <n v="104.4673756"/>
  </r>
  <r>
    <n v="15421"/>
    <d v="2020-01-14T00:00:00"/>
    <n v="2"/>
    <x v="0"/>
    <x v="11"/>
    <x v="0"/>
    <n v="2918"/>
    <s v="Myers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15421"/>
    <d v="2020-01-14T00:00:00"/>
    <n v="2"/>
    <x v="0"/>
    <x v="11"/>
    <x v="0"/>
    <n v="2918"/>
    <s v="Myer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5421"/>
    <d v="2020-01-14T00:00:00"/>
    <n v="2"/>
    <x v="0"/>
    <x v="11"/>
    <x v="0"/>
    <n v="2918"/>
    <s v="Myers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1251"/>
    <d v="2020-01-14T00:00:00"/>
    <n v="2"/>
    <x v="0"/>
    <x v="11"/>
    <x v="0"/>
    <n v="11466"/>
    <s v="Ramos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5437"/>
    <d v="2020-01-14T00:00:00"/>
    <n v="2"/>
    <x v="0"/>
    <x v="11"/>
    <x v="0"/>
    <n v="4366"/>
    <s v="Riley"/>
    <x v="25"/>
    <x v="1"/>
    <x v="0"/>
    <x v="0"/>
    <s v="Mercurial Vapor 13 Elite FG"/>
    <n v="365"/>
    <x v="1"/>
    <n v="94.75"/>
    <x v="1"/>
    <n v="94.75"/>
    <n v="30.5699997"/>
    <n v="64.180000300000003"/>
    <n v="30.5699997"/>
  </r>
  <r>
    <n v="75823"/>
    <d v="2020-01-14T00:00:00"/>
    <n v="2"/>
    <x v="0"/>
    <x v="11"/>
    <x v="0"/>
    <n v="19376"/>
    <s v="Rose"/>
    <x v="47"/>
    <x v="1"/>
    <x v="0"/>
    <x v="2"/>
    <s v="Smart watch "/>
    <n v="1360"/>
    <x v="2"/>
    <n v="370"/>
    <x v="1"/>
    <n v="370"/>
    <n v="249.0899963"/>
    <n v="120.9100037"/>
    <n v="249.0899963"/>
  </r>
  <r>
    <n v="19333"/>
    <d v="2020-01-14T00:00:00"/>
    <n v="2"/>
    <x v="0"/>
    <x v="11"/>
    <x v="0"/>
    <n v="9813"/>
    <s v="Roth"/>
    <x v="0"/>
    <x v="0"/>
    <x v="0"/>
    <x v="2"/>
    <s v="Mercurial Vapor 13 Elite FG"/>
    <n v="365"/>
    <x v="1"/>
    <n v="94.75"/>
    <x v="3"/>
    <n v="473.75"/>
    <n v="152.8499985"/>
    <n v="320.90000150000003"/>
    <n v="30.5699997"/>
  </r>
  <r>
    <n v="15459"/>
    <d v="2020-01-14T00:00:00"/>
    <n v="2"/>
    <x v="0"/>
    <x v="11"/>
    <x v="0"/>
    <n v="8674"/>
    <s v="Rhodes"/>
    <x v="172"/>
    <x v="0"/>
    <x v="0"/>
    <x v="2"/>
    <s v="Mercurial Vapor 13 Elite FG"/>
    <n v="365"/>
    <x v="1"/>
    <n v="94.75"/>
    <x v="3"/>
    <n v="473.75"/>
    <n v="152.8499985"/>
    <n v="320.90000150000003"/>
    <n v="30.5699997"/>
  </r>
  <r>
    <n v="13298"/>
    <d v="2020-01-14T00:00:00"/>
    <n v="2"/>
    <x v="0"/>
    <x v="11"/>
    <x v="0"/>
    <n v="10549"/>
    <s v="Atkinson"/>
    <x v="173"/>
    <x v="0"/>
    <x v="0"/>
    <x v="2"/>
    <s v="Mercurial Vapor 13 Elite FG"/>
    <n v="365"/>
    <x v="1"/>
    <n v="94.75"/>
    <x v="2"/>
    <n v="379"/>
    <n v="122.2799988"/>
    <n v="256.72000120000001"/>
    <n v="30.5699997"/>
  </r>
  <r>
    <n v="13298"/>
    <d v="2020-01-14T00:00:00"/>
    <n v="2"/>
    <x v="0"/>
    <x v="11"/>
    <x v="0"/>
    <n v="10549"/>
    <s v="Atkinson"/>
    <x v="173"/>
    <x v="0"/>
    <x v="0"/>
    <x v="2"/>
    <s v="ADG 3 Golf Shoes"/>
    <n v="627"/>
    <x v="0"/>
    <n v="165"/>
    <x v="2"/>
    <n v="660"/>
    <n v="490.9200136"/>
    <n v="169.0799864"/>
    <n v="122.7300034"/>
  </r>
  <r>
    <n v="16877"/>
    <d v="2020-01-14T00:00:00"/>
    <n v="2"/>
    <x v="0"/>
    <x v="11"/>
    <x v="0"/>
    <n v="5929"/>
    <s v="Shepherd"/>
    <x v="6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5462"/>
    <d v="2020-01-14T00:00:00"/>
    <n v="2"/>
    <x v="0"/>
    <x v="11"/>
    <x v="0"/>
    <n v="1325"/>
    <s v="Nelson"/>
    <x v="174"/>
    <x v="0"/>
    <x v="0"/>
    <x v="2"/>
    <s v="NB 455 V2 Closure Running Shoe"/>
    <n v="273"/>
    <x v="5"/>
    <n v="54.99"/>
    <x v="3"/>
    <n v="274.95"/>
    <n v="129.15000915000002"/>
    <n v="145.79999084999997"/>
    <n v="25.830001830000004"/>
  </r>
  <r>
    <n v="906"/>
    <d v="2020-01-14T00:00:00"/>
    <n v="2"/>
    <x v="0"/>
    <x v="11"/>
    <x v="0"/>
    <n v="7141"/>
    <s v="Jackson"/>
    <x v="98"/>
    <x v="0"/>
    <x v="0"/>
    <x v="2"/>
    <s v="Team Golf San Francisco Giants Putter Grip"/>
    <n v="886"/>
    <x v="0"/>
    <n v="52.99"/>
    <x v="0"/>
    <n v="105.98"/>
    <n v="71.72000122"/>
    <n v="34.259998780000004"/>
    <n v="35.86000061"/>
  </r>
  <r>
    <n v="75876"/>
    <d v="2020-01-14T00:00:00"/>
    <n v="2"/>
    <x v="0"/>
    <x v="11"/>
    <x v="0"/>
    <n v="19429"/>
    <s v="Green"/>
    <x v="175"/>
    <x v="0"/>
    <x v="0"/>
    <x v="2"/>
    <s v="Smart watch "/>
    <n v="1360"/>
    <x v="2"/>
    <n v="370"/>
    <x v="1"/>
    <n v="370"/>
    <n v="249.0899963"/>
    <n v="120.9100037"/>
    <n v="249.0899963"/>
  </r>
  <r>
    <n v="13225"/>
    <d v="2020-01-13T00:00:00"/>
    <n v="1"/>
    <x v="0"/>
    <x v="11"/>
    <x v="0"/>
    <n v="1491"/>
    <s v="Smith"/>
    <x v="9"/>
    <x v="1"/>
    <x v="1"/>
    <x v="0"/>
    <s v="NB 455 V2 Closure Running Shoe"/>
    <n v="273"/>
    <x v="5"/>
    <n v="54.99"/>
    <x v="1"/>
    <n v="54.99"/>
    <n v="25.83000183"/>
    <n v="29.159998170000001"/>
    <n v="25.83000183"/>
  </r>
  <r>
    <n v="14551"/>
    <d v="2020-01-13T00:00:00"/>
    <n v="1"/>
    <x v="0"/>
    <x v="11"/>
    <x v="0"/>
    <n v="2028"/>
    <s v="Smith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11209"/>
    <d v="2020-01-13T00:00:00"/>
    <n v="1"/>
    <x v="0"/>
    <x v="11"/>
    <x v="0"/>
    <n v="7202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3232"/>
    <d v="2020-01-13T00:00:00"/>
    <n v="1"/>
    <x v="0"/>
    <x v="11"/>
    <x v="0"/>
    <n v="9619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7506"/>
    <d v="2020-01-13T00:00:00"/>
    <n v="1"/>
    <x v="0"/>
    <x v="11"/>
    <x v="0"/>
    <n v="9876"/>
    <s v="Smith"/>
    <x v="27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13263"/>
    <d v="2020-01-13T00:00:00"/>
    <n v="1"/>
    <x v="0"/>
    <x v="11"/>
    <x v="0"/>
    <n v="10057"/>
    <s v="Steele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130"/>
    <d v="2020-01-13T00:00:00"/>
    <n v="1"/>
    <x v="0"/>
    <x v="11"/>
    <x v="0"/>
    <n v="12069"/>
    <s v="Gardner"/>
    <x v="21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75877"/>
    <d v="2020-01-13T00:00:00"/>
    <n v="1"/>
    <x v="0"/>
    <x v="11"/>
    <x v="0"/>
    <n v="19430"/>
    <s v="Small"/>
    <x v="47"/>
    <x v="1"/>
    <x v="0"/>
    <x v="0"/>
    <s v="Smart watch "/>
    <n v="1360"/>
    <x v="2"/>
    <n v="370"/>
    <x v="1"/>
    <n v="370"/>
    <n v="249.0899963"/>
    <n v="120.9100037"/>
    <n v="249.0899963"/>
  </r>
  <r>
    <n v="75824"/>
    <d v="2020-01-13T00:00:00"/>
    <n v="1"/>
    <x v="0"/>
    <x v="11"/>
    <x v="0"/>
    <n v="19377"/>
    <s v="Young"/>
    <x v="53"/>
    <x v="0"/>
    <x v="0"/>
    <x v="0"/>
    <s v="Smart watch "/>
    <n v="1360"/>
    <x v="2"/>
    <n v="370"/>
    <x v="1"/>
    <n v="370"/>
    <n v="249.0899963"/>
    <n v="120.9100037"/>
    <n v="249.0899963"/>
  </r>
  <r>
    <n v="67275"/>
    <d v="2020-01-13T00:00:00"/>
    <n v="1"/>
    <x v="0"/>
    <x v="11"/>
    <x v="0"/>
    <n v="4195"/>
    <s v="Lawrence"/>
    <x v="71"/>
    <x v="0"/>
    <x v="0"/>
    <x v="2"/>
    <s v="ADG 3 Golf Shoes"/>
    <n v="627"/>
    <x v="0"/>
    <n v="165"/>
    <x v="2"/>
    <n v="660"/>
    <n v="490.9200136"/>
    <n v="169.0799864"/>
    <n v="122.7300034"/>
  </r>
  <r>
    <n v="17524"/>
    <d v="2020-01-13T00:00:00"/>
    <n v="1"/>
    <x v="0"/>
    <x v="11"/>
    <x v="0"/>
    <n v="9096"/>
    <s v="Andrews"/>
    <x v="1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4442"/>
    <d v="2020-01-13T00:00:00"/>
    <n v="1"/>
    <x v="0"/>
    <x v="11"/>
    <x v="0"/>
    <n v="2719"/>
    <s v="Smith"/>
    <x v="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54488"/>
    <d v="2020-01-13T00:00:00"/>
    <n v="1"/>
    <x v="0"/>
    <x v="11"/>
    <x v="0"/>
    <n v="7534"/>
    <s v="Smith"/>
    <x v="176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71192"/>
    <d v="2020-01-12T00:00:00"/>
    <n v="7"/>
    <x v="1"/>
    <x v="11"/>
    <x v="0"/>
    <n v="14745"/>
    <s v="Jensen"/>
    <x v="46"/>
    <x v="1"/>
    <x v="1"/>
    <x v="1"/>
    <s v="Thin Sports Headband, 5 Pcs"/>
    <n v="1353"/>
    <x v="5"/>
    <n v="9.59"/>
    <x v="1"/>
    <n v="9.59"/>
    <n v="3.6100006100000002"/>
    <n v="5.9799993899999997"/>
    <n v="3.6100006100000002"/>
  </r>
  <r>
    <n v="75825"/>
    <d v="2020-01-12T00:00:00"/>
    <n v="7"/>
    <x v="1"/>
    <x v="11"/>
    <x v="0"/>
    <n v="19378"/>
    <s v="Santos"/>
    <x v="13"/>
    <x v="1"/>
    <x v="1"/>
    <x v="0"/>
    <s v="Smart watch "/>
    <n v="1360"/>
    <x v="2"/>
    <n v="370"/>
    <x v="1"/>
    <n v="370"/>
    <n v="249.0899963"/>
    <n v="120.9100037"/>
    <n v="249.0899963"/>
  </r>
  <r>
    <n v="75840"/>
    <d v="2020-01-12T00:00:00"/>
    <n v="7"/>
    <x v="1"/>
    <x v="11"/>
    <x v="0"/>
    <n v="19393"/>
    <s v="Higgins"/>
    <x v="13"/>
    <x v="1"/>
    <x v="1"/>
    <x v="1"/>
    <s v="Smart watch "/>
    <n v="1360"/>
    <x v="2"/>
    <n v="370"/>
    <x v="1"/>
    <n v="370"/>
    <n v="249.0899963"/>
    <n v="120.9100037"/>
    <n v="249.0899963"/>
  </r>
  <r>
    <n v="75902"/>
    <d v="2020-01-12T00:00:00"/>
    <n v="7"/>
    <x v="1"/>
    <x v="11"/>
    <x v="0"/>
    <n v="19455"/>
    <s v="Parks"/>
    <x v="13"/>
    <x v="1"/>
    <x v="1"/>
    <x v="0"/>
    <s v="Smart watch "/>
    <n v="1360"/>
    <x v="2"/>
    <n v="370"/>
    <x v="1"/>
    <n v="370"/>
    <n v="249.0899963"/>
    <n v="120.9100037"/>
    <n v="249.0899963"/>
  </r>
  <r>
    <n v="14064"/>
    <d v="2020-01-12T00:00:00"/>
    <n v="7"/>
    <x v="1"/>
    <x v="11"/>
    <x v="0"/>
    <n v="9342"/>
    <s v="Grant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49507"/>
    <d v="2020-01-12T00:00:00"/>
    <n v="7"/>
    <x v="1"/>
    <x v="11"/>
    <x v="0"/>
    <n v="11225"/>
    <s v="Marshall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5338"/>
    <d v="2020-01-12T00:00:00"/>
    <n v="7"/>
    <x v="1"/>
    <x v="11"/>
    <x v="0"/>
    <n v="12128"/>
    <s v="Smith"/>
    <x v="9"/>
    <x v="1"/>
    <x v="1"/>
    <x v="1"/>
    <s v="Mercurial Vapor 13 Elite FG"/>
    <n v="365"/>
    <x v="1"/>
    <n v="94.75"/>
    <x v="1"/>
    <n v="94.75"/>
    <n v="30.5699997"/>
    <n v="64.180000300000003"/>
    <n v="30.5699997"/>
  </r>
  <r>
    <n v="15338"/>
    <d v="2020-01-12T00:00:00"/>
    <n v="7"/>
    <x v="1"/>
    <x v="11"/>
    <x v="0"/>
    <n v="12128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67082"/>
    <d v="2020-01-12T00:00:00"/>
    <n v="7"/>
    <x v="1"/>
    <x v="11"/>
    <x v="0"/>
    <n v="12117"/>
    <s v="Smith"/>
    <x v="2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1902"/>
    <d v="2020-01-12T00:00:00"/>
    <n v="7"/>
    <x v="1"/>
    <x v="11"/>
    <x v="0"/>
    <n v="8485"/>
    <s v="Simmons"/>
    <x v="13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5895"/>
    <d v="2020-01-12T00:00:00"/>
    <n v="7"/>
    <x v="1"/>
    <x v="11"/>
    <x v="0"/>
    <n v="8707"/>
    <s v="Smith"/>
    <x v="13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75835"/>
    <d v="2020-01-12T00:00:00"/>
    <n v="7"/>
    <x v="1"/>
    <x v="11"/>
    <x v="0"/>
    <n v="19388"/>
    <s v="Key"/>
    <x v="47"/>
    <x v="1"/>
    <x v="0"/>
    <x v="0"/>
    <s v="Smart watch "/>
    <n v="1360"/>
    <x v="2"/>
    <n v="370"/>
    <x v="1"/>
    <n v="370"/>
    <n v="249.0899963"/>
    <n v="120.9100037"/>
    <n v="249.0899963"/>
  </r>
  <r>
    <n v="75838"/>
    <d v="2020-01-12T00:00:00"/>
    <n v="7"/>
    <x v="1"/>
    <x v="11"/>
    <x v="0"/>
    <n v="19391"/>
    <s v="Daugherty"/>
    <x v="47"/>
    <x v="1"/>
    <x v="0"/>
    <x v="0"/>
    <s v="Smart watch "/>
    <n v="1360"/>
    <x v="2"/>
    <n v="370"/>
    <x v="1"/>
    <n v="370"/>
    <n v="249.0899963"/>
    <n v="120.9100037"/>
    <n v="249.0899963"/>
  </r>
  <r>
    <n v="75843"/>
    <d v="2020-01-12T00:00:00"/>
    <n v="7"/>
    <x v="1"/>
    <x v="11"/>
    <x v="0"/>
    <n v="19396"/>
    <s v="Sharpe"/>
    <x v="47"/>
    <x v="1"/>
    <x v="0"/>
    <x v="0"/>
    <s v="Smart watch "/>
    <n v="1360"/>
    <x v="2"/>
    <n v="370"/>
    <x v="1"/>
    <n v="370"/>
    <n v="249.0899963"/>
    <n v="120.9100037"/>
    <n v="249.0899963"/>
  </r>
  <r>
    <n v="75845"/>
    <d v="2020-01-12T00:00:00"/>
    <n v="7"/>
    <x v="1"/>
    <x v="11"/>
    <x v="0"/>
    <n v="19398"/>
    <s v="Holt"/>
    <x v="47"/>
    <x v="1"/>
    <x v="0"/>
    <x v="0"/>
    <s v="Smart watch "/>
    <n v="1360"/>
    <x v="2"/>
    <n v="370"/>
    <x v="1"/>
    <n v="370"/>
    <n v="249.0899963"/>
    <n v="120.9100037"/>
    <n v="249.0899963"/>
  </r>
  <r>
    <n v="75849"/>
    <d v="2020-01-12T00:00:00"/>
    <n v="7"/>
    <x v="1"/>
    <x v="11"/>
    <x v="0"/>
    <n v="19402"/>
    <s v="Albert"/>
    <x v="47"/>
    <x v="1"/>
    <x v="0"/>
    <x v="0"/>
    <s v="Smart watch "/>
    <n v="1360"/>
    <x v="2"/>
    <n v="370"/>
    <x v="1"/>
    <n v="370"/>
    <n v="249.0899963"/>
    <n v="120.9100037"/>
    <n v="249.0899963"/>
  </r>
  <r>
    <n v="75881"/>
    <d v="2020-01-12T00:00:00"/>
    <n v="7"/>
    <x v="1"/>
    <x v="11"/>
    <x v="0"/>
    <n v="19434"/>
    <s v="Mayo"/>
    <x v="47"/>
    <x v="1"/>
    <x v="0"/>
    <x v="0"/>
    <s v="Smart watch "/>
    <n v="1360"/>
    <x v="2"/>
    <n v="370"/>
    <x v="1"/>
    <n v="370"/>
    <n v="249.0899963"/>
    <n v="120.9100037"/>
    <n v="249.0899963"/>
  </r>
  <r>
    <n v="75883"/>
    <d v="2020-01-12T00:00:00"/>
    <n v="7"/>
    <x v="1"/>
    <x v="11"/>
    <x v="0"/>
    <n v="19436"/>
    <s v="Gay"/>
    <x v="47"/>
    <x v="1"/>
    <x v="0"/>
    <x v="0"/>
    <s v="Smart watch "/>
    <n v="1360"/>
    <x v="2"/>
    <n v="370"/>
    <x v="1"/>
    <n v="370"/>
    <n v="249.0899963"/>
    <n v="120.9100037"/>
    <n v="249.0899963"/>
  </r>
  <r>
    <n v="75885"/>
    <d v="2020-01-12T00:00:00"/>
    <n v="7"/>
    <x v="1"/>
    <x v="11"/>
    <x v="0"/>
    <n v="19438"/>
    <s v="Woodward"/>
    <x v="47"/>
    <x v="1"/>
    <x v="0"/>
    <x v="0"/>
    <s v="Smart watch "/>
    <n v="1360"/>
    <x v="2"/>
    <n v="370"/>
    <x v="1"/>
    <n v="370"/>
    <n v="249.0899963"/>
    <n v="120.9100037"/>
    <n v="249.0899963"/>
  </r>
  <r>
    <n v="75887"/>
    <d v="2020-01-12T00:00:00"/>
    <n v="7"/>
    <x v="1"/>
    <x v="11"/>
    <x v="0"/>
    <n v="19440"/>
    <s v="Holmes"/>
    <x v="47"/>
    <x v="1"/>
    <x v="0"/>
    <x v="0"/>
    <s v="Smart watch "/>
    <n v="1360"/>
    <x v="2"/>
    <n v="370"/>
    <x v="1"/>
    <n v="370"/>
    <n v="249.0899963"/>
    <n v="120.9100037"/>
    <n v="249.0899963"/>
  </r>
  <r>
    <n v="75889"/>
    <d v="2020-01-12T00:00:00"/>
    <n v="7"/>
    <x v="1"/>
    <x v="11"/>
    <x v="0"/>
    <n v="19442"/>
    <s v="Houston"/>
    <x v="47"/>
    <x v="1"/>
    <x v="0"/>
    <x v="0"/>
    <s v="Smart watch "/>
    <n v="1360"/>
    <x v="2"/>
    <n v="370"/>
    <x v="1"/>
    <n v="370"/>
    <n v="249.0899963"/>
    <n v="120.9100037"/>
    <n v="249.0899963"/>
  </r>
  <r>
    <n v="75892"/>
    <d v="2020-01-12T00:00:00"/>
    <n v="7"/>
    <x v="1"/>
    <x v="11"/>
    <x v="0"/>
    <n v="19445"/>
    <s v="Clark"/>
    <x v="47"/>
    <x v="1"/>
    <x v="0"/>
    <x v="2"/>
    <s v="Smart watch "/>
    <n v="1360"/>
    <x v="2"/>
    <n v="370"/>
    <x v="1"/>
    <n v="370"/>
    <n v="249.0899963"/>
    <n v="120.9100037"/>
    <n v="249.0899963"/>
  </r>
  <r>
    <n v="75895"/>
    <d v="2020-01-12T00:00:00"/>
    <n v="7"/>
    <x v="1"/>
    <x v="11"/>
    <x v="0"/>
    <n v="19448"/>
    <s v="Mckinney"/>
    <x v="47"/>
    <x v="1"/>
    <x v="0"/>
    <x v="2"/>
    <s v="Smart watch "/>
    <n v="1360"/>
    <x v="2"/>
    <n v="370"/>
    <x v="1"/>
    <n v="370"/>
    <n v="249.0899963"/>
    <n v="120.9100037"/>
    <n v="249.0899963"/>
  </r>
  <r>
    <n v="75897"/>
    <d v="2020-01-12T00:00:00"/>
    <n v="7"/>
    <x v="1"/>
    <x v="11"/>
    <x v="0"/>
    <n v="19450"/>
    <s v="Spencer"/>
    <x v="47"/>
    <x v="1"/>
    <x v="0"/>
    <x v="0"/>
    <s v="Smart watch "/>
    <n v="1360"/>
    <x v="2"/>
    <n v="370"/>
    <x v="1"/>
    <n v="370"/>
    <n v="249.0899963"/>
    <n v="120.9100037"/>
    <n v="249.0899963"/>
  </r>
  <r>
    <n v="75899"/>
    <d v="2020-01-12T00:00:00"/>
    <n v="7"/>
    <x v="1"/>
    <x v="11"/>
    <x v="0"/>
    <n v="19452"/>
    <s v="Walters"/>
    <x v="47"/>
    <x v="1"/>
    <x v="0"/>
    <x v="0"/>
    <s v="Smart watch "/>
    <n v="1360"/>
    <x v="2"/>
    <n v="370"/>
    <x v="1"/>
    <n v="370"/>
    <n v="249.0899963"/>
    <n v="120.9100037"/>
    <n v="249.0899963"/>
  </r>
  <r>
    <n v="75837"/>
    <d v="2020-01-12T00:00:00"/>
    <n v="7"/>
    <x v="1"/>
    <x v="11"/>
    <x v="0"/>
    <n v="19390"/>
    <s v="Middleton"/>
    <x v="83"/>
    <x v="2"/>
    <x v="0"/>
    <x v="0"/>
    <s v="Smart watch "/>
    <n v="1360"/>
    <x v="2"/>
    <n v="370"/>
    <x v="1"/>
    <n v="370"/>
    <n v="249.0899963"/>
    <n v="120.9100037"/>
    <n v="249.0899963"/>
  </r>
  <r>
    <n v="15278"/>
    <d v="2020-01-12T00:00:00"/>
    <n v="7"/>
    <x v="1"/>
    <x v="11"/>
    <x v="0"/>
    <n v="3934"/>
    <s v="Smith"/>
    <x v="177"/>
    <x v="0"/>
    <x v="0"/>
    <x v="2"/>
    <s v="ADG 3 Golf Shoes"/>
    <n v="627"/>
    <x v="0"/>
    <n v="165"/>
    <x v="2"/>
    <n v="660"/>
    <n v="490.9200136"/>
    <n v="169.0799864"/>
    <n v="122.7300034"/>
  </r>
  <r>
    <n v="75898"/>
    <d v="2020-01-12T00:00:00"/>
    <n v="7"/>
    <x v="1"/>
    <x v="11"/>
    <x v="0"/>
    <n v="19451"/>
    <s v="Pennington"/>
    <x v="178"/>
    <x v="0"/>
    <x v="0"/>
    <x v="0"/>
    <s v="Smart watch "/>
    <n v="1360"/>
    <x v="2"/>
    <n v="370"/>
    <x v="1"/>
    <n v="370"/>
    <n v="249.0899963"/>
    <n v="120.9100037"/>
    <n v="249.0899963"/>
  </r>
  <r>
    <n v="75880"/>
    <d v="2020-01-12T00:00:00"/>
    <n v="7"/>
    <x v="1"/>
    <x v="11"/>
    <x v="0"/>
    <n v="19433"/>
    <s v="Terrell"/>
    <x v="179"/>
    <x v="0"/>
    <x v="0"/>
    <x v="0"/>
    <s v="Smart watch "/>
    <n v="1360"/>
    <x v="2"/>
    <n v="370"/>
    <x v="1"/>
    <n v="370"/>
    <n v="249.0899963"/>
    <n v="120.9100037"/>
    <n v="249.0899963"/>
  </r>
  <r>
    <n v="75884"/>
    <d v="2020-01-12T00:00:00"/>
    <n v="7"/>
    <x v="1"/>
    <x v="11"/>
    <x v="0"/>
    <n v="19437"/>
    <s v="Dunn"/>
    <x v="179"/>
    <x v="0"/>
    <x v="0"/>
    <x v="2"/>
    <s v="Smart watch "/>
    <n v="1360"/>
    <x v="2"/>
    <n v="370"/>
    <x v="1"/>
    <n v="370"/>
    <n v="249.0899963"/>
    <n v="120.9100037"/>
    <n v="249.0899963"/>
  </r>
  <r>
    <n v="75888"/>
    <d v="2020-01-12T00:00:00"/>
    <n v="7"/>
    <x v="1"/>
    <x v="11"/>
    <x v="0"/>
    <n v="19441"/>
    <s v="Robinson"/>
    <x v="180"/>
    <x v="0"/>
    <x v="0"/>
    <x v="0"/>
    <s v="Smart watch "/>
    <n v="1360"/>
    <x v="2"/>
    <n v="370"/>
    <x v="1"/>
    <n v="370"/>
    <n v="249.0899963"/>
    <n v="120.9100037"/>
    <n v="249.0899963"/>
  </r>
  <r>
    <n v="75836"/>
    <d v="2020-01-12T00:00:00"/>
    <n v="7"/>
    <x v="1"/>
    <x v="11"/>
    <x v="0"/>
    <n v="19389"/>
    <s v="Morrison"/>
    <x v="17"/>
    <x v="0"/>
    <x v="0"/>
    <x v="0"/>
    <s v="Smart watch "/>
    <n v="1360"/>
    <x v="2"/>
    <n v="370"/>
    <x v="1"/>
    <n v="370"/>
    <n v="249.0899963"/>
    <n v="120.9100037"/>
    <n v="249.0899963"/>
  </r>
  <r>
    <n v="65174"/>
    <d v="2020-01-12T00:00:00"/>
    <n v="7"/>
    <x v="1"/>
    <x v="11"/>
    <x v="0"/>
    <n v="12045"/>
    <s v="Ryan"/>
    <x v="93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1107"/>
    <d v="2020-01-12T00:00:00"/>
    <n v="7"/>
    <x v="1"/>
    <x v="11"/>
    <x v="0"/>
    <n v="9247"/>
    <s v="Smith"/>
    <x v="4"/>
    <x v="0"/>
    <x v="0"/>
    <x v="2"/>
    <s v="ADG 3 Golf Shoes"/>
    <n v="627"/>
    <x v="0"/>
    <n v="165"/>
    <x v="2"/>
    <n v="660"/>
    <n v="490.9200136"/>
    <n v="169.0799864"/>
    <n v="122.7300034"/>
  </r>
  <r>
    <n v="75846"/>
    <d v="2020-01-12T00:00:00"/>
    <n v="7"/>
    <x v="1"/>
    <x v="11"/>
    <x v="0"/>
    <n v="19399"/>
    <s v="Nichols"/>
    <x v="181"/>
    <x v="0"/>
    <x v="0"/>
    <x v="2"/>
    <s v="Smart watch "/>
    <n v="1360"/>
    <x v="2"/>
    <n v="370"/>
    <x v="1"/>
    <n v="370"/>
    <n v="249.0899963"/>
    <n v="120.9100037"/>
    <n v="249.0899963"/>
  </r>
  <r>
    <n v="75893"/>
    <d v="2020-01-12T00:00:00"/>
    <n v="7"/>
    <x v="1"/>
    <x v="11"/>
    <x v="0"/>
    <n v="19446"/>
    <s v="Wood"/>
    <x v="71"/>
    <x v="0"/>
    <x v="0"/>
    <x v="2"/>
    <s v="Smart watch "/>
    <n v="1360"/>
    <x v="2"/>
    <n v="370"/>
    <x v="1"/>
    <n v="370"/>
    <n v="249.0899963"/>
    <n v="120.9100037"/>
    <n v="249.0899963"/>
  </r>
  <r>
    <n v="75903"/>
    <d v="2020-01-12T00:00:00"/>
    <n v="7"/>
    <x v="1"/>
    <x v="11"/>
    <x v="0"/>
    <n v="19456"/>
    <s v="Lindsay"/>
    <x v="71"/>
    <x v="0"/>
    <x v="0"/>
    <x v="0"/>
    <s v="Smart watch "/>
    <n v="1360"/>
    <x v="2"/>
    <n v="370"/>
    <x v="1"/>
    <n v="370"/>
    <n v="249.0899963"/>
    <n v="120.9100037"/>
    <n v="249.0899963"/>
  </r>
  <r>
    <n v="2887"/>
    <d v="2020-01-12T00:00:00"/>
    <n v="7"/>
    <x v="1"/>
    <x v="11"/>
    <x v="0"/>
    <n v="10632"/>
    <s v="Williams"/>
    <x v="149"/>
    <x v="0"/>
    <x v="0"/>
    <x v="2"/>
    <s v="Men's F10 TRX FG"/>
    <n v="44"/>
    <x v="1"/>
    <n v="94.75"/>
    <x v="2"/>
    <n v="379"/>
    <n v="296.35998536"/>
    <n v="82.640014640000004"/>
    <n v="74.089996339999999"/>
  </r>
  <r>
    <n v="75896"/>
    <d v="2020-01-12T00:00:00"/>
    <n v="7"/>
    <x v="1"/>
    <x v="11"/>
    <x v="0"/>
    <n v="19449"/>
    <s v="Sandoval"/>
    <x v="45"/>
    <x v="0"/>
    <x v="0"/>
    <x v="0"/>
    <s v="Smart watch "/>
    <n v="1360"/>
    <x v="2"/>
    <n v="370"/>
    <x v="1"/>
    <n v="370"/>
    <n v="249.0899963"/>
    <n v="120.9100037"/>
    <n v="249.0899963"/>
  </r>
  <r>
    <n v="75882"/>
    <d v="2020-01-12T00:00:00"/>
    <n v="7"/>
    <x v="1"/>
    <x v="11"/>
    <x v="0"/>
    <n v="19435"/>
    <s v="Nolan"/>
    <x v="182"/>
    <x v="0"/>
    <x v="0"/>
    <x v="2"/>
    <s v="Smart watch "/>
    <n v="1360"/>
    <x v="2"/>
    <n v="370"/>
    <x v="1"/>
    <n v="370"/>
    <n v="249.0899963"/>
    <n v="120.9100037"/>
    <n v="249.0899963"/>
  </r>
  <r>
    <n v="75886"/>
    <d v="2020-01-12T00:00:00"/>
    <n v="7"/>
    <x v="1"/>
    <x v="11"/>
    <x v="0"/>
    <n v="19439"/>
    <s v="Mcneil"/>
    <x v="132"/>
    <x v="0"/>
    <x v="0"/>
    <x v="2"/>
    <s v="Smart watch "/>
    <n v="1360"/>
    <x v="2"/>
    <n v="370"/>
    <x v="1"/>
    <n v="370"/>
    <n v="249.0899963"/>
    <n v="120.9100037"/>
    <n v="249.0899963"/>
  </r>
  <r>
    <n v="75879"/>
    <d v="2020-01-12T00:00:00"/>
    <n v="7"/>
    <x v="1"/>
    <x v="11"/>
    <x v="0"/>
    <n v="19432"/>
    <s v="Wheeler"/>
    <x v="56"/>
    <x v="0"/>
    <x v="0"/>
    <x v="2"/>
    <s v="Smart watch "/>
    <n v="1360"/>
    <x v="2"/>
    <n v="370"/>
    <x v="1"/>
    <n v="370"/>
    <n v="249.0899963"/>
    <n v="120.9100037"/>
    <n v="249.0899963"/>
  </r>
  <r>
    <n v="75878"/>
    <d v="2020-01-12T00:00:00"/>
    <n v="7"/>
    <x v="1"/>
    <x v="11"/>
    <x v="0"/>
    <n v="19431"/>
    <s v="Grant"/>
    <x v="183"/>
    <x v="0"/>
    <x v="0"/>
    <x v="0"/>
    <s v="Smart watch "/>
    <n v="1360"/>
    <x v="2"/>
    <n v="370"/>
    <x v="1"/>
    <n v="370"/>
    <n v="249.0899963"/>
    <n v="120.9100037"/>
    <n v="249.0899963"/>
  </r>
  <r>
    <n v="75850"/>
    <d v="2020-01-12T00:00:00"/>
    <n v="7"/>
    <x v="1"/>
    <x v="11"/>
    <x v="0"/>
    <n v="19403"/>
    <s v="Mitchell"/>
    <x v="184"/>
    <x v="0"/>
    <x v="0"/>
    <x v="0"/>
    <s v="Smart watch "/>
    <n v="1360"/>
    <x v="2"/>
    <n v="370"/>
    <x v="1"/>
    <n v="370"/>
    <n v="249.0899963"/>
    <n v="120.9100037"/>
    <n v="249.0899963"/>
  </r>
  <r>
    <n v="53231"/>
    <d v="2020-01-12T00:00:00"/>
    <n v="7"/>
    <x v="1"/>
    <x v="11"/>
    <x v="0"/>
    <n v="5375"/>
    <s v="Holmes"/>
    <x v="10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75841"/>
    <d v="2020-01-12T00:00:00"/>
    <n v="7"/>
    <x v="1"/>
    <x v="11"/>
    <x v="0"/>
    <n v="19394"/>
    <s v="Larson"/>
    <x v="10"/>
    <x v="0"/>
    <x v="0"/>
    <x v="0"/>
    <s v="Smart watch "/>
    <n v="1360"/>
    <x v="2"/>
    <n v="370"/>
    <x v="1"/>
    <n v="370"/>
    <n v="249.0899963"/>
    <n v="120.9100037"/>
    <n v="249.0899963"/>
  </r>
  <r>
    <n v="75847"/>
    <d v="2020-01-12T00:00:00"/>
    <n v="7"/>
    <x v="1"/>
    <x v="11"/>
    <x v="0"/>
    <n v="19400"/>
    <s v="Mcfarland"/>
    <x v="10"/>
    <x v="0"/>
    <x v="0"/>
    <x v="2"/>
    <s v="Smart watch "/>
    <n v="1360"/>
    <x v="2"/>
    <n v="370"/>
    <x v="1"/>
    <n v="370"/>
    <n v="249.0899963"/>
    <n v="120.9100037"/>
    <n v="249.0899963"/>
  </r>
  <r>
    <n v="30997"/>
    <d v="2020-01-12T00:00:00"/>
    <n v="7"/>
    <x v="1"/>
    <x v="11"/>
    <x v="0"/>
    <n v="3029"/>
    <s v="Smith"/>
    <x v="15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933"/>
    <d v="2020-01-12T00:00:00"/>
    <n v="7"/>
    <x v="1"/>
    <x v="11"/>
    <x v="0"/>
    <n v="19486"/>
    <s v="Stevens"/>
    <x v="6"/>
    <x v="0"/>
    <x v="0"/>
    <x v="2"/>
    <s v="Smart watch "/>
    <n v="1360"/>
    <x v="2"/>
    <n v="370"/>
    <x v="1"/>
    <n v="370"/>
    <n v="249.0899963"/>
    <n v="120.9100037"/>
    <n v="249.0899963"/>
  </r>
  <r>
    <n v="75842"/>
    <d v="2020-01-12T00:00:00"/>
    <n v="7"/>
    <x v="1"/>
    <x v="11"/>
    <x v="0"/>
    <n v="19395"/>
    <s v="Garrison"/>
    <x v="185"/>
    <x v="0"/>
    <x v="0"/>
    <x v="2"/>
    <s v="Smart watch "/>
    <n v="1360"/>
    <x v="2"/>
    <n v="370"/>
    <x v="1"/>
    <n v="370"/>
    <n v="249.0899963"/>
    <n v="120.9100037"/>
    <n v="249.0899963"/>
  </r>
  <r>
    <n v="75901"/>
    <d v="2020-01-12T00:00:00"/>
    <n v="7"/>
    <x v="1"/>
    <x v="11"/>
    <x v="0"/>
    <n v="19454"/>
    <s v="Prince"/>
    <x v="33"/>
    <x v="0"/>
    <x v="0"/>
    <x v="2"/>
    <s v="Smart watch "/>
    <n v="1360"/>
    <x v="2"/>
    <n v="370"/>
    <x v="1"/>
    <n v="370"/>
    <n v="249.0899963"/>
    <n v="120.9100037"/>
    <n v="249.0899963"/>
  </r>
  <r>
    <n v="75900"/>
    <d v="2020-01-12T00:00:00"/>
    <n v="7"/>
    <x v="1"/>
    <x v="11"/>
    <x v="0"/>
    <n v="19453"/>
    <s v="Goff"/>
    <x v="1"/>
    <x v="0"/>
    <x v="0"/>
    <x v="0"/>
    <s v="Smart watch "/>
    <n v="1360"/>
    <x v="2"/>
    <n v="370"/>
    <x v="1"/>
    <n v="370"/>
    <n v="249.0899963"/>
    <n v="120.9100037"/>
    <n v="249.0899963"/>
  </r>
  <r>
    <n v="17436"/>
    <d v="2020-01-12T00:00:00"/>
    <n v="7"/>
    <x v="1"/>
    <x v="11"/>
    <x v="0"/>
    <n v="235"/>
    <s v="Smith"/>
    <x v="79"/>
    <x v="0"/>
    <x v="0"/>
    <x v="2"/>
    <s v="Bridgestone e6 Straight Distance Balls"/>
    <n v="825"/>
    <x v="0"/>
    <n v="185"/>
    <x v="2"/>
    <n v="740"/>
    <n v="454.7999878"/>
    <n v="285.2000122"/>
    <n v="113.69999695"/>
  </r>
  <r>
    <n v="75894"/>
    <d v="2020-01-12T00:00:00"/>
    <n v="7"/>
    <x v="1"/>
    <x v="11"/>
    <x v="0"/>
    <n v="19447"/>
    <s v="Lara"/>
    <x v="186"/>
    <x v="0"/>
    <x v="0"/>
    <x v="2"/>
    <s v="Smart watch "/>
    <n v="1360"/>
    <x v="2"/>
    <n v="370"/>
    <x v="1"/>
    <n v="370"/>
    <n v="249.0899963"/>
    <n v="120.9100037"/>
    <n v="249.0899963"/>
  </r>
  <r>
    <n v="75839"/>
    <d v="2020-01-12T00:00:00"/>
    <n v="7"/>
    <x v="1"/>
    <x v="11"/>
    <x v="0"/>
    <n v="19392"/>
    <s v="Shaffer"/>
    <x v="187"/>
    <x v="0"/>
    <x v="0"/>
    <x v="2"/>
    <s v="Smart watch "/>
    <n v="1360"/>
    <x v="2"/>
    <n v="370"/>
    <x v="1"/>
    <n v="370"/>
    <n v="249.0899963"/>
    <n v="120.9100037"/>
    <n v="249.0899963"/>
  </r>
  <r>
    <n v="75848"/>
    <d v="2020-01-12T00:00:00"/>
    <n v="7"/>
    <x v="1"/>
    <x v="11"/>
    <x v="0"/>
    <n v="19401"/>
    <s v="Manning"/>
    <x v="98"/>
    <x v="0"/>
    <x v="0"/>
    <x v="0"/>
    <s v="Smart watch "/>
    <n v="1360"/>
    <x v="2"/>
    <n v="370"/>
    <x v="1"/>
    <n v="370"/>
    <n v="249.0899963"/>
    <n v="120.9100037"/>
    <n v="249.0899963"/>
  </r>
  <r>
    <n v="75844"/>
    <d v="2020-01-12T00:00:00"/>
    <n v="7"/>
    <x v="1"/>
    <x v="11"/>
    <x v="0"/>
    <n v="19397"/>
    <s v="Padilla"/>
    <x v="188"/>
    <x v="0"/>
    <x v="0"/>
    <x v="2"/>
    <s v="Smart watch "/>
    <n v="1360"/>
    <x v="2"/>
    <n v="370"/>
    <x v="1"/>
    <n v="370"/>
    <n v="249.0899963"/>
    <n v="120.9100037"/>
    <n v="249.0899963"/>
  </r>
  <r>
    <n v="20291"/>
    <d v="2020-01-12T00:00:00"/>
    <n v="7"/>
    <x v="1"/>
    <x v="11"/>
    <x v="0"/>
    <n v="1555"/>
    <s v="Smith"/>
    <x v="189"/>
    <x v="0"/>
    <x v="0"/>
    <x v="0"/>
    <s v="Women's Ignite PIP VI Slide"/>
    <n v="282"/>
    <x v="5"/>
    <n v="185"/>
    <x v="3"/>
    <n v="925"/>
    <n v="499.35001375000002"/>
    <n v="425.64998624999998"/>
    <n v="99.870002749999998"/>
  </r>
  <r>
    <n v="75890"/>
    <d v="2020-01-12T00:00:00"/>
    <n v="7"/>
    <x v="1"/>
    <x v="11"/>
    <x v="0"/>
    <n v="19443"/>
    <s v="Boyle"/>
    <x v="190"/>
    <x v="0"/>
    <x v="0"/>
    <x v="0"/>
    <s v="Smart watch "/>
    <n v="1360"/>
    <x v="2"/>
    <n v="370"/>
    <x v="1"/>
    <n v="370"/>
    <n v="249.0899963"/>
    <n v="120.9100037"/>
    <n v="249.0899963"/>
  </r>
  <r>
    <n v="75891"/>
    <d v="2020-01-12T00:00:00"/>
    <n v="7"/>
    <x v="1"/>
    <x v="11"/>
    <x v="0"/>
    <n v="19444"/>
    <s v="Sanford"/>
    <x v="191"/>
    <x v="0"/>
    <x v="0"/>
    <x v="0"/>
    <s v="Smart watch "/>
    <n v="1360"/>
    <x v="2"/>
    <n v="370"/>
    <x v="1"/>
    <n v="370"/>
    <n v="249.0899963"/>
    <n v="120.9100037"/>
    <n v="249.0899963"/>
  </r>
  <r>
    <n v="75767"/>
    <d v="2020-01-11T00:00:00"/>
    <n v="6"/>
    <x v="1"/>
    <x v="11"/>
    <x v="0"/>
    <n v="19320"/>
    <s v="Massey"/>
    <x v="8"/>
    <x v="1"/>
    <x v="1"/>
    <x v="2"/>
    <s v="Smart watch "/>
    <n v="1360"/>
    <x v="2"/>
    <n v="370"/>
    <x v="1"/>
    <n v="370"/>
    <n v="249.0899963"/>
    <n v="120.9100037"/>
    <n v="249.0899963"/>
  </r>
  <r>
    <n v="75770"/>
    <d v="2020-01-11T00:00:00"/>
    <n v="6"/>
    <x v="1"/>
    <x v="11"/>
    <x v="0"/>
    <n v="19323"/>
    <s v="Cohen"/>
    <x v="13"/>
    <x v="1"/>
    <x v="1"/>
    <x v="2"/>
    <s v="Smart watch "/>
    <n v="1360"/>
    <x v="2"/>
    <n v="370"/>
    <x v="1"/>
    <n v="370"/>
    <n v="249.0899963"/>
    <n v="120.9100037"/>
    <n v="249.0899963"/>
  </r>
  <r>
    <n v="75797"/>
    <d v="2020-01-11T00:00:00"/>
    <n v="6"/>
    <x v="1"/>
    <x v="11"/>
    <x v="0"/>
    <n v="19350"/>
    <s v="Rocha"/>
    <x v="13"/>
    <x v="1"/>
    <x v="1"/>
    <x v="2"/>
    <s v="Smart watch "/>
    <n v="1360"/>
    <x v="2"/>
    <n v="370"/>
    <x v="1"/>
    <n v="370"/>
    <n v="249.0899963"/>
    <n v="120.9100037"/>
    <n v="249.0899963"/>
  </r>
  <r>
    <n v="75827"/>
    <d v="2020-01-11T00:00:00"/>
    <n v="6"/>
    <x v="1"/>
    <x v="11"/>
    <x v="0"/>
    <n v="19380"/>
    <s v="Hood"/>
    <x v="13"/>
    <x v="1"/>
    <x v="1"/>
    <x v="0"/>
    <s v="Smart watch "/>
    <n v="1360"/>
    <x v="2"/>
    <n v="370"/>
    <x v="1"/>
    <n v="370"/>
    <n v="249.0899963"/>
    <n v="120.9100037"/>
    <n v="249.0899963"/>
  </r>
  <r>
    <n v="11076"/>
    <d v="2020-01-11T00:00:00"/>
    <n v="6"/>
    <x v="1"/>
    <x v="11"/>
    <x v="0"/>
    <n v="328"/>
    <s v="Morris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3614"/>
    <d v="2020-01-11T00:00:00"/>
    <n v="6"/>
    <x v="1"/>
    <x v="11"/>
    <x v="0"/>
    <n v="2686"/>
    <s v="Coffey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18763"/>
    <d v="2020-01-11T00:00:00"/>
    <n v="6"/>
    <x v="1"/>
    <x v="11"/>
    <x v="0"/>
    <n v="3433"/>
    <s v="James"/>
    <x v="9"/>
    <x v="1"/>
    <x v="1"/>
    <x v="1"/>
    <s v="Mercurial Vapor 13 Elite FG"/>
    <n v="365"/>
    <x v="1"/>
    <n v="94.75"/>
    <x v="1"/>
    <n v="94.75"/>
    <n v="30.5699997"/>
    <n v="64.180000300000003"/>
    <n v="30.5699997"/>
  </r>
  <r>
    <n v="13139"/>
    <d v="2020-01-11T00:00:00"/>
    <n v="6"/>
    <x v="1"/>
    <x v="11"/>
    <x v="0"/>
    <n v="3709"/>
    <s v="Padilla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65609"/>
    <d v="2020-01-11T00:00:00"/>
    <n v="6"/>
    <x v="1"/>
    <x v="11"/>
    <x v="0"/>
    <n v="7167"/>
    <s v="Medina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736"/>
    <d v="2020-01-11T00:00:00"/>
    <n v="6"/>
    <x v="1"/>
    <x v="11"/>
    <x v="0"/>
    <n v="10099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736"/>
    <d v="2020-01-11T00:00:00"/>
    <n v="6"/>
    <x v="1"/>
    <x v="11"/>
    <x v="0"/>
    <n v="10099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736"/>
    <d v="2020-01-11T00:00:00"/>
    <n v="6"/>
    <x v="1"/>
    <x v="11"/>
    <x v="0"/>
    <n v="10099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1038"/>
    <d v="2020-01-11T00:00:00"/>
    <n v="6"/>
    <x v="1"/>
    <x v="11"/>
    <x v="0"/>
    <n v="11361"/>
    <s v="Kennedy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15269"/>
    <d v="2020-01-11T00:00:00"/>
    <n v="6"/>
    <x v="1"/>
    <x v="11"/>
    <x v="0"/>
    <n v="3969"/>
    <s v="Smith"/>
    <x v="146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22924"/>
    <d v="2020-01-11T00:00:00"/>
    <n v="6"/>
    <x v="1"/>
    <x v="11"/>
    <x v="0"/>
    <n v="9704"/>
    <s v="Mcneil"/>
    <x v="27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22924"/>
    <d v="2020-01-11T00:00:00"/>
    <n v="6"/>
    <x v="1"/>
    <x v="11"/>
    <x v="0"/>
    <n v="9704"/>
    <s v="Mcneil"/>
    <x v="27"/>
    <x v="1"/>
    <x v="0"/>
    <x v="0"/>
    <s v="ADG 3 Golf Shoes"/>
    <n v="627"/>
    <x v="0"/>
    <n v="165"/>
    <x v="2"/>
    <n v="660"/>
    <n v="490.9200136"/>
    <n v="169.0799864"/>
    <n v="122.7300034"/>
  </r>
  <r>
    <n v="75799"/>
    <d v="2020-01-11T00:00:00"/>
    <n v="6"/>
    <x v="1"/>
    <x v="11"/>
    <x v="0"/>
    <n v="19352"/>
    <s v="Glass"/>
    <x v="26"/>
    <x v="1"/>
    <x v="0"/>
    <x v="0"/>
    <s v="Smart watch "/>
    <n v="1360"/>
    <x v="2"/>
    <n v="370"/>
    <x v="1"/>
    <n v="370"/>
    <n v="249.0899963"/>
    <n v="120.9100037"/>
    <n v="249.0899963"/>
  </r>
  <r>
    <n v="75802"/>
    <d v="2020-01-11T00:00:00"/>
    <n v="6"/>
    <x v="1"/>
    <x v="11"/>
    <x v="0"/>
    <n v="19355"/>
    <s v="Barlow"/>
    <x v="26"/>
    <x v="1"/>
    <x v="0"/>
    <x v="2"/>
    <s v="Smart watch "/>
    <n v="1360"/>
    <x v="2"/>
    <n v="370"/>
    <x v="1"/>
    <n v="370"/>
    <n v="249.0899963"/>
    <n v="120.9100037"/>
    <n v="249.0899963"/>
  </r>
  <r>
    <n v="67628"/>
    <d v="2020-01-11T00:00:00"/>
    <n v="6"/>
    <x v="1"/>
    <x v="11"/>
    <x v="0"/>
    <n v="1294"/>
    <s v="Smith"/>
    <x v="11"/>
    <x v="1"/>
    <x v="0"/>
    <x v="0"/>
    <s v="Mercurial Vapor 13 Elite FG"/>
    <n v="365"/>
    <x v="1"/>
    <n v="94.75"/>
    <x v="1"/>
    <n v="94.75"/>
    <n v="30.5699997"/>
    <n v="64.180000300000003"/>
    <n v="30.5699997"/>
  </r>
  <r>
    <n v="13140"/>
    <d v="2020-01-11T00:00:00"/>
    <n v="6"/>
    <x v="1"/>
    <x v="11"/>
    <x v="0"/>
    <n v="295"/>
    <s v="Tanner"/>
    <x v="9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75831"/>
    <d v="2020-01-11T00:00:00"/>
    <n v="6"/>
    <x v="1"/>
    <x v="11"/>
    <x v="0"/>
    <n v="19384"/>
    <s v="Tyson"/>
    <x v="47"/>
    <x v="1"/>
    <x v="0"/>
    <x v="0"/>
    <s v="Smart watch "/>
    <n v="1360"/>
    <x v="2"/>
    <n v="370"/>
    <x v="1"/>
    <n v="370"/>
    <n v="249.0899963"/>
    <n v="120.9100037"/>
    <n v="249.0899963"/>
  </r>
  <r>
    <n v="75833"/>
    <d v="2020-01-11T00:00:00"/>
    <n v="6"/>
    <x v="1"/>
    <x v="11"/>
    <x v="0"/>
    <n v="19386"/>
    <s v="Stein"/>
    <x v="47"/>
    <x v="1"/>
    <x v="0"/>
    <x v="0"/>
    <s v="Smart watch "/>
    <n v="1360"/>
    <x v="2"/>
    <n v="370"/>
    <x v="1"/>
    <n v="370"/>
    <n v="249.0899963"/>
    <n v="120.9100037"/>
    <n v="249.0899963"/>
  </r>
  <r>
    <n v="75828"/>
    <d v="2020-01-11T00:00:00"/>
    <n v="6"/>
    <x v="1"/>
    <x v="11"/>
    <x v="0"/>
    <n v="19381"/>
    <s v="Hester"/>
    <x v="192"/>
    <x v="0"/>
    <x v="0"/>
    <x v="0"/>
    <s v="Smart watch "/>
    <n v="1360"/>
    <x v="2"/>
    <n v="370"/>
    <x v="1"/>
    <n v="370"/>
    <n v="249.0899963"/>
    <n v="120.9100037"/>
    <n v="249.0899963"/>
  </r>
  <r>
    <n v="3539"/>
    <d v="2020-01-11T00:00:00"/>
    <n v="6"/>
    <x v="1"/>
    <x v="11"/>
    <x v="0"/>
    <n v="8498"/>
    <s v="Pennington"/>
    <x v="193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75801"/>
    <d v="2020-01-11T00:00:00"/>
    <n v="6"/>
    <x v="1"/>
    <x v="11"/>
    <x v="0"/>
    <n v="19354"/>
    <s v="Huff"/>
    <x v="194"/>
    <x v="0"/>
    <x v="0"/>
    <x v="0"/>
    <s v="Smart watch "/>
    <n v="1360"/>
    <x v="2"/>
    <n v="370"/>
    <x v="1"/>
    <n v="370"/>
    <n v="249.0899963"/>
    <n v="120.9100037"/>
    <n v="249.0899963"/>
  </r>
  <r>
    <n v="75830"/>
    <d v="2020-01-11T00:00:00"/>
    <n v="6"/>
    <x v="1"/>
    <x v="11"/>
    <x v="0"/>
    <n v="19383"/>
    <s v="Hendricks"/>
    <x v="169"/>
    <x v="0"/>
    <x v="0"/>
    <x v="0"/>
    <s v="Smart watch "/>
    <n v="1360"/>
    <x v="2"/>
    <n v="370"/>
    <x v="1"/>
    <n v="370"/>
    <n v="249.0899963"/>
    <n v="120.9100037"/>
    <n v="249.0899963"/>
  </r>
  <r>
    <n v="75768"/>
    <d v="2020-01-11T00:00:00"/>
    <n v="6"/>
    <x v="1"/>
    <x v="11"/>
    <x v="0"/>
    <n v="19321"/>
    <s v="Whitehead"/>
    <x v="195"/>
    <x v="0"/>
    <x v="0"/>
    <x v="0"/>
    <s v="Smart watch "/>
    <n v="1360"/>
    <x v="2"/>
    <n v="370"/>
    <x v="1"/>
    <n v="370"/>
    <n v="249.0899963"/>
    <n v="120.9100037"/>
    <n v="249.0899963"/>
  </r>
  <r>
    <n v="17386"/>
    <d v="2020-01-11T00:00:00"/>
    <n v="6"/>
    <x v="1"/>
    <x v="11"/>
    <x v="0"/>
    <n v="1063"/>
    <s v="Friedman"/>
    <x v="7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75769"/>
    <d v="2020-01-11T00:00:00"/>
    <n v="6"/>
    <x v="1"/>
    <x v="11"/>
    <x v="0"/>
    <n v="19322"/>
    <s v="Hayes"/>
    <x v="196"/>
    <x v="0"/>
    <x v="0"/>
    <x v="0"/>
    <s v="Smart watch "/>
    <n v="1360"/>
    <x v="2"/>
    <n v="370"/>
    <x v="1"/>
    <n v="370"/>
    <n v="249.0899963"/>
    <n v="120.9100037"/>
    <n v="249.0899963"/>
  </r>
  <r>
    <n v="11083"/>
    <d v="2020-01-11T00:00:00"/>
    <n v="6"/>
    <x v="1"/>
    <x v="11"/>
    <x v="0"/>
    <n v="2550"/>
    <s v="Castillo"/>
    <x v="19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5231"/>
    <d v="2020-01-11T00:00:00"/>
    <n v="6"/>
    <x v="1"/>
    <x v="11"/>
    <x v="0"/>
    <n v="3535"/>
    <s v="Rodgers"/>
    <x v="136"/>
    <x v="0"/>
    <x v="0"/>
    <x v="2"/>
    <s v="Men's Tech II T-Shirt"/>
    <n v="93"/>
    <x v="5"/>
    <n v="52.99"/>
    <x v="2"/>
    <n v="211.96"/>
    <n v="127.36000060000001"/>
    <n v="84.599999400000002"/>
    <n v="31.840000150000002"/>
  </r>
  <r>
    <n v="75832"/>
    <d v="2020-01-11T00:00:00"/>
    <n v="6"/>
    <x v="1"/>
    <x v="11"/>
    <x v="0"/>
    <n v="19385"/>
    <s v="Wyatt"/>
    <x v="132"/>
    <x v="0"/>
    <x v="0"/>
    <x v="0"/>
    <s v="Smart watch "/>
    <n v="1360"/>
    <x v="2"/>
    <n v="370"/>
    <x v="1"/>
    <n v="370"/>
    <n v="249.0899963"/>
    <n v="120.9100037"/>
    <n v="249.0899963"/>
  </r>
  <r>
    <n v="75798"/>
    <d v="2020-01-11T00:00:00"/>
    <n v="6"/>
    <x v="1"/>
    <x v="11"/>
    <x v="0"/>
    <n v="19351"/>
    <s v="Fowler"/>
    <x v="56"/>
    <x v="0"/>
    <x v="0"/>
    <x v="0"/>
    <s v="Smart watch "/>
    <n v="1360"/>
    <x v="2"/>
    <n v="370"/>
    <x v="1"/>
    <n v="370"/>
    <n v="249.0899963"/>
    <n v="120.9100037"/>
    <n v="249.0899963"/>
  </r>
  <r>
    <n v="75793"/>
    <d v="2020-01-11T00:00:00"/>
    <n v="6"/>
    <x v="1"/>
    <x v="11"/>
    <x v="0"/>
    <n v="19346"/>
    <s v="Hale"/>
    <x v="198"/>
    <x v="0"/>
    <x v="0"/>
    <x v="0"/>
    <s v="Smart watch "/>
    <n v="1360"/>
    <x v="2"/>
    <n v="370"/>
    <x v="1"/>
    <n v="370"/>
    <n v="249.0899963"/>
    <n v="120.9100037"/>
    <n v="249.0899963"/>
  </r>
  <r>
    <n v="17368"/>
    <d v="2020-01-11T00:00:00"/>
    <n v="6"/>
    <x v="1"/>
    <x v="11"/>
    <x v="0"/>
    <n v="6220"/>
    <s v="Smith"/>
    <x v="199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17347"/>
    <d v="2020-01-11T00:00:00"/>
    <n v="6"/>
    <x v="1"/>
    <x v="11"/>
    <x v="0"/>
    <n v="11388"/>
    <s v="Rangel"/>
    <x v="4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5829"/>
    <d v="2020-01-11T00:00:00"/>
    <n v="6"/>
    <x v="1"/>
    <x v="11"/>
    <x v="0"/>
    <n v="19382"/>
    <s v="Howard"/>
    <x v="200"/>
    <x v="0"/>
    <x v="0"/>
    <x v="0"/>
    <s v="Smart watch "/>
    <n v="1360"/>
    <x v="2"/>
    <n v="370"/>
    <x v="1"/>
    <n v="370"/>
    <n v="249.0899963"/>
    <n v="120.9100037"/>
    <n v="249.0899963"/>
  </r>
  <r>
    <n v="75800"/>
    <d v="2020-01-11T00:00:00"/>
    <n v="6"/>
    <x v="1"/>
    <x v="11"/>
    <x v="0"/>
    <n v="19353"/>
    <s v="Mcmahon"/>
    <x v="201"/>
    <x v="0"/>
    <x v="0"/>
    <x v="0"/>
    <s v="Smart watch "/>
    <n v="1360"/>
    <x v="2"/>
    <n v="370"/>
    <x v="1"/>
    <n v="370"/>
    <n v="249.0899963"/>
    <n v="120.9100037"/>
    <n v="249.0899963"/>
  </r>
  <r>
    <n v="22900"/>
    <d v="2020-01-11T00:00:00"/>
    <n v="6"/>
    <x v="1"/>
    <x v="11"/>
    <x v="0"/>
    <n v="4357"/>
    <s v="Smith"/>
    <x v="7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834"/>
    <d v="2020-01-11T00:00:00"/>
    <n v="6"/>
    <x v="1"/>
    <x v="11"/>
    <x v="0"/>
    <n v="19387"/>
    <s v="Porter"/>
    <x v="70"/>
    <x v="0"/>
    <x v="0"/>
    <x v="0"/>
    <s v="Smart watch "/>
    <n v="1360"/>
    <x v="2"/>
    <n v="370"/>
    <x v="1"/>
    <n v="370"/>
    <n v="249.0899963"/>
    <n v="120.9100037"/>
    <n v="249.0899963"/>
  </r>
  <r>
    <n v="75826"/>
    <d v="2020-01-11T00:00:00"/>
    <n v="6"/>
    <x v="1"/>
    <x v="11"/>
    <x v="0"/>
    <n v="19379"/>
    <s v="Suarez"/>
    <x v="54"/>
    <x v="0"/>
    <x v="0"/>
    <x v="0"/>
    <s v="Smart watch "/>
    <n v="1360"/>
    <x v="2"/>
    <n v="370"/>
    <x v="1"/>
    <n v="370"/>
    <n v="249.0899963"/>
    <n v="120.9100037"/>
    <n v="249.0899963"/>
  </r>
  <r>
    <n v="75747"/>
    <d v="2020-01-10T00:00:00"/>
    <n v="5"/>
    <x v="0"/>
    <x v="11"/>
    <x v="0"/>
    <n v="19300"/>
    <s v="Greene"/>
    <x v="8"/>
    <x v="1"/>
    <x v="1"/>
    <x v="0"/>
    <s v="Smart watch "/>
    <n v="1360"/>
    <x v="2"/>
    <n v="370"/>
    <x v="1"/>
    <n v="370"/>
    <n v="249.0899963"/>
    <n v="120.9100037"/>
    <n v="249.0899963"/>
  </r>
  <r>
    <n v="75754"/>
    <d v="2020-01-10T00:00:00"/>
    <n v="5"/>
    <x v="0"/>
    <x v="11"/>
    <x v="0"/>
    <n v="19307"/>
    <s v="Moody"/>
    <x v="8"/>
    <x v="1"/>
    <x v="1"/>
    <x v="0"/>
    <s v="Smart watch "/>
    <n v="1360"/>
    <x v="2"/>
    <n v="370"/>
    <x v="1"/>
    <n v="370"/>
    <n v="249.0899963"/>
    <n v="120.9100037"/>
    <n v="249.0899963"/>
  </r>
  <r>
    <n v="10990"/>
    <d v="2020-01-10T00:00:00"/>
    <n v="5"/>
    <x v="0"/>
    <x v="11"/>
    <x v="0"/>
    <n v="6588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0990"/>
    <d v="2020-01-10T00:00:00"/>
    <n v="5"/>
    <x v="0"/>
    <x v="11"/>
    <x v="0"/>
    <n v="6588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3050"/>
    <d v="2020-01-10T00:00:00"/>
    <n v="5"/>
    <x v="0"/>
    <x v="11"/>
    <x v="0"/>
    <n v="8456"/>
    <s v="Smith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64951"/>
    <d v="2020-01-10T00:00:00"/>
    <n v="5"/>
    <x v="0"/>
    <x v="11"/>
    <x v="0"/>
    <n v="11365"/>
    <s v="Wang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17279"/>
    <d v="2020-01-10T00:00:00"/>
    <n v="5"/>
    <x v="0"/>
    <x v="11"/>
    <x v="0"/>
    <n v="11507"/>
    <s v="Stafford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6783"/>
    <d v="2020-01-10T00:00:00"/>
    <n v="5"/>
    <x v="0"/>
    <x v="11"/>
    <x v="0"/>
    <n v="10759"/>
    <s v="Smith"/>
    <x v="14"/>
    <x v="1"/>
    <x v="0"/>
    <x v="0"/>
    <s v="ADG 3 Golf Shoes"/>
    <n v="627"/>
    <x v="0"/>
    <n v="165"/>
    <x v="4"/>
    <n v="495"/>
    <n v="368.19001020000002"/>
    <n v="126.80998979999998"/>
    <n v="122.7300034"/>
  </r>
  <r>
    <n v="13058"/>
    <d v="2020-01-10T00:00:00"/>
    <n v="5"/>
    <x v="0"/>
    <x v="11"/>
    <x v="0"/>
    <n v="3738"/>
    <s v="Smith"/>
    <x v="25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5202"/>
    <d v="2020-01-10T00:00:00"/>
    <n v="5"/>
    <x v="0"/>
    <x v="11"/>
    <x v="0"/>
    <n v="1622"/>
    <s v="Smith"/>
    <x v="202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75765"/>
    <d v="2020-01-10T00:00:00"/>
    <n v="5"/>
    <x v="0"/>
    <x v="11"/>
    <x v="0"/>
    <n v="19318"/>
    <s v="Peck"/>
    <x v="203"/>
    <x v="0"/>
    <x v="0"/>
    <x v="0"/>
    <s v="Smart watch "/>
    <n v="1360"/>
    <x v="2"/>
    <n v="370"/>
    <x v="1"/>
    <n v="370"/>
    <n v="249.0899963"/>
    <n v="120.9100037"/>
    <n v="249.0899963"/>
  </r>
  <r>
    <n v="4660"/>
    <d v="2020-01-10T00:00:00"/>
    <n v="5"/>
    <x v="0"/>
    <x v="11"/>
    <x v="0"/>
    <n v="9884"/>
    <s v="Dorsey"/>
    <x v="204"/>
    <x v="0"/>
    <x v="0"/>
    <x v="2"/>
    <s v="ADG 3 Golf Shoes"/>
    <n v="627"/>
    <x v="0"/>
    <n v="165"/>
    <x v="0"/>
    <n v="330"/>
    <n v="245.4600068"/>
    <n v="84.539993199999998"/>
    <n v="122.7300034"/>
  </r>
  <r>
    <n v="75766"/>
    <d v="2020-01-10T00:00:00"/>
    <n v="5"/>
    <x v="0"/>
    <x v="11"/>
    <x v="0"/>
    <n v="19319"/>
    <s v="Browning"/>
    <x v="20"/>
    <x v="0"/>
    <x v="0"/>
    <x v="0"/>
    <s v="Smart watch "/>
    <n v="1360"/>
    <x v="2"/>
    <n v="370"/>
    <x v="1"/>
    <n v="370"/>
    <n v="249.0899963"/>
    <n v="120.9100037"/>
    <n v="249.0899963"/>
  </r>
  <r>
    <n v="15155"/>
    <d v="2020-01-10T00:00:00"/>
    <n v="5"/>
    <x v="0"/>
    <x v="11"/>
    <x v="0"/>
    <n v="5505"/>
    <s v="Matthews"/>
    <x v="97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75750"/>
    <d v="2020-01-10T00:00:00"/>
    <n v="5"/>
    <x v="0"/>
    <x v="11"/>
    <x v="0"/>
    <n v="19303"/>
    <s v="Pratt"/>
    <x v="205"/>
    <x v="0"/>
    <x v="0"/>
    <x v="0"/>
    <s v="Smart watch "/>
    <n v="1360"/>
    <x v="2"/>
    <n v="370"/>
    <x v="1"/>
    <n v="370"/>
    <n v="249.0899963"/>
    <n v="120.9100037"/>
    <n v="249.0899963"/>
  </r>
  <r>
    <n v="75746"/>
    <d v="2020-01-10T00:00:00"/>
    <n v="5"/>
    <x v="0"/>
    <x v="11"/>
    <x v="0"/>
    <n v="19299"/>
    <s v="Fisher"/>
    <x v="206"/>
    <x v="0"/>
    <x v="0"/>
    <x v="0"/>
    <s v="Smart watch "/>
    <n v="1360"/>
    <x v="2"/>
    <n v="370"/>
    <x v="1"/>
    <n v="370"/>
    <n v="249.0899963"/>
    <n v="120.9100037"/>
    <n v="249.0899963"/>
  </r>
  <r>
    <n v="23494"/>
    <d v="2020-01-09T00:00:00"/>
    <n v="4"/>
    <x v="0"/>
    <x v="11"/>
    <x v="0"/>
    <n v="2464"/>
    <s v="Warner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0831"/>
    <d v="2020-01-08T00:00:00"/>
    <n v="3"/>
    <x v="0"/>
    <x v="11"/>
    <x v="0"/>
    <n v="487"/>
    <s v="Brow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4651"/>
    <d v="2020-01-07T00:00:00"/>
    <n v="2"/>
    <x v="0"/>
    <x v="11"/>
    <x v="0"/>
    <n v="11887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21244"/>
    <d v="2020-01-07T00:00:00"/>
    <n v="2"/>
    <x v="0"/>
    <x v="11"/>
    <x v="0"/>
    <n v="6491"/>
    <s v="Cruz"/>
    <x v="9"/>
    <x v="1"/>
    <x v="0"/>
    <x v="0"/>
    <s v="Team Golf St. Louis Cardinals Putter Grip"/>
    <n v="885"/>
    <x v="0"/>
    <n v="52.99"/>
    <x v="2"/>
    <n v="211.96"/>
    <n v="143.44000244"/>
    <n v="68.519997560000007"/>
    <n v="35.86000061"/>
  </r>
  <r>
    <n v="19178"/>
    <d v="2020-01-07T00:00:00"/>
    <n v="2"/>
    <x v="0"/>
    <x v="11"/>
    <x v="0"/>
    <n v="5749"/>
    <s v="Smith"/>
    <x v="32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19610"/>
    <d v="2020-01-06T00:00:00"/>
    <n v="1"/>
    <x v="0"/>
    <x v="11"/>
    <x v="0"/>
    <n v="387"/>
    <s v="Levy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399"/>
    <d v="2020-01-06T00:00:00"/>
    <n v="1"/>
    <x v="0"/>
    <x v="11"/>
    <x v="0"/>
    <n v="1473"/>
    <s v="Young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2698"/>
    <d v="2020-01-05T00:00:00"/>
    <n v="7"/>
    <x v="1"/>
    <x v="11"/>
    <x v="0"/>
    <n v="3940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9507"/>
    <d v="2020-01-05T00:00:00"/>
    <n v="7"/>
    <x v="1"/>
    <x v="11"/>
    <x v="0"/>
    <n v="11225"/>
    <s v="Marshall"/>
    <x v="9"/>
    <x v="1"/>
    <x v="1"/>
    <x v="1"/>
    <s v="Schwinn Comfort Bike Seat"/>
    <n v="957"/>
    <x v="3"/>
    <n v="80"/>
    <x v="1"/>
    <n v="80"/>
    <n v="47.430000309999997"/>
    <n v="32.569999690000003"/>
    <n v="47.430000309999997"/>
  </r>
  <r>
    <n v="75908"/>
    <d v="2020-01-04T00:00:00"/>
    <n v="6"/>
    <x v="1"/>
    <x v="11"/>
    <x v="0"/>
    <n v="19461"/>
    <s v="Watts"/>
    <x v="13"/>
    <x v="1"/>
    <x v="1"/>
    <x v="1"/>
    <s v="Smart watch "/>
    <n v="1360"/>
    <x v="2"/>
    <n v="370"/>
    <x v="1"/>
    <n v="370"/>
    <n v="249.0899963"/>
    <n v="120.9100037"/>
    <n v="249.0899963"/>
  </r>
  <r>
    <n v="11076"/>
    <d v="2020-01-04T00:00:00"/>
    <n v="6"/>
    <x v="1"/>
    <x v="11"/>
    <x v="0"/>
    <n v="328"/>
    <s v="Morrison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2613"/>
    <d v="2020-01-04T00:00:00"/>
    <n v="6"/>
    <x v="1"/>
    <x v="11"/>
    <x v="0"/>
    <n v="1260"/>
    <s v="Calder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950"/>
    <d v="2020-01-04T00:00:00"/>
    <n v="6"/>
    <x v="1"/>
    <x v="11"/>
    <x v="0"/>
    <n v="6428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8470"/>
    <d v="2020-01-04T00:00:00"/>
    <n v="6"/>
    <x v="1"/>
    <x v="11"/>
    <x v="0"/>
    <n v="9162"/>
    <s v="Carter"/>
    <x v="102"/>
    <x v="0"/>
    <x v="0"/>
    <x v="0"/>
    <s v="Bridgestone e6 Straight Distance Balls"/>
    <n v="825"/>
    <x v="0"/>
    <n v="185"/>
    <x v="0"/>
    <n v="370"/>
    <n v="227.3999939"/>
    <n v="142.6000061"/>
    <n v="113.69999695"/>
  </r>
  <r>
    <n v="75904"/>
    <d v="2020-01-03T00:00:00"/>
    <n v="5"/>
    <x v="0"/>
    <x v="11"/>
    <x v="0"/>
    <n v="19457"/>
    <s v="Bray"/>
    <x v="93"/>
    <x v="0"/>
    <x v="0"/>
    <x v="0"/>
    <s v="Smart watch "/>
    <n v="1360"/>
    <x v="2"/>
    <n v="370"/>
    <x v="1"/>
    <n v="370"/>
    <n v="249.0899963"/>
    <n v="120.9100037"/>
    <n v="249.0899963"/>
  </r>
  <r>
    <n v="75931"/>
    <d v="2020-01-03T00:00:00"/>
    <n v="5"/>
    <x v="0"/>
    <x v="11"/>
    <x v="0"/>
    <n v="19484"/>
    <s v="Delacruz"/>
    <x v="207"/>
    <x v="0"/>
    <x v="0"/>
    <x v="0"/>
    <s v="Smart watch "/>
    <n v="1360"/>
    <x v="2"/>
    <n v="370"/>
    <x v="1"/>
    <n v="370"/>
    <n v="249.0899963"/>
    <n v="120.9100037"/>
    <n v="249.0899963"/>
  </r>
  <r>
    <n v="6176"/>
    <d v="2020-01-02T00:00:00"/>
    <n v="4"/>
    <x v="0"/>
    <x v="11"/>
    <x v="0"/>
    <n v="3329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0451"/>
    <d v="2020-01-02T00:00:00"/>
    <n v="4"/>
    <x v="0"/>
    <x v="11"/>
    <x v="0"/>
    <n v="11715"/>
    <s v="Smith"/>
    <x v="89"/>
    <x v="0"/>
    <x v="0"/>
    <x v="2"/>
    <s v="Mercurial Vapor 13 Elite FG"/>
    <n v="365"/>
    <x v="1"/>
    <n v="94.75"/>
    <x v="2"/>
    <n v="379"/>
    <n v="122.2799988"/>
    <n v="256.72000120000001"/>
    <n v="30.5699997"/>
  </r>
  <r>
    <n v="14574"/>
    <d v="2020-01-01T00:00:00"/>
    <n v="3"/>
    <x v="0"/>
    <x v="11"/>
    <x v="0"/>
    <n v="6594"/>
    <s v="Austi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73183"/>
    <d v="2019-12-30T00:00:00"/>
    <n v="1"/>
    <x v="0"/>
    <x v="0"/>
    <x v="1"/>
    <n v="16736"/>
    <s v="Francis"/>
    <x v="31"/>
    <x v="0"/>
    <x v="0"/>
    <x v="0"/>
    <s v="Smart watch "/>
    <n v="1360"/>
    <x v="2"/>
    <n v="370"/>
    <x v="1"/>
    <n v="370"/>
    <n v="249.0899963"/>
    <n v="120.9100037"/>
    <n v="249.0899963"/>
  </r>
  <r>
    <n v="73184"/>
    <d v="2019-12-29T00:00:00"/>
    <n v="7"/>
    <x v="1"/>
    <x v="0"/>
    <x v="1"/>
    <n v="16737"/>
    <s v="Webster"/>
    <x v="33"/>
    <x v="0"/>
    <x v="0"/>
    <x v="0"/>
    <s v="Smart watch "/>
    <n v="1360"/>
    <x v="2"/>
    <n v="370"/>
    <x v="1"/>
    <n v="370"/>
    <n v="249.0899963"/>
    <n v="120.9100037"/>
    <n v="249.0899963"/>
  </r>
  <r>
    <n v="73159"/>
    <d v="2019-12-29T00:00:00"/>
    <n v="7"/>
    <x v="1"/>
    <x v="0"/>
    <x v="1"/>
    <n v="16712"/>
    <s v="Leon"/>
    <x v="106"/>
    <x v="0"/>
    <x v="0"/>
    <x v="0"/>
    <s v="Smart watch "/>
    <n v="1360"/>
    <x v="2"/>
    <n v="370"/>
    <x v="1"/>
    <n v="370"/>
    <n v="249.0899963"/>
    <n v="120.9100037"/>
    <n v="249.0899963"/>
  </r>
  <r>
    <n v="73185"/>
    <d v="2019-12-28T00:00:00"/>
    <n v="6"/>
    <x v="1"/>
    <x v="0"/>
    <x v="1"/>
    <n v="16738"/>
    <s v="Sharpe"/>
    <x v="8"/>
    <x v="1"/>
    <x v="1"/>
    <x v="2"/>
    <s v="Smart watch "/>
    <n v="1360"/>
    <x v="2"/>
    <n v="370"/>
    <x v="1"/>
    <n v="370"/>
    <n v="249.0899963"/>
    <n v="120.9100037"/>
    <n v="249.0899963"/>
  </r>
  <r>
    <n v="73186"/>
    <d v="2019-12-27T00:00:00"/>
    <n v="5"/>
    <x v="0"/>
    <x v="0"/>
    <x v="1"/>
    <n v="16739"/>
    <s v="Walsh"/>
    <x v="56"/>
    <x v="0"/>
    <x v="0"/>
    <x v="2"/>
    <s v="Smart watch "/>
    <n v="1360"/>
    <x v="2"/>
    <n v="370"/>
    <x v="1"/>
    <n v="370"/>
    <n v="249.0899963"/>
    <n v="120.9100037"/>
    <n v="249.0899963"/>
  </r>
  <r>
    <n v="73187"/>
    <d v="2019-12-26T00:00:00"/>
    <n v="4"/>
    <x v="0"/>
    <x v="0"/>
    <x v="1"/>
    <n v="16740"/>
    <s v="Mejia"/>
    <x v="8"/>
    <x v="1"/>
    <x v="1"/>
    <x v="0"/>
    <s v="Smart watch "/>
    <n v="1360"/>
    <x v="2"/>
    <n v="370"/>
    <x v="1"/>
    <n v="370"/>
    <n v="249.0899963"/>
    <n v="120.9100037"/>
    <n v="249.0899963"/>
  </r>
  <r>
    <n v="13343"/>
    <d v="2019-12-26T00:00:00"/>
    <n v="4"/>
    <x v="0"/>
    <x v="0"/>
    <x v="1"/>
    <n v="9726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74723"/>
    <d v="2019-12-26T00:00:00"/>
    <n v="4"/>
    <x v="0"/>
    <x v="0"/>
    <x v="1"/>
    <n v="18276"/>
    <s v="Koch"/>
    <x v="89"/>
    <x v="0"/>
    <x v="0"/>
    <x v="0"/>
    <s v="Thin Sports Headband, 5 Pcs"/>
    <n v="1353"/>
    <x v="5"/>
    <n v="9.59"/>
    <x v="1"/>
    <n v="9.59"/>
    <n v="3.6100006100000002"/>
    <n v="5.9799993899999997"/>
    <n v="3.6100006100000002"/>
  </r>
  <r>
    <n v="14651"/>
    <d v="2019-12-25T00:00:00"/>
    <n v="3"/>
    <x v="0"/>
    <x v="0"/>
    <x v="1"/>
    <n v="11887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70086"/>
    <d v="2019-12-25T00:00:00"/>
    <n v="3"/>
    <x v="0"/>
    <x v="0"/>
    <x v="1"/>
    <n v="13639"/>
    <s v="Hendricks"/>
    <x v="21"/>
    <x v="1"/>
    <x v="0"/>
    <x v="0"/>
    <s v="Adidas Sport Athletic Pullover Hooded"/>
    <n v="1350"/>
    <x v="5"/>
    <n v="22.74"/>
    <x v="1"/>
    <n v="22.74"/>
    <n v="14.6999969"/>
    <n v="8.0400030999999981"/>
    <n v="14.6999969"/>
  </r>
  <r>
    <n v="17909"/>
    <d v="2019-12-24T00:00:00"/>
    <n v="2"/>
    <x v="0"/>
    <x v="0"/>
    <x v="1"/>
    <n v="11189"/>
    <s v="Hammond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4053"/>
    <d v="2019-12-24T00:00:00"/>
    <n v="2"/>
    <x v="0"/>
    <x v="0"/>
    <x v="1"/>
    <n v="10121"/>
    <s v="Smith"/>
    <x v="27"/>
    <x v="1"/>
    <x v="0"/>
    <x v="0"/>
    <s v="Mercurial Vapor 13 Elite FG"/>
    <n v="365"/>
    <x v="1"/>
    <n v="94.75"/>
    <x v="1"/>
    <n v="94.75"/>
    <n v="30.5699997"/>
    <n v="64.180000300000003"/>
    <n v="30.5699997"/>
  </r>
  <r>
    <n v="73202"/>
    <d v="2019-12-24T00:00:00"/>
    <n v="2"/>
    <x v="0"/>
    <x v="0"/>
    <x v="1"/>
    <n v="16755"/>
    <s v="Sears"/>
    <x v="133"/>
    <x v="0"/>
    <x v="0"/>
    <x v="0"/>
    <s v="Smart watch "/>
    <n v="1360"/>
    <x v="2"/>
    <n v="370"/>
    <x v="1"/>
    <n v="370"/>
    <n v="249.0899963"/>
    <n v="120.9100037"/>
    <n v="249.0899963"/>
  </r>
  <r>
    <n v="18009"/>
    <d v="2019-12-23T00:00:00"/>
    <n v="1"/>
    <x v="0"/>
    <x v="0"/>
    <x v="1"/>
    <n v="1222"/>
    <s v="Garcia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68220"/>
    <d v="2019-12-22T00:00:00"/>
    <n v="7"/>
    <x v="1"/>
    <x v="0"/>
    <x v="1"/>
    <n v="9962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73149"/>
    <d v="2019-12-22T00:00:00"/>
    <n v="7"/>
    <x v="1"/>
    <x v="0"/>
    <x v="1"/>
    <n v="16702"/>
    <s v="Callahan"/>
    <x v="6"/>
    <x v="0"/>
    <x v="0"/>
    <x v="0"/>
    <s v="Smart watch "/>
    <n v="1360"/>
    <x v="2"/>
    <n v="370"/>
    <x v="1"/>
    <n v="370"/>
    <n v="249.0899963"/>
    <n v="120.9100037"/>
    <n v="249.0899963"/>
  </r>
  <r>
    <n v="73150"/>
    <d v="2019-12-21T00:00:00"/>
    <n v="6"/>
    <x v="1"/>
    <x v="0"/>
    <x v="1"/>
    <n v="16703"/>
    <s v="Davenport"/>
    <x v="7"/>
    <x v="0"/>
    <x v="0"/>
    <x v="0"/>
    <s v="Smart watch "/>
    <n v="1360"/>
    <x v="2"/>
    <n v="370"/>
    <x v="1"/>
    <n v="370"/>
    <n v="249.0899963"/>
    <n v="120.9100037"/>
    <n v="249.0899963"/>
  </r>
  <r>
    <n v="73151"/>
    <d v="2019-12-20T00:00:00"/>
    <n v="5"/>
    <x v="0"/>
    <x v="0"/>
    <x v="1"/>
    <n v="16704"/>
    <s v="Bayes"/>
    <x v="46"/>
    <x v="1"/>
    <x v="1"/>
    <x v="2"/>
    <s v="Smart watch "/>
    <n v="1360"/>
    <x v="2"/>
    <n v="370"/>
    <x v="1"/>
    <n v="370"/>
    <n v="249.0899963"/>
    <n v="120.9100037"/>
    <n v="249.0899963"/>
  </r>
  <r>
    <n v="20106"/>
    <d v="2019-12-20T00:00:00"/>
    <n v="5"/>
    <x v="0"/>
    <x v="0"/>
    <x v="1"/>
    <n v="6411"/>
    <s v="Boyd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5910"/>
    <d v="2019-12-19T00:00:00"/>
    <n v="4"/>
    <x v="0"/>
    <x v="0"/>
    <x v="1"/>
    <n v="19463"/>
    <s v="Romero"/>
    <x v="13"/>
    <x v="1"/>
    <x v="1"/>
    <x v="0"/>
    <s v="Smart watch "/>
    <n v="1360"/>
    <x v="2"/>
    <n v="370"/>
    <x v="1"/>
    <n v="370"/>
    <n v="249.0899963"/>
    <n v="120.9100037"/>
    <n v="249.0899963"/>
  </r>
  <r>
    <n v="65866"/>
    <d v="2019-12-19T00:00:00"/>
    <n v="4"/>
    <x v="0"/>
    <x v="0"/>
    <x v="1"/>
    <n v="6426"/>
    <s v="Wade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3152"/>
    <d v="2019-12-19T00:00:00"/>
    <n v="4"/>
    <x v="0"/>
    <x v="0"/>
    <x v="1"/>
    <n v="16705"/>
    <s v="Bright"/>
    <x v="206"/>
    <x v="0"/>
    <x v="0"/>
    <x v="0"/>
    <s v="Smart watch "/>
    <n v="1360"/>
    <x v="2"/>
    <n v="370"/>
    <x v="1"/>
    <n v="370"/>
    <n v="249.0899963"/>
    <n v="120.9100037"/>
    <n v="249.0899963"/>
  </r>
  <r>
    <n v="73153"/>
    <d v="2019-12-18T00:00:00"/>
    <n v="3"/>
    <x v="0"/>
    <x v="0"/>
    <x v="1"/>
    <n v="16706"/>
    <s v="Wolf"/>
    <x v="46"/>
    <x v="1"/>
    <x v="1"/>
    <x v="0"/>
    <s v="Smart watch "/>
    <n v="1360"/>
    <x v="2"/>
    <n v="370"/>
    <x v="1"/>
    <n v="370"/>
    <n v="249.0899963"/>
    <n v="120.9100037"/>
    <n v="249.0899963"/>
  </r>
  <r>
    <n v="73154"/>
    <d v="2019-12-17T00:00:00"/>
    <n v="2"/>
    <x v="0"/>
    <x v="0"/>
    <x v="1"/>
    <n v="16707"/>
    <s v="Cooley"/>
    <x v="105"/>
    <x v="0"/>
    <x v="0"/>
    <x v="0"/>
    <s v="Smart watch "/>
    <n v="1360"/>
    <x v="2"/>
    <n v="370"/>
    <x v="1"/>
    <n v="370"/>
    <n v="249.0899963"/>
    <n v="120.9100037"/>
    <n v="249.0899963"/>
  </r>
  <r>
    <n v="73839"/>
    <d v="2019-12-17T00:00:00"/>
    <n v="2"/>
    <x v="0"/>
    <x v="0"/>
    <x v="1"/>
    <n v="17392"/>
    <s v="Ward"/>
    <x v="208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66489"/>
    <d v="2019-12-16T00:00:00"/>
    <n v="1"/>
    <x v="0"/>
    <x v="0"/>
    <x v="1"/>
    <n v="341"/>
    <s v="Smith"/>
    <x v="73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73155"/>
    <d v="2019-12-16T00:00:00"/>
    <n v="1"/>
    <x v="0"/>
    <x v="0"/>
    <x v="1"/>
    <n v="16708"/>
    <s v="Kelley"/>
    <x v="10"/>
    <x v="0"/>
    <x v="0"/>
    <x v="0"/>
    <s v="Smart watch "/>
    <n v="1360"/>
    <x v="2"/>
    <n v="370"/>
    <x v="1"/>
    <n v="370"/>
    <n v="249.0899963"/>
    <n v="120.9100037"/>
    <n v="249.0899963"/>
  </r>
  <r>
    <n v="15487"/>
    <d v="2019-12-15T00:00:00"/>
    <n v="7"/>
    <x v="1"/>
    <x v="0"/>
    <x v="1"/>
    <n v="11731"/>
    <s v="Smith"/>
    <x v="136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73156"/>
    <d v="2019-12-15T00:00:00"/>
    <n v="7"/>
    <x v="1"/>
    <x v="0"/>
    <x v="1"/>
    <n v="16709"/>
    <s v="Blankenship"/>
    <x v="205"/>
    <x v="0"/>
    <x v="0"/>
    <x v="0"/>
    <s v="Smart watch "/>
    <n v="1360"/>
    <x v="2"/>
    <n v="370"/>
    <x v="1"/>
    <n v="370"/>
    <n v="249.0899963"/>
    <n v="120.9100037"/>
    <n v="249.0899963"/>
  </r>
  <r>
    <n v="73157"/>
    <d v="2019-12-14T00:00:00"/>
    <n v="6"/>
    <x v="1"/>
    <x v="0"/>
    <x v="1"/>
    <n v="16710"/>
    <s v="Powell"/>
    <x v="26"/>
    <x v="1"/>
    <x v="0"/>
    <x v="2"/>
    <s v="Smart watch "/>
    <n v="1360"/>
    <x v="2"/>
    <n v="370"/>
    <x v="1"/>
    <n v="370"/>
    <n v="249.0899963"/>
    <n v="120.9100037"/>
    <n v="249.0899963"/>
  </r>
  <r>
    <n v="73893"/>
    <d v="2019-12-14T00:00:00"/>
    <n v="6"/>
    <x v="1"/>
    <x v="0"/>
    <x v="1"/>
    <n v="17446"/>
    <s v="Golden"/>
    <x v="32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66669"/>
    <d v="2019-12-14T00:00:00"/>
    <n v="6"/>
    <x v="1"/>
    <x v="0"/>
    <x v="1"/>
    <n v="9821"/>
    <s v="Smith"/>
    <x v="81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6306"/>
    <d v="2019-12-13T00:00:00"/>
    <n v="5"/>
    <x v="0"/>
    <x v="0"/>
    <x v="1"/>
    <n v="11011"/>
    <s v="Mullins"/>
    <x v="6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15524"/>
    <d v="2019-12-12T00:00:00"/>
    <n v="4"/>
    <x v="0"/>
    <x v="0"/>
    <x v="1"/>
    <n v="638"/>
    <s v="Johnson"/>
    <x v="37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8595"/>
    <d v="2019-12-12T00:00:00"/>
    <n v="4"/>
    <x v="0"/>
    <x v="0"/>
    <x v="1"/>
    <n v="2110"/>
    <s v="Myers"/>
    <x v="153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3546"/>
    <d v="2019-12-12T00:00:00"/>
    <n v="4"/>
    <x v="0"/>
    <x v="0"/>
    <x v="1"/>
    <n v="3559"/>
    <s v="Wright"/>
    <x v="97"/>
    <x v="0"/>
    <x v="0"/>
    <x v="0"/>
    <s v="ADG 3 Golf Shoes"/>
    <n v="627"/>
    <x v="0"/>
    <n v="165"/>
    <x v="2"/>
    <n v="660"/>
    <n v="490.9200136"/>
    <n v="169.0799864"/>
    <n v="122.7300034"/>
  </r>
  <r>
    <n v="50835"/>
    <d v="2019-12-12T00:00:00"/>
    <n v="4"/>
    <x v="0"/>
    <x v="0"/>
    <x v="1"/>
    <n v="4742"/>
    <s v="Mcknight"/>
    <x v="58"/>
    <x v="0"/>
    <x v="0"/>
    <x v="0"/>
    <s v="ADG 3 Golf Shoes"/>
    <n v="627"/>
    <x v="0"/>
    <n v="165"/>
    <x v="2"/>
    <n v="660"/>
    <n v="490.9200136"/>
    <n v="169.0799864"/>
    <n v="122.7300034"/>
  </r>
  <r>
    <n v="47917"/>
    <d v="2019-12-10T00:00:00"/>
    <n v="2"/>
    <x v="0"/>
    <x v="0"/>
    <x v="1"/>
    <n v="7810"/>
    <s v="Smith"/>
    <x v="20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50688"/>
    <d v="2019-12-09T00:00:00"/>
    <n v="1"/>
    <x v="0"/>
    <x v="0"/>
    <x v="1"/>
    <n v="11720"/>
    <s v="Smith"/>
    <x v="10"/>
    <x v="0"/>
    <x v="0"/>
    <x v="0"/>
    <s v="ADG 3 Golf Shoes"/>
    <n v="627"/>
    <x v="0"/>
    <n v="165"/>
    <x v="2"/>
    <n v="660"/>
    <n v="490.9200136"/>
    <n v="169.0799864"/>
    <n v="122.7300034"/>
  </r>
  <r>
    <n v="73160"/>
    <d v="2019-12-08T00:00:00"/>
    <n v="7"/>
    <x v="1"/>
    <x v="0"/>
    <x v="1"/>
    <n v="16713"/>
    <s v="Nelson"/>
    <x v="8"/>
    <x v="1"/>
    <x v="1"/>
    <x v="1"/>
    <s v="Smart watch "/>
    <n v="1360"/>
    <x v="2"/>
    <n v="370"/>
    <x v="1"/>
    <n v="370"/>
    <n v="249.0899963"/>
    <n v="120.9100037"/>
    <n v="249.0899963"/>
  </r>
  <r>
    <n v="73161"/>
    <d v="2019-12-08T00:00:00"/>
    <n v="7"/>
    <x v="1"/>
    <x v="0"/>
    <x v="1"/>
    <n v="16714"/>
    <s v="Huffman"/>
    <x v="10"/>
    <x v="0"/>
    <x v="0"/>
    <x v="2"/>
    <s v="Smart watch "/>
    <n v="1360"/>
    <x v="2"/>
    <n v="370"/>
    <x v="1"/>
    <n v="370"/>
    <n v="249.0899963"/>
    <n v="120.9100037"/>
    <n v="249.0899963"/>
  </r>
  <r>
    <n v="73158"/>
    <d v="2019-12-08T00:00:00"/>
    <n v="7"/>
    <x v="1"/>
    <x v="0"/>
    <x v="1"/>
    <n v="16711"/>
    <s v="Bolton"/>
    <x v="101"/>
    <x v="0"/>
    <x v="0"/>
    <x v="0"/>
    <s v="Smart watch "/>
    <n v="1360"/>
    <x v="2"/>
    <n v="370"/>
    <x v="1"/>
    <n v="370"/>
    <n v="249.0899963"/>
    <n v="120.9100037"/>
    <n v="249.0899963"/>
  </r>
  <r>
    <n v="60361"/>
    <d v="2019-12-07T00:00:00"/>
    <n v="6"/>
    <x v="1"/>
    <x v="0"/>
    <x v="1"/>
    <n v="8498"/>
    <s v="Pennington"/>
    <x v="193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73163"/>
    <d v="2019-12-06T00:00:00"/>
    <n v="5"/>
    <x v="0"/>
    <x v="0"/>
    <x v="1"/>
    <n v="16716"/>
    <s v="Johnston"/>
    <x v="46"/>
    <x v="1"/>
    <x v="1"/>
    <x v="1"/>
    <s v="Smart watch "/>
    <n v="1360"/>
    <x v="2"/>
    <n v="370"/>
    <x v="1"/>
    <n v="370"/>
    <n v="249.0899963"/>
    <n v="120.9100037"/>
    <n v="249.0899963"/>
  </r>
  <r>
    <n v="52549"/>
    <d v="2019-12-06T00:00:00"/>
    <n v="5"/>
    <x v="0"/>
    <x v="0"/>
    <x v="1"/>
    <n v="123"/>
    <s v="Mann"/>
    <x v="209"/>
    <x v="0"/>
    <x v="0"/>
    <x v="2"/>
    <s v="ADG 3 Golf Shoes"/>
    <n v="627"/>
    <x v="0"/>
    <n v="165"/>
    <x v="0"/>
    <n v="330"/>
    <n v="245.4600068"/>
    <n v="84.539993199999998"/>
    <n v="122.7300034"/>
  </r>
  <r>
    <n v="67028"/>
    <d v="2019-12-05T00:00:00"/>
    <n v="4"/>
    <x v="0"/>
    <x v="0"/>
    <x v="1"/>
    <n v="11229"/>
    <s v="Smith"/>
    <x v="210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73162"/>
    <d v="2019-12-03T00:00:00"/>
    <n v="2"/>
    <x v="0"/>
    <x v="0"/>
    <x v="1"/>
    <n v="16715"/>
    <s v="Sweet"/>
    <x v="8"/>
    <x v="1"/>
    <x v="1"/>
    <x v="0"/>
    <s v="Smart watch "/>
    <n v="1360"/>
    <x v="2"/>
    <n v="370"/>
    <x v="1"/>
    <n v="370"/>
    <n v="249.0899963"/>
    <n v="120.9100037"/>
    <n v="249.0899963"/>
  </r>
  <r>
    <n v="62637"/>
    <d v="2019-12-03T00:00:00"/>
    <n v="2"/>
    <x v="0"/>
    <x v="0"/>
    <x v="1"/>
    <n v="9726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6339"/>
    <d v="2019-12-03T00:00:00"/>
    <n v="2"/>
    <x v="0"/>
    <x v="0"/>
    <x v="1"/>
    <n v="2052"/>
    <s v="Anthony"/>
    <x v="7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73140"/>
    <d v="2019-11-29T00:00:00"/>
    <n v="5"/>
    <x v="0"/>
    <x v="1"/>
    <x v="1"/>
    <n v="16693"/>
    <s v="Kim"/>
    <x v="46"/>
    <x v="1"/>
    <x v="1"/>
    <x v="0"/>
    <s v="Smart watch "/>
    <n v="1360"/>
    <x v="2"/>
    <n v="370"/>
    <x v="1"/>
    <n v="370"/>
    <n v="249.0899963"/>
    <n v="120.9100037"/>
    <n v="249.0899963"/>
  </r>
  <r>
    <n v="73142"/>
    <d v="2019-11-29T00:00:00"/>
    <n v="5"/>
    <x v="0"/>
    <x v="1"/>
    <x v="1"/>
    <n v="16695"/>
    <s v="Byrd"/>
    <x v="46"/>
    <x v="1"/>
    <x v="1"/>
    <x v="0"/>
    <s v="Smart watch "/>
    <n v="1360"/>
    <x v="2"/>
    <n v="370"/>
    <x v="1"/>
    <n v="370"/>
    <n v="249.0899963"/>
    <n v="120.9100037"/>
    <n v="249.0899963"/>
  </r>
  <r>
    <n v="73146"/>
    <d v="2019-11-29T00:00:00"/>
    <n v="5"/>
    <x v="0"/>
    <x v="1"/>
    <x v="1"/>
    <n v="16699"/>
    <s v="Beard"/>
    <x v="26"/>
    <x v="1"/>
    <x v="0"/>
    <x v="0"/>
    <s v="Smart watch "/>
    <n v="1360"/>
    <x v="2"/>
    <n v="370"/>
    <x v="1"/>
    <n v="370"/>
    <n v="249.0899963"/>
    <n v="120.9100037"/>
    <n v="249.0899963"/>
  </r>
  <r>
    <n v="73148"/>
    <d v="2019-11-29T00:00:00"/>
    <n v="5"/>
    <x v="0"/>
    <x v="1"/>
    <x v="1"/>
    <n v="16701"/>
    <s v="Hall"/>
    <x v="5"/>
    <x v="0"/>
    <x v="0"/>
    <x v="0"/>
    <s v="Smart watch "/>
    <n v="1360"/>
    <x v="2"/>
    <n v="370"/>
    <x v="1"/>
    <n v="370"/>
    <n v="249.0899963"/>
    <n v="120.9100037"/>
    <n v="249.0899963"/>
  </r>
  <r>
    <n v="73144"/>
    <d v="2019-11-29T00:00:00"/>
    <n v="5"/>
    <x v="0"/>
    <x v="1"/>
    <x v="1"/>
    <n v="16697"/>
    <s v="Horn"/>
    <x v="118"/>
    <x v="0"/>
    <x v="0"/>
    <x v="0"/>
    <s v="Smart watch "/>
    <n v="1360"/>
    <x v="2"/>
    <n v="370"/>
    <x v="1"/>
    <n v="370"/>
    <n v="249.0899963"/>
    <n v="120.9100037"/>
    <n v="249.0899963"/>
  </r>
  <r>
    <n v="73147"/>
    <d v="2019-11-29T00:00:00"/>
    <n v="5"/>
    <x v="0"/>
    <x v="1"/>
    <x v="1"/>
    <n v="16700"/>
    <s v="Acosta"/>
    <x v="4"/>
    <x v="0"/>
    <x v="0"/>
    <x v="0"/>
    <s v="Smart watch "/>
    <n v="1360"/>
    <x v="2"/>
    <n v="370"/>
    <x v="1"/>
    <n v="370"/>
    <n v="249.0899963"/>
    <n v="120.9100037"/>
    <n v="249.0899963"/>
  </r>
  <r>
    <n v="73145"/>
    <d v="2019-11-29T00:00:00"/>
    <n v="5"/>
    <x v="0"/>
    <x v="1"/>
    <x v="1"/>
    <n v="16698"/>
    <s v="Summers"/>
    <x v="112"/>
    <x v="0"/>
    <x v="0"/>
    <x v="0"/>
    <s v="Smart watch "/>
    <n v="1360"/>
    <x v="2"/>
    <n v="370"/>
    <x v="1"/>
    <n v="370"/>
    <n v="249.0899963"/>
    <n v="120.9100037"/>
    <n v="249.0899963"/>
  </r>
  <r>
    <n v="73141"/>
    <d v="2019-11-29T00:00:00"/>
    <n v="5"/>
    <x v="0"/>
    <x v="1"/>
    <x v="1"/>
    <n v="16694"/>
    <s v="Rowland"/>
    <x v="23"/>
    <x v="0"/>
    <x v="0"/>
    <x v="0"/>
    <s v="Smart watch "/>
    <n v="1360"/>
    <x v="2"/>
    <n v="370"/>
    <x v="1"/>
    <n v="370"/>
    <n v="249.0899963"/>
    <n v="120.9100037"/>
    <n v="249.0899963"/>
  </r>
  <r>
    <n v="73143"/>
    <d v="2019-11-29T00:00:00"/>
    <n v="5"/>
    <x v="0"/>
    <x v="1"/>
    <x v="1"/>
    <n v="16696"/>
    <s v="Rutledge"/>
    <x v="35"/>
    <x v="0"/>
    <x v="0"/>
    <x v="0"/>
    <s v="Smart watch "/>
    <n v="1360"/>
    <x v="2"/>
    <n v="370"/>
    <x v="1"/>
    <n v="370"/>
    <n v="249.0899963"/>
    <n v="120.9100037"/>
    <n v="249.0899963"/>
  </r>
  <r>
    <n v="74796"/>
    <d v="2019-11-27T00:00:00"/>
    <n v="3"/>
    <x v="0"/>
    <x v="1"/>
    <x v="1"/>
    <n v="18349"/>
    <s v="Moreno"/>
    <x v="20"/>
    <x v="0"/>
    <x v="0"/>
    <x v="0"/>
    <s v="Thin Sports Headband, 5 Pcs"/>
    <n v="1353"/>
    <x v="5"/>
    <n v="9.59"/>
    <x v="1"/>
    <n v="9.59"/>
    <n v="3.6100006100000002"/>
    <n v="5.9799993899999997"/>
    <n v="3.6100006100000002"/>
  </r>
  <r>
    <n v="72533"/>
    <d v="2019-11-24T00:00:00"/>
    <n v="7"/>
    <x v="1"/>
    <x v="1"/>
    <x v="1"/>
    <n v="16086"/>
    <s v="Terrell"/>
    <x v="40"/>
    <x v="0"/>
    <x v="0"/>
    <x v="0"/>
    <s v="Cycling Jersey Men Summer Short Sleeve"/>
    <n v="1357"/>
    <x v="3"/>
    <n v="27.97"/>
    <x v="1"/>
    <n v="27.97"/>
    <n v="14.01999664"/>
    <n v="13.950003359999998"/>
    <n v="14.01999664"/>
  </r>
  <r>
    <n v="50588"/>
    <d v="2019-11-08T00:00:00"/>
    <n v="5"/>
    <x v="0"/>
    <x v="1"/>
    <x v="1"/>
    <n v="9172"/>
    <s v="Smith"/>
    <x v="21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5030"/>
    <d v="2019-11-07T00:00:00"/>
    <n v="4"/>
    <x v="0"/>
    <x v="1"/>
    <x v="1"/>
    <n v="3570"/>
    <s v="Nelson"/>
    <x v="25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56678"/>
    <d v="2019-11-07T00:00:00"/>
    <n v="4"/>
    <x v="0"/>
    <x v="1"/>
    <x v="1"/>
    <n v="3091"/>
    <s v="Rodriguez"/>
    <x v="11"/>
    <x v="1"/>
    <x v="0"/>
    <x v="0"/>
    <s v="Air Zoom Pegasus 37"/>
    <n v="191"/>
    <x v="5"/>
    <n v="85"/>
    <x v="2"/>
    <n v="340"/>
    <n v="219.11999520000001"/>
    <n v="120.88000479999999"/>
    <n v="54.779998800000001"/>
  </r>
  <r>
    <n v="62885"/>
    <d v="2019-11-06T00:00:00"/>
    <n v="3"/>
    <x v="0"/>
    <x v="1"/>
    <x v="1"/>
    <n v="6217"/>
    <s v="Black"/>
    <x v="212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0424"/>
    <d v="2019-11-06T00:00:00"/>
    <n v="3"/>
    <x v="0"/>
    <x v="1"/>
    <x v="1"/>
    <n v="12383"/>
    <s v="Phillips"/>
    <x v="97"/>
    <x v="0"/>
    <x v="0"/>
    <x v="2"/>
    <s v="Mercurial Vapor 13 Elite FG"/>
    <n v="365"/>
    <x v="1"/>
    <n v="94.75"/>
    <x v="2"/>
    <n v="379"/>
    <n v="122.2799988"/>
    <n v="256.72000120000001"/>
    <n v="30.5699997"/>
  </r>
  <r>
    <n v="62786"/>
    <d v="2019-11-05T00:00:00"/>
    <n v="2"/>
    <x v="0"/>
    <x v="1"/>
    <x v="1"/>
    <n v="4909"/>
    <s v="Smith"/>
    <x v="79"/>
    <x v="0"/>
    <x v="0"/>
    <x v="2"/>
    <s v="Mercurial Vapor 13 Elite FG"/>
    <n v="365"/>
    <x v="1"/>
    <n v="94.75"/>
    <x v="2"/>
    <n v="379"/>
    <n v="122.2799988"/>
    <n v="256.72000120000001"/>
    <n v="30.5699997"/>
  </r>
  <r>
    <n v="73203"/>
    <d v="2019-11-04T00:00:00"/>
    <n v="1"/>
    <x v="0"/>
    <x v="1"/>
    <x v="1"/>
    <n v="16756"/>
    <s v="King"/>
    <x v="8"/>
    <x v="1"/>
    <x v="1"/>
    <x v="0"/>
    <s v="Smart watch "/>
    <n v="1360"/>
    <x v="2"/>
    <n v="370"/>
    <x v="1"/>
    <n v="370"/>
    <n v="249.0899963"/>
    <n v="120.9100037"/>
    <n v="249.0899963"/>
  </r>
  <r>
    <n v="71112"/>
    <d v="2019-11-04T00:00:00"/>
    <n v="1"/>
    <x v="0"/>
    <x v="1"/>
    <x v="1"/>
    <n v="14665"/>
    <s v="Stokes"/>
    <x v="213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1123"/>
    <d v="2019-11-04T00:00:00"/>
    <n v="1"/>
    <x v="0"/>
    <x v="1"/>
    <x v="1"/>
    <n v="14676"/>
    <s v="Harper"/>
    <x v="213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1051"/>
    <d v="2019-11-03T00:00:00"/>
    <n v="7"/>
    <x v="1"/>
    <x v="1"/>
    <x v="1"/>
    <n v="14604"/>
    <s v="Jarvis"/>
    <x v="213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1077"/>
    <d v="2019-11-03T00:00:00"/>
    <n v="7"/>
    <x v="1"/>
    <x v="1"/>
    <x v="1"/>
    <n v="14630"/>
    <s v="Barr"/>
    <x v="213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62637"/>
    <d v="2019-11-03T00:00:00"/>
    <n v="7"/>
    <x v="1"/>
    <x v="1"/>
    <x v="1"/>
    <n v="9726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73111"/>
    <d v="2019-11-03T00:00:00"/>
    <n v="7"/>
    <x v="1"/>
    <x v="1"/>
    <x v="1"/>
    <n v="16664"/>
    <s v="Hewitt"/>
    <x v="112"/>
    <x v="0"/>
    <x v="0"/>
    <x v="0"/>
    <s v="Smart watch "/>
    <n v="1360"/>
    <x v="2"/>
    <n v="370"/>
    <x v="1"/>
    <n v="370"/>
    <n v="249.0899963"/>
    <n v="120.9100037"/>
    <n v="249.0899963"/>
  </r>
  <r>
    <n v="73112"/>
    <d v="2019-11-02T00:00:00"/>
    <n v="6"/>
    <x v="1"/>
    <x v="1"/>
    <x v="1"/>
    <n v="16665"/>
    <s v="Rosa"/>
    <x v="184"/>
    <x v="0"/>
    <x v="0"/>
    <x v="0"/>
    <s v="Smart watch "/>
    <n v="1360"/>
    <x v="2"/>
    <n v="370"/>
    <x v="1"/>
    <n v="370"/>
    <n v="249.0899963"/>
    <n v="120.9100037"/>
    <n v="249.0899963"/>
  </r>
  <r>
    <n v="70955"/>
    <d v="2019-11-01T00:00:00"/>
    <n v="5"/>
    <x v="0"/>
    <x v="1"/>
    <x v="1"/>
    <n v="14508"/>
    <s v="Martin"/>
    <x v="50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3113"/>
    <d v="2019-11-01T00:00:00"/>
    <n v="5"/>
    <x v="0"/>
    <x v="1"/>
    <x v="1"/>
    <n v="16666"/>
    <s v="Wiley"/>
    <x v="21"/>
    <x v="1"/>
    <x v="0"/>
    <x v="0"/>
    <s v="Smart watch "/>
    <n v="1360"/>
    <x v="2"/>
    <n v="370"/>
    <x v="1"/>
    <n v="370"/>
    <n v="249.0899963"/>
    <n v="120.9100037"/>
    <n v="249.0899963"/>
  </r>
  <r>
    <n v="60445"/>
    <d v="2019-11-01T00:00:00"/>
    <n v="5"/>
    <x v="0"/>
    <x v="1"/>
    <x v="1"/>
    <n v="5138"/>
    <s v="Rivera"/>
    <x v="214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73114"/>
    <d v="2019-10-31T00:00:00"/>
    <n v="4"/>
    <x v="0"/>
    <x v="2"/>
    <x v="1"/>
    <n v="16667"/>
    <s v="Pruitt"/>
    <x v="98"/>
    <x v="0"/>
    <x v="0"/>
    <x v="0"/>
    <s v="Smart watch "/>
    <n v="1360"/>
    <x v="2"/>
    <n v="370"/>
    <x v="1"/>
    <n v="370"/>
    <n v="249.0899963"/>
    <n v="120.9100037"/>
    <n v="249.0899963"/>
  </r>
  <r>
    <n v="73115"/>
    <d v="2019-10-30T00:00:00"/>
    <n v="3"/>
    <x v="0"/>
    <x v="2"/>
    <x v="1"/>
    <n v="16668"/>
    <s v="Jacobs"/>
    <x v="46"/>
    <x v="1"/>
    <x v="1"/>
    <x v="0"/>
    <s v="Smart watch "/>
    <n v="1360"/>
    <x v="2"/>
    <n v="370"/>
    <x v="1"/>
    <n v="370"/>
    <n v="249.0899963"/>
    <n v="120.9100037"/>
    <n v="249.0899963"/>
  </r>
  <r>
    <n v="70769"/>
    <d v="2019-10-30T00:00:00"/>
    <n v="3"/>
    <x v="0"/>
    <x v="2"/>
    <x v="1"/>
    <n v="14322"/>
    <s v="Contreras"/>
    <x v="50"/>
    <x v="1"/>
    <x v="1"/>
    <x v="0"/>
    <s v="Dell Laptop"/>
    <n v="1351"/>
    <x v="2"/>
    <n v="1650"/>
    <x v="1"/>
    <n v="1650"/>
    <n v="595.34997559999999"/>
    <n v="1054.6500243999999"/>
    <n v="595.34997559999999"/>
  </r>
  <r>
    <n v="19035"/>
    <d v="2019-10-30T00:00:00"/>
    <n v="3"/>
    <x v="0"/>
    <x v="2"/>
    <x v="1"/>
    <n v="10679"/>
    <s v="Smith"/>
    <x v="1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0734"/>
    <d v="2019-10-29T00:00:00"/>
    <n v="2"/>
    <x v="0"/>
    <x v="2"/>
    <x v="1"/>
    <n v="14287"/>
    <s v="Delgado"/>
    <x v="50"/>
    <x v="1"/>
    <x v="1"/>
    <x v="0"/>
    <s v="Dell Laptop"/>
    <n v="1351"/>
    <x v="2"/>
    <n v="1650"/>
    <x v="1"/>
    <n v="1650"/>
    <n v="595.34997559999999"/>
    <n v="1054.6500243999999"/>
    <n v="595.34997559999999"/>
  </r>
  <r>
    <n v="71164"/>
    <d v="2019-10-29T00:00:00"/>
    <n v="2"/>
    <x v="0"/>
    <x v="2"/>
    <x v="1"/>
    <n v="14717"/>
    <s v="Cruz"/>
    <x v="21"/>
    <x v="1"/>
    <x v="0"/>
    <x v="0"/>
    <s v="Thin Sports Headband, 5 Pcs"/>
    <n v="1353"/>
    <x v="5"/>
    <n v="9.59"/>
    <x v="1"/>
    <n v="9.59"/>
    <n v="3.6100006100000002"/>
    <n v="5.9799993899999997"/>
    <n v="3.6100006100000002"/>
  </r>
  <r>
    <n v="73116"/>
    <d v="2019-10-29T00:00:00"/>
    <n v="2"/>
    <x v="0"/>
    <x v="2"/>
    <x v="1"/>
    <n v="16669"/>
    <s v="Bailey"/>
    <x v="1"/>
    <x v="0"/>
    <x v="0"/>
    <x v="0"/>
    <s v="Smart watch "/>
    <n v="1360"/>
    <x v="2"/>
    <n v="370"/>
    <x v="1"/>
    <n v="370"/>
    <n v="249.0899963"/>
    <n v="120.9100037"/>
    <n v="249.0899963"/>
  </r>
  <r>
    <n v="70380"/>
    <d v="2019-10-28T00:00:00"/>
    <n v="1"/>
    <x v="0"/>
    <x v="2"/>
    <x v="1"/>
    <n v="13933"/>
    <s v="Dillard"/>
    <x v="21"/>
    <x v="1"/>
    <x v="0"/>
    <x v="0"/>
    <s v="Adidas Sport Athletic Pullover Hooded"/>
    <n v="1350"/>
    <x v="5"/>
    <n v="22.74"/>
    <x v="1"/>
    <n v="22.74"/>
    <n v="14.6999969"/>
    <n v="8.0400030999999981"/>
    <n v="14.6999969"/>
  </r>
  <r>
    <n v="73117"/>
    <d v="2019-10-28T00:00:00"/>
    <n v="1"/>
    <x v="0"/>
    <x v="2"/>
    <x v="1"/>
    <n v="16670"/>
    <s v="Montgomery"/>
    <x v="183"/>
    <x v="0"/>
    <x v="0"/>
    <x v="0"/>
    <s v="Smart watch "/>
    <n v="1360"/>
    <x v="2"/>
    <n v="370"/>
    <x v="1"/>
    <n v="370"/>
    <n v="249.0899963"/>
    <n v="120.9100037"/>
    <n v="249.0899963"/>
  </r>
  <r>
    <n v="68546"/>
    <d v="2019-10-27T00:00:00"/>
    <n v="7"/>
    <x v="1"/>
    <x v="2"/>
    <x v="1"/>
    <n v="6405"/>
    <s v="Anderson"/>
    <x v="38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3118"/>
    <d v="2019-10-27T00:00:00"/>
    <n v="7"/>
    <x v="1"/>
    <x v="2"/>
    <x v="1"/>
    <n v="16671"/>
    <s v="Bond"/>
    <x v="58"/>
    <x v="0"/>
    <x v="0"/>
    <x v="2"/>
    <s v="Smart watch "/>
    <n v="1360"/>
    <x v="2"/>
    <n v="370"/>
    <x v="1"/>
    <n v="370"/>
    <n v="249.0899963"/>
    <n v="120.9100037"/>
    <n v="249.0899963"/>
  </r>
  <r>
    <n v="73119"/>
    <d v="2019-10-26T00:00:00"/>
    <n v="6"/>
    <x v="1"/>
    <x v="2"/>
    <x v="1"/>
    <n v="16672"/>
    <s v="Raymond"/>
    <x v="46"/>
    <x v="1"/>
    <x v="1"/>
    <x v="0"/>
    <s v="Smart watch "/>
    <n v="1360"/>
    <x v="2"/>
    <n v="370"/>
    <x v="1"/>
    <n v="370"/>
    <n v="249.0899963"/>
    <n v="120.9100037"/>
    <n v="249.0899963"/>
  </r>
  <r>
    <n v="70534"/>
    <d v="2019-10-26T00:00:00"/>
    <n v="6"/>
    <x v="1"/>
    <x v="2"/>
    <x v="1"/>
    <n v="14087"/>
    <s v="Acosta"/>
    <x v="50"/>
    <x v="1"/>
    <x v="1"/>
    <x v="0"/>
    <s v="Dell Laptop"/>
    <n v="1351"/>
    <x v="2"/>
    <n v="1650"/>
    <x v="1"/>
    <n v="1650"/>
    <n v="595.34997559999999"/>
    <n v="1054.6500243999999"/>
    <n v="595.34997559999999"/>
  </r>
  <r>
    <n v="70544"/>
    <d v="2019-10-25T00:00:00"/>
    <n v="5"/>
    <x v="0"/>
    <x v="2"/>
    <x v="1"/>
    <n v="14097"/>
    <s v="Alexander"/>
    <x v="50"/>
    <x v="1"/>
    <x v="1"/>
    <x v="0"/>
    <s v="Dell Laptop"/>
    <n v="1351"/>
    <x v="2"/>
    <n v="1650"/>
    <x v="1"/>
    <n v="1650"/>
    <n v="595.34997559999999"/>
    <n v="1054.6500243999999"/>
    <n v="595.34997559999999"/>
  </r>
  <r>
    <n v="73120"/>
    <d v="2019-10-25T00:00:00"/>
    <n v="5"/>
    <x v="0"/>
    <x v="2"/>
    <x v="1"/>
    <n v="16673"/>
    <s v="Roberson"/>
    <x v="108"/>
    <x v="0"/>
    <x v="0"/>
    <x v="0"/>
    <s v="Smart watch "/>
    <n v="1360"/>
    <x v="2"/>
    <n v="370"/>
    <x v="1"/>
    <n v="370"/>
    <n v="249.0899963"/>
    <n v="120.9100037"/>
    <n v="249.0899963"/>
  </r>
  <r>
    <n v="73121"/>
    <d v="2019-10-24T00:00:00"/>
    <n v="4"/>
    <x v="0"/>
    <x v="2"/>
    <x v="1"/>
    <n v="16674"/>
    <s v="Mccarthy"/>
    <x v="46"/>
    <x v="1"/>
    <x v="1"/>
    <x v="1"/>
    <s v="Smart watch "/>
    <n v="1360"/>
    <x v="2"/>
    <n v="370"/>
    <x v="1"/>
    <n v="370"/>
    <n v="249.0899963"/>
    <n v="120.9100037"/>
    <n v="249.0899963"/>
  </r>
  <r>
    <n v="75919"/>
    <d v="2019-10-23T00:00:00"/>
    <n v="3"/>
    <x v="0"/>
    <x v="2"/>
    <x v="1"/>
    <n v="19472"/>
    <s v="Conley"/>
    <x v="47"/>
    <x v="1"/>
    <x v="0"/>
    <x v="2"/>
    <s v="Smart watch "/>
    <n v="1360"/>
    <x v="2"/>
    <n v="370"/>
    <x v="1"/>
    <n v="370"/>
    <n v="249.0899963"/>
    <n v="120.9100037"/>
    <n v="249.0899963"/>
  </r>
  <r>
    <n v="69908"/>
    <d v="2019-10-17T00:00:00"/>
    <n v="4"/>
    <x v="0"/>
    <x v="2"/>
    <x v="1"/>
    <n v="13461"/>
    <s v="Parker"/>
    <x v="50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471"/>
    <d v="2019-10-17T00:00:00"/>
    <n v="4"/>
    <x v="0"/>
    <x v="2"/>
    <x v="1"/>
    <n v="13024"/>
    <s v="Farrell"/>
    <x v="215"/>
    <x v="1"/>
    <x v="1"/>
    <x v="1"/>
    <s v="Apexcam 4K 20MP WiFi Action Camera"/>
    <n v="1349"/>
    <x v="2"/>
    <n v="99.98"/>
    <x v="1"/>
    <n v="99.98"/>
    <n v="76.830001800000005"/>
    <n v="23.149998199999999"/>
    <n v="76.830001800000005"/>
  </r>
  <r>
    <n v="69810"/>
    <d v="2019-10-16T00:00:00"/>
    <n v="3"/>
    <x v="0"/>
    <x v="2"/>
    <x v="1"/>
    <n v="13363"/>
    <s v="Ingram"/>
    <x v="50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703"/>
    <d v="2019-10-14T00:00:00"/>
    <n v="1"/>
    <x v="0"/>
    <x v="2"/>
    <x v="1"/>
    <n v="13256"/>
    <s v="Downs"/>
    <x v="50"/>
    <x v="1"/>
    <x v="1"/>
    <x v="1"/>
    <s v="Apexcam 4K 20MP WiFi Action Camera"/>
    <n v="1349"/>
    <x v="2"/>
    <n v="99.98"/>
    <x v="1"/>
    <n v="99.98"/>
    <n v="76.830001800000005"/>
    <n v="23.149998199999999"/>
    <n v="76.830001800000005"/>
  </r>
  <r>
    <n v="73906"/>
    <d v="2019-10-14T00:00:00"/>
    <n v="1"/>
    <x v="0"/>
    <x v="2"/>
    <x v="1"/>
    <n v="17459"/>
    <s v="Vasquez"/>
    <x v="216"/>
    <x v="0"/>
    <x v="0"/>
    <x v="0"/>
    <s v="Wespor Women's Convertible Hiking Pants"/>
    <n v="1363"/>
    <x v="4"/>
    <n v="139.9"/>
    <x v="1"/>
    <n v="139.9"/>
    <n v="72.86000061"/>
    <n v="67.039999390000006"/>
    <n v="72.86000061"/>
  </r>
  <r>
    <n v="69610"/>
    <d v="2019-10-13T00:00:00"/>
    <n v="7"/>
    <x v="1"/>
    <x v="2"/>
    <x v="1"/>
    <n v="13163"/>
    <s v="Nolan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626"/>
    <d v="2019-10-13T00:00:00"/>
    <n v="7"/>
    <x v="1"/>
    <x v="2"/>
    <x v="1"/>
    <n v="13179"/>
    <s v="Knight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637"/>
    <d v="2019-10-13T00:00:00"/>
    <n v="7"/>
    <x v="1"/>
    <x v="2"/>
    <x v="1"/>
    <n v="13190"/>
    <s v="Henderson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641"/>
    <d v="2019-10-13T00:00:00"/>
    <n v="7"/>
    <x v="1"/>
    <x v="2"/>
    <x v="1"/>
    <n v="13194"/>
    <s v="Jones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653"/>
    <d v="2019-10-12T00:00:00"/>
    <n v="6"/>
    <x v="1"/>
    <x v="2"/>
    <x v="1"/>
    <n v="13206"/>
    <s v="Davis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482"/>
    <d v="2019-10-11T00:00:00"/>
    <n v="5"/>
    <x v="0"/>
    <x v="2"/>
    <x v="1"/>
    <n v="13035"/>
    <s v="Booker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527"/>
    <d v="2019-10-11T00:00:00"/>
    <n v="5"/>
    <x v="0"/>
    <x v="2"/>
    <x v="1"/>
    <n v="13080"/>
    <s v="Duffy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643"/>
    <d v="2019-10-11T00:00:00"/>
    <n v="5"/>
    <x v="0"/>
    <x v="2"/>
    <x v="1"/>
    <n v="13196"/>
    <s v="Nash"/>
    <x v="215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9408"/>
    <d v="2019-10-10T00:00:00"/>
    <n v="4"/>
    <x v="0"/>
    <x v="2"/>
    <x v="1"/>
    <n v="12961"/>
    <s v="Nixon"/>
    <x v="9"/>
    <x v="1"/>
    <x v="1"/>
    <x v="0"/>
    <s v="Apexcam 4K 20MP WiFi Action Camera"/>
    <n v="1349"/>
    <x v="2"/>
    <n v="99.98"/>
    <x v="1"/>
    <n v="99.98"/>
    <n v="76.830001800000005"/>
    <n v="23.149998199999999"/>
    <n v="76.830001800000005"/>
  </r>
  <r>
    <n v="67214"/>
    <d v="2019-10-08T00:00:00"/>
    <n v="2"/>
    <x v="0"/>
    <x v="2"/>
    <x v="1"/>
    <n v="7146"/>
    <s v="Curry"/>
    <x v="9"/>
    <x v="1"/>
    <x v="1"/>
    <x v="0"/>
    <s v="Training Mask"/>
    <n v="24"/>
    <x v="6"/>
    <n v="40.89"/>
    <x v="1"/>
    <n v="40.89"/>
    <n v="17.049999239999998"/>
    <n v="23.840000760000002"/>
    <n v="17.049999239999998"/>
  </r>
  <r>
    <n v="53231"/>
    <d v="2019-10-08T00:00:00"/>
    <n v="2"/>
    <x v="0"/>
    <x v="2"/>
    <x v="1"/>
    <n v="5375"/>
    <s v="Holmes"/>
    <x v="10"/>
    <x v="0"/>
    <x v="0"/>
    <x v="2"/>
    <s v="Boys' Team Digi Jammer"/>
    <n v="572"/>
    <x v="5"/>
    <n v="165"/>
    <x v="0"/>
    <n v="330"/>
    <n v="174.42000007600001"/>
    <n v="155.57999992399999"/>
    <n v="87.210000038000004"/>
  </r>
  <r>
    <n v="60868"/>
    <d v="2019-10-07T00:00:00"/>
    <n v="1"/>
    <x v="0"/>
    <x v="2"/>
    <x v="1"/>
    <n v="11753"/>
    <s v="Reid"/>
    <x v="10"/>
    <x v="0"/>
    <x v="0"/>
    <x v="2"/>
    <s v="ADG 3 Golf Shoes"/>
    <n v="627"/>
    <x v="0"/>
    <n v="165"/>
    <x v="0"/>
    <n v="330"/>
    <n v="245.4600068"/>
    <n v="84.539993199999998"/>
    <n v="122.7300034"/>
  </r>
  <r>
    <n v="56618"/>
    <d v="2019-10-06T00:00:00"/>
    <n v="7"/>
    <x v="1"/>
    <x v="2"/>
    <x v="1"/>
    <n v="2329"/>
    <s v="Smith"/>
    <x v="217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58613"/>
    <d v="2019-10-05T00:00:00"/>
    <n v="6"/>
    <x v="1"/>
    <x v="2"/>
    <x v="1"/>
    <n v="8831"/>
    <s v="Smith"/>
    <x v="13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73101"/>
    <d v="2019-10-03T00:00:00"/>
    <n v="4"/>
    <x v="0"/>
    <x v="2"/>
    <x v="1"/>
    <n v="16654"/>
    <s v="Russo"/>
    <x v="21"/>
    <x v="1"/>
    <x v="0"/>
    <x v="2"/>
    <s v="Smart watch "/>
    <n v="1360"/>
    <x v="2"/>
    <n v="370"/>
    <x v="1"/>
    <n v="370"/>
    <n v="249.0899963"/>
    <n v="120.9100037"/>
    <n v="249.0899963"/>
  </r>
  <r>
    <n v="73102"/>
    <d v="2019-10-02T00:00:00"/>
    <n v="3"/>
    <x v="0"/>
    <x v="2"/>
    <x v="1"/>
    <n v="16655"/>
    <s v="Maxwell"/>
    <x v="14"/>
    <x v="0"/>
    <x v="0"/>
    <x v="0"/>
    <s v="Smart watch "/>
    <n v="1360"/>
    <x v="2"/>
    <n v="370"/>
    <x v="1"/>
    <n v="370"/>
    <n v="249.0899963"/>
    <n v="120.9100037"/>
    <n v="249.0899963"/>
  </r>
  <r>
    <n v="73103"/>
    <d v="2019-10-01T00:00:00"/>
    <n v="2"/>
    <x v="0"/>
    <x v="2"/>
    <x v="1"/>
    <n v="16656"/>
    <s v="Ayers"/>
    <x v="46"/>
    <x v="1"/>
    <x v="1"/>
    <x v="0"/>
    <s v="Smart watch "/>
    <n v="1360"/>
    <x v="2"/>
    <n v="370"/>
    <x v="1"/>
    <n v="370"/>
    <n v="249.0899963"/>
    <n v="120.9100037"/>
    <n v="249.0899963"/>
  </r>
  <r>
    <n v="54128"/>
    <d v="2019-10-01T00:00:00"/>
    <n v="2"/>
    <x v="0"/>
    <x v="2"/>
    <x v="1"/>
    <n v="8986"/>
    <s v="Smith"/>
    <x v="13"/>
    <x v="1"/>
    <x v="0"/>
    <x v="0"/>
    <s v="Titleist Pro V1 Golf Balls Yellow"/>
    <n v="823"/>
    <x v="0"/>
    <n v="64.989999999999995"/>
    <x v="2"/>
    <n v="259.95999999999998"/>
    <n v="170.24000548000001"/>
    <n v="89.719994519999972"/>
    <n v="42.560001370000002"/>
  </r>
  <r>
    <n v="73104"/>
    <d v="2019-09-30T00:00:00"/>
    <n v="1"/>
    <x v="0"/>
    <x v="3"/>
    <x v="1"/>
    <n v="16657"/>
    <s v="Graves"/>
    <x v="10"/>
    <x v="0"/>
    <x v="0"/>
    <x v="0"/>
    <s v="Smart watch "/>
    <n v="1360"/>
    <x v="2"/>
    <n v="370"/>
    <x v="1"/>
    <n v="370"/>
    <n v="249.0899963"/>
    <n v="120.9100037"/>
    <n v="249.0899963"/>
  </r>
  <r>
    <n v="73105"/>
    <d v="2019-09-29T00:00:00"/>
    <n v="7"/>
    <x v="1"/>
    <x v="3"/>
    <x v="1"/>
    <n v="16658"/>
    <s v="Park"/>
    <x v="218"/>
    <x v="0"/>
    <x v="0"/>
    <x v="2"/>
    <s v="Smart watch "/>
    <n v="1360"/>
    <x v="2"/>
    <n v="370"/>
    <x v="1"/>
    <n v="370"/>
    <n v="249.0899963"/>
    <n v="120.9100037"/>
    <n v="249.0899963"/>
  </r>
  <r>
    <n v="73106"/>
    <d v="2019-09-28T00:00:00"/>
    <n v="6"/>
    <x v="1"/>
    <x v="3"/>
    <x v="1"/>
    <n v="16659"/>
    <s v="Phelps"/>
    <x v="21"/>
    <x v="1"/>
    <x v="0"/>
    <x v="0"/>
    <s v="Smart watch "/>
    <n v="1360"/>
    <x v="2"/>
    <n v="370"/>
    <x v="1"/>
    <n v="370"/>
    <n v="249.0899963"/>
    <n v="120.9100037"/>
    <n v="249.0899963"/>
  </r>
  <r>
    <n v="73107"/>
    <d v="2019-09-27T00:00:00"/>
    <n v="5"/>
    <x v="0"/>
    <x v="3"/>
    <x v="1"/>
    <n v="16660"/>
    <s v="Oneil"/>
    <x v="17"/>
    <x v="0"/>
    <x v="0"/>
    <x v="0"/>
    <s v="Smart watch "/>
    <n v="1360"/>
    <x v="2"/>
    <n v="370"/>
    <x v="1"/>
    <n v="370"/>
    <n v="249.0899963"/>
    <n v="120.9100037"/>
    <n v="249.0899963"/>
  </r>
  <r>
    <n v="73108"/>
    <d v="2019-09-26T00:00:00"/>
    <n v="4"/>
    <x v="0"/>
    <x v="3"/>
    <x v="1"/>
    <n v="16661"/>
    <s v="Faulkner"/>
    <x v="10"/>
    <x v="0"/>
    <x v="0"/>
    <x v="0"/>
    <s v="Smart watch "/>
    <n v="1360"/>
    <x v="2"/>
    <n v="370"/>
    <x v="1"/>
    <n v="370"/>
    <n v="249.0899963"/>
    <n v="120.9100037"/>
    <n v="249.0899963"/>
  </r>
  <r>
    <n v="73109"/>
    <d v="2019-09-25T00:00:00"/>
    <n v="3"/>
    <x v="0"/>
    <x v="3"/>
    <x v="1"/>
    <n v="16662"/>
    <s v="Montoya"/>
    <x v="219"/>
    <x v="0"/>
    <x v="0"/>
    <x v="2"/>
    <s v="Smart watch "/>
    <n v="1360"/>
    <x v="2"/>
    <n v="370"/>
    <x v="1"/>
    <n v="370"/>
    <n v="249.0899963"/>
    <n v="120.9100037"/>
    <n v="249.0899963"/>
  </r>
  <r>
    <n v="73110"/>
    <d v="2019-09-24T00:00:00"/>
    <n v="2"/>
    <x v="0"/>
    <x v="3"/>
    <x v="1"/>
    <n v="16663"/>
    <s v="Morales"/>
    <x v="21"/>
    <x v="1"/>
    <x v="0"/>
    <x v="0"/>
    <s v="Smart watch "/>
    <n v="1360"/>
    <x v="2"/>
    <n v="370"/>
    <x v="1"/>
    <n v="370"/>
    <n v="249.0899963"/>
    <n v="120.9100037"/>
    <n v="249.0899963"/>
  </r>
  <r>
    <n v="16811"/>
    <d v="2019-09-23T00:00:00"/>
    <n v="1"/>
    <x v="0"/>
    <x v="3"/>
    <x v="1"/>
    <n v="6906"/>
    <s v="Watkins"/>
    <x v="7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74451"/>
    <d v="2019-09-22T00:00:00"/>
    <n v="7"/>
    <x v="1"/>
    <x v="3"/>
    <x v="1"/>
    <n v="18004"/>
    <s v="Church"/>
    <x v="4"/>
    <x v="0"/>
    <x v="0"/>
    <x v="0"/>
    <s v="Adidas Sport Athletic Pullover Hooded"/>
    <n v="1350"/>
    <x v="5"/>
    <n v="22.74"/>
    <x v="1"/>
    <n v="22.74"/>
    <n v="14.6999969"/>
    <n v="8.0400030999999981"/>
    <n v="14.6999969"/>
  </r>
  <r>
    <n v="62596"/>
    <d v="2019-09-22T00:00:00"/>
    <n v="7"/>
    <x v="1"/>
    <x v="3"/>
    <x v="1"/>
    <n v="5979"/>
    <s v="Kerr"/>
    <x v="220"/>
    <x v="0"/>
    <x v="0"/>
    <x v="2"/>
    <s v="ADG 3 Golf Shoes"/>
    <n v="627"/>
    <x v="0"/>
    <n v="165"/>
    <x v="2"/>
    <n v="660"/>
    <n v="490.9200136"/>
    <n v="169.0799864"/>
    <n v="122.7300034"/>
  </r>
  <r>
    <n v="68111"/>
    <d v="2019-09-21T00:00:00"/>
    <n v="6"/>
    <x v="1"/>
    <x v="3"/>
    <x v="1"/>
    <n v="9107"/>
    <s v="Nunez"/>
    <x v="10"/>
    <x v="0"/>
    <x v="0"/>
    <x v="2"/>
    <s v="ADG 3 Golf Shoes"/>
    <n v="627"/>
    <x v="0"/>
    <n v="165"/>
    <x v="2"/>
    <n v="660"/>
    <n v="490.9200136"/>
    <n v="169.0799864"/>
    <n v="122.7300034"/>
  </r>
  <r>
    <n v="67892"/>
    <d v="2019-09-18T00:00:00"/>
    <n v="3"/>
    <x v="0"/>
    <x v="3"/>
    <x v="1"/>
    <n v="3182"/>
    <s v="Smith"/>
    <x v="9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67034"/>
    <d v="2019-09-11T00:00:00"/>
    <n v="3"/>
    <x v="0"/>
    <x v="3"/>
    <x v="1"/>
    <n v="1158"/>
    <s v="Price"/>
    <x v="9"/>
    <x v="1"/>
    <x v="1"/>
    <x v="0"/>
    <s v="Vigor Fitness Tracker Watch for Apparel"/>
    <n v="311"/>
    <x v="6"/>
    <n v="39.99"/>
    <x v="1"/>
    <n v="39.99"/>
    <n v="28.02999878"/>
    <n v="11.960001220000002"/>
    <n v="28.02999878"/>
  </r>
  <r>
    <n v="12828"/>
    <d v="2019-09-10T00:00:00"/>
    <n v="2"/>
    <x v="0"/>
    <x v="3"/>
    <x v="1"/>
    <n v="9"/>
    <s v="Perez"/>
    <x v="9"/>
    <x v="1"/>
    <x v="1"/>
    <x v="0"/>
    <s v="Team Golf Tennessee Volunteers Putter Grip"/>
    <n v="906"/>
    <x v="0"/>
    <n v="52.99"/>
    <x v="1"/>
    <n v="52.99"/>
    <n v="35.86000061"/>
    <n v="17.129999390000002"/>
    <n v="35.86000061"/>
  </r>
  <r>
    <n v="47758"/>
    <d v="2019-09-09T00:00:00"/>
    <n v="1"/>
    <x v="0"/>
    <x v="3"/>
    <x v="1"/>
    <n v="8293"/>
    <s v="Mahoney"/>
    <x v="9"/>
    <x v="1"/>
    <x v="1"/>
    <x v="0"/>
    <s v="Glove It Women's Imperial Golf Glove"/>
    <n v="804"/>
    <x v="0"/>
    <n v="18.989999999999998"/>
    <x v="1"/>
    <n v="18.989999999999998"/>
    <n v="11.8199997"/>
    <n v="7.1700002999999981"/>
    <n v="11.8199997"/>
  </r>
  <r>
    <n v="18156"/>
    <d v="2019-09-08T00:00:00"/>
    <n v="7"/>
    <x v="1"/>
    <x v="3"/>
    <x v="1"/>
    <n v="9265"/>
    <s v="Fischer"/>
    <x v="50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66854"/>
    <d v="2019-09-08T00:00:00"/>
    <n v="7"/>
    <x v="1"/>
    <x v="3"/>
    <x v="1"/>
    <n v="40"/>
    <s v="Smith"/>
    <x v="113"/>
    <x v="0"/>
    <x v="0"/>
    <x v="0"/>
    <s v="Men's Free TR 5.0 TB Training Shoe"/>
    <n v="359"/>
    <x v="5"/>
    <n v="85"/>
    <x v="3"/>
    <n v="425"/>
    <n v="221.800003"/>
    <n v="203.199997"/>
    <n v="44.360000599999999"/>
  </r>
  <r>
    <n v="19213"/>
    <d v="2019-09-07T00:00:00"/>
    <n v="6"/>
    <x v="1"/>
    <x v="3"/>
    <x v="1"/>
    <n v="3311"/>
    <s v="Shelton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62795"/>
    <d v="2019-09-06T00:00:00"/>
    <n v="5"/>
    <x v="0"/>
    <x v="3"/>
    <x v="1"/>
    <n v="10308"/>
    <s v="Smith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12415"/>
    <d v="2019-09-05T00:00:00"/>
    <n v="4"/>
    <x v="0"/>
    <x v="3"/>
    <x v="1"/>
    <n v="6320"/>
    <s v="Smith"/>
    <x v="9"/>
    <x v="1"/>
    <x v="1"/>
    <x v="0"/>
    <s v="Men's Deutschland Weltmeister Winners Bl"/>
    <n v="564"/>
    <x v="1"/>
    <n v="30"/>
    <x v="1"/>
    <n v="30"/>
    <n v="18.530000690000001"/>
    <n v="11.469999309999999"/>
    <n v="18.530000690000001"/>
  </r>
  <r>
    <n v="11427"/>
    <d v="2019-09-04T00:00:00"/>
    <n v="3"/>
    <x v="0"/>
    <x v="3"/>
    <x v="1"/>
    <n v="5480"/>
    <s v="Jones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17465"/>
    <d v="2019-09-03T00:00:00"/>
    <n v="2"/>
    <x v="0"/>
    <x v="3"/>
    <x v="1"/>
    <n v="4293"/>
    <s v="Stanley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18950"/>
    <d v="2019-09-02T00:00:00"/>
    <n v="1"/>
    <x v="0"/>
    <x v="3"/>
    <x v="1"/>
    <n v="6428"/>
    <s v="Smith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67968"/>
    <d v="2019-09-01T00:00:00"/>
    <n v="7"/>
    <x v="1"/>
    <x v="3"/>
    <x v="1"/>
    <n v="2590"/>
    <s v="Andrade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73164"/>
    <d v="2019-08-31T00:00:00"/>
    <n v="6"/>
    <x v="1"/>
    <x v="4"/>
    <x v="1"/>
    <n v="16717"/>
    <s v="Hull"/>
    <x v="48"/>
    <x v="0"/>
    <x v="0"/>
    <x v="0"/>
    <s v="Smart watch "/>
    <n v="1360"/>
    <x v="2"/>
    <n v="370"/>
    <x v="1"/>
    <n v="370"/>
    <n v="249.0899963"/>
    <n v="120.9100037"/>
    <n v="249.0899963"/>
  </r>
  <r>
    <n v="73165"/>
    <d v="2019-08-30T00:00:00"/>
    <n v="5"/>
    <x v="0"/>
    <x v="4"/>
    <x v="1"/>
    <n v="16718"/>
    <s v="Campbell"/>
    <x v="49"/>
    <x v="0"/>
    <x v="0"/>
    <x v="2"/>
    <s v="Smart watch "/>
    <n v="1360"/>
    <x v="2"/>
    <n v="370"/>
    <x v="1"/>
    <n v="370"/>
    <n v="249.0899963"/>
    <n v="120.9100037"/>
    <n v="249.0899963"/>
  </r>
  <r>
    <n v="73166"/>
    <d v="2019-08-29T00:00:00"/>
    <n v="4"/>
    <x v="0"/>
    <x v="4"/>
    <x v="1"/>
    <n v="16719"/>
    <s v="Farmer"/>
    <x v="8"/>
    <x v="1"/>
    <x v="1"/>
    <x v="1"/>
    <s v="Smart watch "/>
    <n v="1360"/>
    <x v="2"/>
    <n v="370"/>
    <x v="1"/>
    <n v="370"/>
    <n v="249.0899963"/>
    <n v="120.9100037"/>
    <n v="249.0899963"/>
  </r>
  <r>
    <n v="73171"/>
    <d v="2019-08-29T00:00:00"/>
    <n v="4"/>
    <x v="0"/>
    <x v="4"/>
    <x v="1"/>
    <n v="16724"/>
    <s v="David"/>
    <x v="203"/>
    <x v="0"/>
    <x v="0"/>
    <x v="0"/>
    <s v="Smart watch "/>
    <n v="1360"/>
    <x v="2"/>
    <n v="370"/>
    <x v="1"/>
    <n v="370"/>
    <n v="249.0899963"/>
    <n v="120.9100037"/>
    <n v="249.0899963"/>
  </r>
  <r>
    <n v="73172"/>
    <d v="2019-08-28T00:00:00"/>
    <n v="3"/>
    <x v="0"/>
    <x v="4"/>
    <x v="1"/>
    <n v="16725"/>
    <s v="Sherman"/>
    <x v="20"/>
    <x v="0"/>
    <x v="0"/>
    <x v="0"/>
    <s v="Smart watch "/>
    <n v="1360"/>
    <x v="2"/>
    <n v="370"/>
    <x v="1"/>
    <n v="370"/>
    <n v="249.0899963"/>
    <n v="120.9100037"/>
    <n v="249.0899963"/>
  </r>
  <r>
    <n v="73178"/>
    <d v="2019-08-28T00:00:00"/>
    <n v="3"/>
    <x v="0"/>
    <x v="4"/>
    <x v="1"/>
    <n v="16731"/>
    <s v="Nichols"/>
    <x v="20"/>
    <x v="0"/>
    <x v="0"/>
    <x v="0"/>
    <s v="Smart watch "/>
    <n v="1360"/>
    <x v="2"/>
    <n v="370"/>
    <x v="1"/>
    <n v="370"/>
    <n v="249.0899963"/>
    <n v="120.9100037"/>
    <n v="249.0899963"/>
  </r>
  <r>
    <n v="73167"/>
    <d v="2019-08-28T00:00:00"/>
    <n v="3"/>
    <x v="0"/>
    <x v="4"/>
    <x v="1"/>
    <n v="16720"/>
    <s v="Fischer"/>
    <x v="51"/>
    <x v="0"/>
    <x v="0"/>
    <x v="0"/>
    <s v="Smart watch "/>
    <n v="1360"/>
    <x v="2"/>
    <n v="370"/>
    <x v="1"/>
    <n v="370"/>
    <n v="249.0899963"/>
    <n v="120.9100037"/>
    <n v="249.0899963"/>
  </r>
  <r>
    <n v="66766"/>
    <d v="2019-08-27T00:00:00"/>
    <n v="2"/>
    <x v="0"/>
    <x v="4"/>
    <x v="1"/>
    <n v="4114"/>
    <s v="Schultz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73173"/>
    <d v="2019-08-27T00:00:00"/>
    <n v="2"/>
    <x v="0"/>
    <x v="4"/>
    <x v="1"/>
    <n v="16726"/>
    <s v="Matthews"/>
    <x v="26"/>
    <x v="1"/>
    <x v="0"/>
    <x v="0"/>
    <s v="Smart watch "/>
    <n v="1360"/>
    <x v="2"/>
    <n v="370"/>
    <x v="1"/>
    <n v="370"/>
    <n v="249.0899963"/>
    <n v="120.9100037"/>
    <n v="249.0899963"/>
  </r>
  <r>
    <n v="73168"/>
    <d v="2019-08-27T00:00:00"/>
    <n v="2"/>
    <x v="0"/>
    <x v="4"/>
    <x v="1"/>
    <n v="16721"/>
    <s v="Banks"/>
    <x v="52"/>
    <x v="0"/>
    <x v="0"/>
    <x v="2"/>
    <s v="Smart watch "/>
    <n v="1360"/>
    <x v="2"/>
    <n v="370"/>
    <x v="1"/>
    <n v="370"/>
    <n v="249.0899963"/>
    <n v="120.9100037"/>
    <n v="249.0899963"/>
  </r>
  <r>
    <n v="73179"/>
    <d v="2019-08-27T00:00:00"/>
    <n v="2"/>
    <x v="0"/>
    <x v="4"/>
    <x v="1"/>
    <n v="16732"/>
    <s v="Rose"/>
    <x v="24"/>
    <x v="0"/>
    <x v="0"/>
    <x v="2"/>
    <s v="Smart watch "/>
    <n v="1360"/>
    <x v="2"/>
    <n v="370"/>
    <x v="1"/>
    <n v="370"/>
    <n v="249.0899963"/>
    <n v="120.9100037"/>
    <n v="249.0899963"/>
  </r>
  <r>
    <n v="73169"/>
    <d v="2019-08-26T00:00:00"/>
    <n v="1"/>
    <x v="0"/>
    <x v="4"/>
    <x v="1"/>
    <n v="16722"/>
    <s v="Lancaster"/>
    <x v="8"/>
    <x v="1"/>
    <x v="1"/>
    <x v="0"/>
    <s v="Smart watch "/>
    <n v="1360"/>
    <x v="2"/>
    <n v="370"/>
    <x v="1"/>
    <n v="370"/>
    <n v="249.0899963"/>
    <n v="120.9100037"/>
    <n v="249.0899963"/>
  </r>
  <r>
    <n v="10317"/>
    <d v="2019-08-26T00:00:00"/>
    <n v="1"/>
    <x v="0"/>
    <x v="4"/>
    <x v="1"/>
    <n v="1785"/>
    <s v="Smith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19555"/>
    <d v="2019-08-26T00:00:00"/>
    <n v="1"/>
    <x v="0"/>
    <x v="4"/>
    <x v="1"/>
    <n v="4033"/>
    <s v="Simmons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73180"/>
    <d v="2019-08-26T00:00:00"/>
    <n v="1"/>
    <x v="0"/>
    <x v="4"/>
    <x v="1"/>
    <n v="16733"/>
    <s v="Weeks"/>
    <x v="26"/>
    <x v="1"/>
    <x v="0"/>
    <x v="0"/>
    <s v="Smart watch "/>
    <n v="1360"/>
    <x v="2"/>
    <n v="370"/>
    <x v="1"/>
    <n v="370"/>
    <n v="249.0899963"/>
    <n v="120.9100037"/>
    <n v="249.0899963"/>
  </r>
  <r>
    <n v="73174"/>
    <d v="2019-08-26T00:00:00"/>
    <n v="1"/>
    <x v="0"/>
    <x v="4"/>
    <x v="1"/>
    <n v="16727"/>
    <s v="Good"/>
    <x v="195"/>
    <x v="0"/>
    <x v="0"/>
    <x v="2"/>
    <s v="Smart watch "/>
    <n v="1360"/>
    <x v="2"/>
    <n v="370"/>
    <x v="1"/>
    <n v="370"/>
    <n v="249.0899963"/>
    <n v="120.9100037"/>
    <n v="249.0899963"/>
  </r>
  <r>
    <n v="62117"/>
    <d v="2019-08-25T00:00:00"/>
    <n v="7"/>
    <x v="1"/>
    <x v="4"/>
    <x v="1"/>
    <n v="5113"/>
    <s v="Osborne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9583"/>
    <d v="2019-08-25T00:00:00"/>
    <n v="7"/>
    <x v="1"/>
    <x v="4"/>
    <x v="1"/>
    <n v="9699"/>
    <s v="Paul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73170"/>
    <d v="2019-08-25T00:00:00"/>
    <n v="7"/>
    <x v="1"/>
    <x v="4"/>
    <x v="1"/>
    <n v="16723"/>
    <s v="Trevino"/>
    <x v="53"/>
    <x v="0"/>
    <x v="0"/>
    <x v="0"/>
    <s v="Smart watch "/>
    <n v="1360"/>
    <x v="2"/>
    <n v="370"/>
    <x v="1"/>
    <n v="370"/>
    <n v="249.0899963"/>
    <n v="120.9100037"/>
    <n v="249.0899963"/>
  </r>
  <r>
    <n v="73175"/>
    <d v="2019-08-25T00:00:00"/>
    <n v="7"/>
    <x v="1"/>
    <x v="4"/>
    <x v="1"/>
    <n v="16728"/>
    <s v="Clemons"/>
    <x v="196"/>
    <x v="0"/>
    <x v="0"/>
    <x v="2"/>
    <s v="Smart watch "/>
    <n v="1360"/>
    <x v="2"/>
    <n v="370"/>
    <x v="1"/>
    <n v="370"/>
    <n v="249.0899963"/>
    <n v="120.9100037"/>
    <n v="249.0899963"/>
  </r>
  <r>
    <n v="73181"/>
    <d v="2019-08-25T00:00:00"/>
    <n v="7"/>
    <x v="1"/>
    <x v="4"/>
    <x v="1"/>
    <n v="16734"/>
    <s v="Harding"/>
    <x v="10"/>
    <x v="0"/>
    <x v="0"/>
    <x v="0"/>
    <s v="Smart watch "/>
    <n v="1360"/>
    <x v="2"/>
    <n v="370"/>
    <x v="1"/>
    <n v="370"/>
    <n v="249.0899963"/>
    <n v="120.9100037"/>
    <n v="249.0899963"/>
  </r>
  <r>
    <n v="73176"/>
    <d v="2019-08-24T00:00:00"/>
    <n v="6"/>
    <x v="1"/>
    <x v="4"/>
    <x v="1"/>
    <n v="16729"/>
    <s v="Olsen"/>
    <x v="8"/>
    <x v="1"/>
    <x v="1"/>
    <x v="0"/>
    <s v="Smart watch "/>
    <n v="1360"/>
    <x v="2"/>
    <n v="370"/>
    <x v="1"/>
    <n v="370"/>
    <n v="249.0899963"/>
    <n v="120.9100037"/>
    <n v="249.0899963"/>
  </r>
  <r>
    <n v="73182"/>
    <d v="2019-08-24T00:00:00"/>
    <n v="6"/>
    <x v="1"/>
    <x v="4"/>
    <x v="1"/>
    <n v="16735"/>
    <s v="Allen"/>
    <x v="8"/>
    <x v="1"/>
    <x v="1"/>
    <x v="0"/>
    <s v="Smart watch "/>
    <n v="1360"/>
    <x v="2"/>
    <n v="370"/>
    <x v="1"/>
    <n v="370"/>
    <n v="249.0899963"/>
    <n v="120.9100037"/>
    <n v="249.0899963"/>
  </r>
  <r>
    <n v="63303"/>
    <d v="2019-08-24T00:00:00"/>
    <n v="6"/>
    <x v="1"/>
    <x v="4"/>
    <x v="1"/>
    <n v="2574"/>
    <s v="Ward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65109"/>
    <d v="2019-08-23T00:00:00"/>
    <n v="5"/>
    <x v="0"/>
    <x v="4"/>
    <x v="1"/>
    <n v="8524"/>
    <s v="Farrell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73177"/>
    <d v="2019-08-23T00:00:00"/>
    <n v="5"/>
    <x v="0"/>
    <x v="4"/>
    <x v="1"/>
    <n v="16730"/>
    <s v="Greer"/>
    <x v="18"/>
    <x v="0"/>
    <x v="0"/>
    <x v="0"/>
    <s v="Smart watch "/>
    <n v="1360"/>
    <x v="2"/>
    <n v="370"/>
    <x v="1"/>
    <n v="370"/>
    <n v="249.0899963"/>
    <n v="120.9100037"/>
    <n v="249.0899963"/>
  </r>
  <r>
    <n v="20234"/>
    <d v="2019-08-22T00:00:00"/>
    <n v="4"/>
    <x v="0"/>
    <x v="4"/>
    <x v="1"/>
    <n v="7132"/>
    <s v="Guerra"/>
    <x v="9"/>
    <x v="1"/>
    <x v="1"/>
    <x v="1"/>
    <s v="Dri-FIT Victory Golf Polo"/>
    <n v="502"/>
    <x v="5"/>
    <n v="65"/>
    <x v="1"/>
    <n v="65"/>
    <n v="33.599998470000003"/>
    <n v="31.400001529999997"/>
    <n v="33.599998470000003"/>
  </r>
  <r>
    <n v="10676"/>
    <d v="2019-08-22T00:00:00"/>
    <n v="4"/>
    <x v="0"/>
    <x v="4"/>
    <x v="1"/>
    <n v="9640"/>
    <s v="Leonard"/>
    <x v="112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47321"/>
    <d v="2019-08-21T00:00:00"/>
    <n v="3"/>
    <x v="0"/>
    <x v="4"/>
    <x v="1"/>
    <n v="7177"/>
    <s v="Wong"/>
    <x v="9"/>
    <x v="1"/>
    <x v="1"/>
    <x v="0"/>
    <s v="Dri-FIT Victory Golf Polo"/>
    <n v="502"/>
    <x v="5"/>
    <n v="65"/>
    <x v="1"/>
    <n v="65"/>
    <n v="33.599998470000003"/>
    <n v="31.400001529999997"/>
    <n v="33.599998470000003"/>
  </r>
  <r>
    <n v="64692"/>
    <d v="2019-08-21T00:00:00"/>
    <n v="3"/>
    <x v="0"/>
    <x v="4"/>
    <x v="1"/>
    <n v="1576"/>
    <s v="Melton"/>
    <x v="23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3614"/>
    <d v="2019-08-20T00:00:00"/>
    <n v="2"/>
    <x v="0"/>
    <x v="4"/>
    <x v="1"/>
    <n v="2686"/>
    <s v="Coffey"/>
    <x v="9"/>
    <x v="1"/>
    <x v="1"/>
    <x v="1"/>
    <s v="ADG 3 Golf Shoes"/>
    <n v="627"/>
    <x v="0"/>
    <n v="165"/>
    <x v="1"/>
    <n v="165"/>
    <n v="122.7300034"/>
    <n v="42.269996599999999"/>
    <n v="122.7300034"/>
  </r>
  <r>
    <n v="19800"/>
    <d v="2019-08-20T00:00:00"/>
    <n v="2"/>
    <x v="0"/>
    <x v="4"/>
    <x v="1"/>
    <n v="3340"/>
    <s v="Fletcher"/>
    <x v="22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9665"/>
    <d v="2019-08-19T00:00:00"/>
    <n v="1"/>
    <x v="0"/>
    <x v="4"/>
    <x v="1"/>
    <n v="951"/>
    <s v="Young"/>
    <x v="9"/>
    <x v="1"/>
    <x v="1"/>
    <x v="1"/>
    <s v="Dri-FIT Victory Golf Polo"/>
    <n v="502"/>
    <x v="5"/>
    <n v="65"/>
    <x v="1"/>
    <n v="65"/>
    <n v="33.599998470000003"/>
    <n v="31.400001529999997"/>
    <n v="33.599998470000003"/>
  </r>
  <r>
    <n v="65901"/>
    <d v="2019-08-19T00:00:00"/>
    <n v="1"/>
    <x v="0"/>
    <x v="4"/>
    <x v="1"/>
    <n v="12255"/>
    <s v="Davis"/>
    <x v="10"/>
    <x v="0"/>
    <x v="0"/>
    <x v="2"/>
    <s v="ADG 3 Golf Shoes"/>
    <n v="627"/>
    <x v="0"/>
    <n v="165"/>
    <x v="2"/>
    <n v="660"/>
    <n v="490.9200136"/>
    <n v="169.0799864"/>
    <n v="122.7300034"/>
  </r>
  <r>
    <n v="63660"/>
    <d v="2019-08-18T00:00:00"/>
    <n v="7"/>
    <x v="1"/>
    <x v="4"/>
    <x v="1"/>
    <n v="609"/>
    <s v="Cantu"/>
    <x v="9"/>
    <x v="1"/>
    <x v="1"/>
    <x v="0"/>
    <s v="ADG 3 Golf Shoes"/>
    <n v="627"/>
    <x v="0"/>
    <n v="165"/>
    <x v="1"/>
    <n v="165"/>
    <n v="122.7300034"/>
    <n v="42.269996599999999"/>
    <n v="122.7300034"/>
  </r>
  <r>
    <n v="62845"/>
    <d v="2019-08-18T00:00:00"/>
    <n v="7"/>
    <x v="1"/>
    <x v="4"/>
    <x v="1"/>
    <n v="870"/>
    <s v="Delacruz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66289"/>
    <d v="2019-08-17T00:00:00"/>
    <n v="6"/>
    <x v="1"/>
    <x v="4"/>
    <x v="1"/>
    <n v="10603"/>
    <s v="Hendrick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9550"/>
    <d v="2019-08-16T00:00:00"/>
    <n v="5"/>
    <x v="0"/>
    <x v="4"/>
    <x v="1"/>
    <n v="7158"/>
    <s v="Todd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70058"/>
    <d v="2019-08-15T00:00:00"/>
    <n v="4"/>
    <x v="0"/>
    <x v="4"/>
    <x v="1"/>
    <n v="13611"/>
    <s v="Meyer"/>
    <x v="50"/>
    <x v="1"/>
    <x v="1"/>
    <x v="1"/>
    <s v="Adidas Sport Athletic Pullover Hooded"/>
    <n v="1350"/>
    <x v="5"/>
    <n v="22.74"/>
    <x v="1"/>
    <n v="22.74"/>
    <n v="14.6999969"/>
    <n v="8.0400030999999981"/>
    <n v="14.6999969"/>
  </r>
  <r>
    <n v="63398"/>
    <d v="2019-08-14T00:00:00"/>
    <n v="3"/>
    <x v="0"/>
    <x v="4"/>
    <x v="1"/>
    <n v="785"/>
    <s v="Gonzalez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73122"/>
    <d v="2019-08-11T00:00:00"/>
    <n v="7"/>
    <x v="1"/>
    <x v="4"/>
    <x v="1"/>
    <n v="16675"/>
    <s v="Gordon"/>
    <x v="32"/>
    <x v="0"/>
    <x v="0"/>
    <x v="0"/>
    <s v="Smart watch "/>
    <n v="1360"/>
    <x v="2"/>
    <n v="370"/>
    <x v="1"/>
    <n v="370"/>
    <n v="249.0899963"/>
    <n v="120.9100037"/>
    <n v="249.0899963"/>
  </r>
  <r>
    <n v="73123"/>
    <d v="2019-08-10T00:00:00"/>
    <n v="6"/>
    <x v="1"/>
    <x v="4"/>
    <x v="1"/>
    <n v="16676"/>
    <s v="Nieves"/>
    <x v="46"/>
    <x v="1"/>
    <x v="1"/>
    <x v="0"/>
    <s v="Smart watch "/>
    <n v="1360"/>
    <x v="2"/>
    <n v="370"/>
    <x v="1"/>
    <n v="370"/>
    <n v="249.0899963"/>
    <n v="120.9100037"/>
    <n v="249.0899963"/>
  </r>
  <r>
    <n v="73124"/>
    <d v="2019-08-09T00:00:00"/>
    <n v="5"/>
    <x v="0"/>
    <x v="4"/>
    <x v="1"/>
    <n v="16677"/>
    <s v="Gray"/>
    <x v="222"/>
    <x v="0"/>
    <x v="0"/>
    <x v="0"/>
    <s v="Smart watch "/>
    <n v="1360"/>
    <x v="2"/>
    <n v="370"/>
    <x v="1"/>
    <n v="370"/>
    <n v="249.0899963"/>
    <n v="120.9100037"/>
    <n v="249.0899963"/>
  </r>
  <r>
    <n v="73125"/>
    <d v="2019-08-08T00:00:00"/>
    <n v="4"/>
    <x v="0"/>
    <x v="4"/>
    <x v="1"/>
    <n v="16678"/>
    <s v="Hodge"/>
    <x v="100"/>
    <x v="0"/>
    <x v="0"/>
    <x v="0"/>
    <s v="Smart watch "/>
    <n v="1360"/>
    <x v="2"/>
    <n v="370"/>
    <x v="1"/>
    <n v="370"/>
    <n v="249.0899963"/>
    <n v="120.9100037"/>
    <n v="249.0899963"/>
  </r>
  <r>
    <n v="73126"/>
    <d v="2019-08-07T00:00:00"/>
    <n v="3"/>
    <x v="0"/>
    <x v="4"/>
    <x v="1"/>
    <n v="16679"/>
    <s v="George"/>
    <x v="21"/>
    <x v="1"/>
    <x v="0"/>
    <x v="0"/>
    <s v="Smart watch "/>
    <n v="1360"/>
    <x v="2"/>
    <n v="370"/>
    <x v="1"/>
    <n v="370"/>
    <n v="249.0899963"/>
    <n v="120.9100037"/>
    <n v="249.0899963"/>
  </r>
  <r>
    <n v="71271"/>
    <d v="2019-08-06T00:00:00"/>
    <n v="2"/>
    <x v="0"/>
    <x v="4"/>
    <x v="1"/>
    <n v="14824"/>
    <s v="Todd"/>
    <x v="46"/>
    <x v="1"/>
    <x v="1"/>
    <x v="0"/>
    <s v="Thin Sports Headband, 5 Pcs"/>
    <n v="1353"/>
    <x v="5"/>
    <n v="9.59"/>
    <x v="1"/>
    <n v="9.59"/>
    <n v="3.6100006100000002"/>
    <n v="5.9799993899999997"/>
    <n v="3.6100006100000002"/>
  </r>
  <r>
    <n v="73127"/>
    <d v="2019-08-06T00:00:00"/>
    <n v="2"/>
    <x v="0"/>
    <x v="4"/>
    <x v="1"/>
    <n v="16680"/>
    <s v="Moss"/>
    <x v="154"/>
    <x v="0"/>
    <x v="0"/>
    <x v="0"/>
    <s v="Smart watch "/>
    <n v="1360"/>
    <x v="2"/>
    <n v="370"/>
    <x v="1"/>
    <n v="370"/>
    <n v="249.0899963"/>
    <n v="120.9100037"/>
    <n v="249.0899963"/>
  </r>
  <r>
    <n v="73128"/>
    <d v="2019-08-05T00:00:00"/>
    <n v="1"/>
    <x v="0"/>
    <x v="4"/>
    <x v="1"/>
    <n v="16681"/>
    <s v="Duncan"/>
    <x v="57"/>
    <x v="0"/>
    <x v="0"/>
    <x v="2"/>
    <s v="Smart watch "/>
    <n v="1360"/>
    <x v="2"/>
    <n v="370"/>
    <x v="1"/>
    <n v="370"/>
    <n v="249.0899963"/>
    <n v="120.9100037"/>
    <n v="249.0899963"/>
  </r>
  <r>
    <n v="64813"/>
    <d v="2019-08-04T00:00:00"/>
    <n v="7"/>
    <x v="1"/>
    <x v="4"/>
    <x v="1"/>
    <n v="10018"/>
    <s v="Rodriguez"/>
    <x v="27"/>
    <x v="1"/>
    <x v="0"/>
    <x v="0"/>
    <s v="ADG 3 Golf Shoes"/>
    <n v="627"/>
    <x v="0"/>
    <n v="165"/>
    <x v="4"/>
    <n v="495"/>
    <n v="368.19001020000002"/>
    <n v="126.80998979999998"/>
    <n v="122.7300034"/>
  </r>
  <r>
    <n v="73129"/>
    <d v="2019-08-04T00:00:00"/>
    <n v="7"/>
    <x v="1"/>
    <x v="4"/>
    <x v="1"/>
    <n v="16682"/>
    <s v="Morin"/>
    <x v="21"/>
    <x v="1"/>
    <x v="0"/>
    <x v="2"/>
    <s v="Smart watch "/>
    <n v="1360"/>
    <x v="2"/>
    <n v="370"/>
    <x v="1"/>
    <n v="370"/>
    <n v="249.0899963"/>
    <n v="120.9100037"/>
    <n v="249.0899963"/>
  </r>
  <r>
    <n v="73204"/>
    <d v="2019-08-04T00:00:00"/>
    <n v="7"/>
    <x v="1"/>
    <x v="4"/>
    <x v="1"/>
    <n v="16757"/>
    <s v="Shepherd"/>
    <x v="56"/>
    <x v="0"/>
    <x v="0"/>
    <x v="0"/>
    <s v="Smart watch "/>
    <n v="1360"/>
    <x v="2"/>
    <n v="370"/>
    <x v="1"/>
    <n v="370"/>
    <n v="249.0899963"/>
    <n v="120.9100037"/>
    <n v="249.0899963"/>
  </r>
  <r>
    <n v="73130"/>
    <d v="2019-08-03T00:00:00"/>
    <n v="6"/>
    <x v="1"/>
    <x v="4"/>
    <x v="1"/>
    <n v="16683"/>
    <s v="Cabrera"/>
    <x v="211"/>
    <x v="0"/>
    <x v="0"/>
    <x v="0"/>
    <s v="Smart watch "/>
    <n v="1360"/>
    <x v="2"/>
    <n v="370"/>
    <x v="1"/>
    <n v="370"/>
    <n v="249.0899963"/>
    <n v="120.9100037"/>
    <n v="249.0899963"/>
  </r>
  <r>
    <n v="67147"/>
    <d v="2019-08-02T00:00:00"/>
    <n v="5"/>
    <x v="0"/>
    <x v="4"/>
    <x v="1"/>
    <n v="412"/>
    <s v="Crawford"/>
    <x v="9"/>
    <x v="1"/>
    <x v="0"/>
    <x v="0"/>
    <s v="ALPHA Heart Rate Monitor/Sport Watch"/>
    <n v="305"/>
    <x v="6"/>
    <n v="199"/>
    <x v="1"/>
    <n v="199"/>
    <n v="107.34000014999999"/>
    <n v="91.659999850000005"/>
    <n v="107.34000014999999"/>
  </r>
  <r>
    <n v="73131"/>
    <d v="2019-08-02T00:00:00"/>
    <n v="5"/>
    <x v="0"/>
    <x v="4"/>
    <x v="1"/>
    <n v="16684"/>
    <s v="Mcdaniel"/>
    <x v="223"/>
    <x v="0"/>
    <x v="0"/>
    <x v="0"/>
    <s v="Smart watch "/>
    <n v="1360"/>
    <x v="2"/>
    <n v="370"/>
    <x v="1"/>
    <n v="370"/>
    <n v="249.0899963"/>
    <n v="120.9100037"/>
    <n v="249.0899963"/>
  </r>
  <r>
    <n v="73132"/>
    <d v="2019-08-01T00:00:00"/>
    <n v="4"/>
    <x v="0"/>
    <x v="4"/>
    <x v="1"/>
    <n v="16685"/>
    <s v="Church"/>
    <x v="46"/>
    <x v="1"/>
    <x v="1"/>
    <x v="2"/>
    <s v="Smart watch "/>
    <n v="1360"/>
    <x v="2"/>
    <n v="370"/>
    <x v="1"/>
    <n v="370"/>
    <n v="249.0899963"/>
    <n v="120.9100037"/>
    <n v="249.0899963"/>
  </r>
  <r>
    <n v="64775"/>
    <d v="2019-08-01T00:00:00"/>
    <n v="4"/>
    <x v="0"/>
    <x v="4"/>
    <x v="1"/>
    <n v="5576"/>
    <s v="Meyer"/>
    <x v="38"/>
    <x v="1"/>
    <x v="0"/>
    <x v="0"/>
    <s v="Dri-FIT Victory Golf Polo"/>
    <n v="502"/>
    <x v="5"/>
    <n v="65"/>
    <x v="1"/>
    <n v="65"/>
    <n v="33.599998470000003"/>
    <n v="31.400001529999997"/>
    <n v="33.599998470000003"/>
  </r>
  <r>
    <n v="64559"/>
    <d v="2019-07-31T00:00:00"/>
    <n v="3"/>
    <x v="0"/>
    <x v="5"/>
    <x v="1"/>
    <n v="10366"/>
    <s v="Landry"/>
    <x v="1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3133"/>
    <d v="2019-07-31T00:00:00"/>
    <n v="3"/>
    <x v="0"/>
    <x v="5"/>
    <x v="1"/>
    <n v="16686"/>
    <s v="Wynn"/>
    <x v="71"/>
    <x v="0"/>
    <x v="0"/>
    <x v="0"/>
    <s v="Smart watch "/>
    <n v="1360"/>
    <x v="2"/>
    <n v="370"/>
    <x v="1"/>
    <n v="370"/>
    <n v="249.0899963"/>
    <n v="120.9100037"/>
    <n v="249.0899963"/>
  </r>
  <r>
    <n v="73134"/>
    <d v="2019-07-30T00:00:00"/>
    <n v="2"/>
    <x v="0"/>
    <x v="5"/>
    <x v="1"/>
    <n v="16687"/>
    <s v="Robles"/>
    <x v="21"/>
    <x v="1"/>
    <x v="0"/>
    <x v="2"/>
    <s v="Smart watch "/>
    <n v="1360"/>
    <x v="2"/>
    <n v="370"/>
    <x v="1"/>
    <n v="370"/>
    <n v="249.0899963"/>
    <n v="120.9100037"/>
    <n v="249.0899963"/>
  </r>
  <r>
    <n v="73135"/>
    <d v="2019-07-29T00:00:00"/>
    <n v="1"/>
    <x v="0"/>
    <x v="5"/>
    <x v="1"/>
    <n v="16688"/>
    <s v="Mcintosh"/>
    <x v="120"/>
    <x v="0"/>
    <x v="0"/>
    <x v="2"/>
    <s v="Smart watch "/>
    <n v="1360"/>
    <x v="2"/>
    <n v="370"/>
    <x v="1"/>
    <n v="370"/>
    <n v="249.0899963"/>
    <n v="120.9100037"/>
    <n v="249.0899963"/>
  </r>
  <r>
    <n v="73136"/>
    <d v="2019-07-28T00:00:00"/>
    <n v="7"/>
    <x v="1"/>
    <x v="5"/>
    <x v="1"/>
    <n v="16689"/>
    <s v="Fowler"/>
    <x v="46"/>
    <x v="1"/>
    <x v="1"/>
    <x v="0"/>
    <s v="Smart watch "/>
    <n v="1360"/>
    <x v="2"/>
    <n v="370"/>
    <x v="1"/>
    <n v="370"/>
    <n v="249.0899963"/>
    <n v="120.9100037"/>
    <n v="249.0899963"/>
  </r>
  <r>
    <n v="73137"/>
    <d v="2019-07-27T00:00:00"/>
    <n v="6"/>
    <x v="1"/>
    <x v="5"/>
    <x v="1"/>
    <n v="16690"/>
    <s v="Suarez"/>
    <x v="51"/>
    <x v="0"/>
    <x v="0"/>
    <x v="2"/>
    <s v="Smart watch "/>
    <n v="1360"/>
    <x v="2"/>
    <n v="370"/>
    <x v="1"/>
    <n v="370"/>
    <n v="249.0899963"/>
    <n v="120.9100037"/>
    <n v="249.0899963"/>
  </r>
  <r>
    <n v="73138"/>
    <d v="2019-07-26T00:00:00"/>
    <n v="5"/>
    <x v="0"/>
    <x v="5"/>
    <x v="1"/>
    <n v="16691"/>
    <s v="Herring"/>
    <x v="46"/>
    <x v="1"/>
    <x v="1"/>
    <x v="0"/>
    <s v="Smart watch "/>
    <n v="1360"/>
    <x v="2"/>
    <n v="370"/>
    <x v="1"/>
    <n v="370"/>
    <n v="249.0899963"/>
    <n v="120.9100037"/>
    <n v="249.0899963"/>
  </r>
  <r>
    <n v="73139"/>
    <d v="2019-07-25T00:00:00"/>
    <n v="4"/>
    <x v="0"/>
    <x v="5"/>
    <x v="1"/>
    <n v="16692"/>
    <s v="Hogan"/>
    <x v="60"/>
    <x v="0"/>
    <x v="0"/>
    <x v="0"/>
    <s v="Smart watch "/>
    <n v="1360"/>
    <x v="2"/>
    <n v="370"/>
    <x v="1"/>
    <n v="370"/>
    <n v="249.0899963"/>
    <n v="120.9100037"/>
    <n v="249.0899963"/>
  </r>
  <r>
    <n v="63936"/>
    <d v="2019-07-22T00:00:00"/>
    <n v="1"/>
    <x v="0"/>
    <x v="5"/>
    <x v="1"/>
    <n v="11329"/>
    <s v="Smith"/>
    <x v="21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74454"/>
    <d v="2019-07-22T00:00:00"/>
    <n v="1"/>
    <x v="0"/>
    <x v="5"/>
    <x v="1"/>
    <n v="18007"/>
    <s v="Weber"/>
    <x v="173"/>
    <x v="0"/>
    <x v="0"/>
    <x v="0"/>
    <s v="Adidas Sport Athletic Pullover Hooded"/>
    <n v="1350"/>
    <x v="5"/>
    <n v="22.74"/>
    <x v="1"/>
    <n v="22.74"/>
    <n v="14.6999969"/>
    <n v="8.0400030999999981"/>
    <n v="14.6999969"/>
  </r>
  <r>
    <n v="73218"/>
    <d v="2019-07-14T00:00:00"/>
    <n v="7"/>
    <x v="1"/>
    <x v="5"/>
    <x v="1"/>
    <n v="16771"/>
    <s v="Beach"/>
    <x v="26"/>
    <x v="1"/>
    <x v="0"/>
    <x v="2"/>
    <s v="Smart watch "/>
    <n v="1360"/>
    <x v="2"/>
    <n v="370"/>
    <x v="1"/>
    <n v="370"/>
    <n v="249.0899963"/>
    <n v="120.9100037"/>
    <n v="249.0899963"/>
  </r>
  <r>
    <n v="62789"/>
    <d v="2019-07-13T00:00:00"/>
    <n v="6"/>
    <x v="1"/>
    <x v="5"/>
    <x v="1"/>
    <n v="1628"/>
    <s v="Smith"/>
    <x v="7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60807"/>
    <d v="2019-07-06T00:00:00"/>
    <n v="6"/>
    <x v="1"/>
    <x v="5"/>
    <x v="1"/>
    <n v="9854"/>
    <s v="Smith"/>
    <x v="27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65312"/>
    <d v="2019-07-06T00:00:00"/>
    <n v="6"/>
    <x v="1"/>
    <x v="5"/>
    <x v="1"/>
    <n v="6506"/>
    <s v="Bailey"/>
    <x v="17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66764"/>
    <d v="2019-07-06T00:00:00"/>
    <n v="6"/>
    <x v="1"/>
    <x v="5"/>
    <x v="1"/>
    <n v="10577"/>
    <s v="Fuentes"/>
    <x v="20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50466"/>
    <d v="2019-07-06T00:00:00"/>
    <n v="6"/>
    <x v="1"/>
    <x v="5"/>
    <x v="1"/>
    <n v="822"/>
    <s v="Smith"/>
    <x v="15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50364"/>
    <d v="2019-07-05T00:00:00"/>
    <n v="5"/>
    <x v="0"/>
    <x v="5"/>
    <x v="1"/>
    <n v="9082"/>
    <s v="Terry"/>
    <x v="13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67046"/>
    <d v="2019-07-05T00:00:00"/>
    <n v="5"/>
    <x v="0"/>
    <x v="5"/>
    <x v="1"/>
    <n v="4460"/>
    <s v="Smith"/>
    <x v="1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66764"/>
    <d v="2019-07-05T00:00:00"/>
    <n v="5"/>
    <x v="0"/>
    <x v="5"/>
    <x v="1"/>
    <n v="10577"/>
    <s v="Fuentes"/>
    <x v="20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50377"/>
    <d v="2019-07-05T00:00:00"/>
    <n v="5"/>
    <x v="0"/>
    <x v="5"/>
    <x v="1"/>
    <n v="6376"/>
    <s v="Rodriguez"/>
    <x v="9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73220"/>
    <d v="2019-07-04T00:00:00"/>
    <n v="4"/>
    <x v="0"/>
    <x v="5"/>
    <x v="1"/>
    <n v="16773"/>
    <s v="Wynn"/>
    <x v="8"/>
    <x v="1"/>
    <x v="1"/>
    <x v="2"/>
    <s v="Smart watch "/>
    <n v="1360"/>
    <x v="2"/>
    <n v="370"/>
    <x v="1"/>
    <n v="370"/>
    <n v="249.0899963"/>
    <n v="120.9100037"/>
    <n v="249.0899963"/>
  </r>
  <r>
    <n v="66958"/>
    <d v="2019-07-04T00:00:00"/>
    <n v="4"/>
    <x v="0"/>
    <x v="5"/>
    <x v="1"/>
    <n v="467"/>
    <s v="Smith"/>
    <x v="66"/>
    <x v="0"/>
    <x v="0"/>
    <x v="2"/>
    <s v="ADG 3 Golf Shoes"/>
    <n v="627"/>
    <x v="0"/>
    <n v="165"/>
    <x v="2"/>
    <n v="660"/>
    <n v="490.9200136"/>
    <n v="169.0799864"/>
    <n v="122.7300034"/>
  </r>
  <r>
    <n v="62571"/>
    <d v="2019-07-02T00:00:00"/>
    <n v="2"/>
    <x v="0"/>
    <x v="5"/>
    <x v="1"/>
    <n v="9353"/>
    <s v="Scott"/>
    <x v="27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58298"/>
    <d v="2019-07-01T00:00:00"/>
    <n v="1"/>
    <x v="0"/>
    <x v="5"/>
    <x v="1"/>
    <n v="4280"/>
    <s v="Mccoy"/>
    <x v="46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56244"/>
    <d v="2019-07-01T00:00:00"/>
    <n v="1"/>
    <x v="0"/>
    <x v="5"/>
    <x v="1"/>
    <n v="437"/>
    <s v="Benjamin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5015"/>
    <d v="2019-06-29T00:00:00"/>
    <n v="6"/>
    <x v="1"/>
    <x v="6"/>
    <x v="1"/>
    <n v="12286"/>
    <s v="Smith"/>
    <x v="173"/>
    <x v="0"/>
    <x v="0"/>
    <x v="2"/>
    <s v="Women's Pro Style Training Gloves"/>
    <n v="258"/>
    <x v="6"/>
    <n v="44.99"/>
    <x v="2"/>
    <n v="179.96"/>
    <n v="118.19999695999999"/>
    <n v="61.760003040000015"/>
    <n v="29.549999239999998"/>
  </r>
  <r>
    <n v="19126"/>
    <d v="2019-06-28T00:00:00"/>
    <n v="5"/>
    <x v="0"/>
    <x v="6"/>
    <x v="1"/>
    <n v="10070"/>
    <s v="Ros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6458"/>
    <d v="2019-06-28T00:00:00"/>
    <n v="5"/>
    <x v="0"/>
    <x v="6"/>
    <x v="1"/>
    <n v="6049"/>
    <s v="Smith"/>
    <x v="224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19885"/>
    <d v="2019-06-27T00:00:00"/>
    <n v="4"/>
    <x v="0"/>
    <x v="6"/>
    <x v="1"/>
    <n v="10327"/>
    <s v="Spark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71215"/>
    <d v="2019-06-26T00:00:00"/>
    <n v="3"/>
    <x v="0"/>
    <x v="6"/>
    <x v="1"/>
    <n v="14768"/>
    <s v="Ramirez"/>
    <x v="46"/>
    <x v="1"/>
    <x v="1"/>
    <x v="0"/>
    <s v="Thin Sports Headband, 5 Pcs"/>
    <n v="1353"/>
    <x v="5"/>
    <n v="9.59"/>
    <x v="1"/>
    <n v="9.59"/>
    <n v="3.6100006100000002"/>
    <n v="5.9799993899999997"/>
    <n v="3.6100006100000002"/>
  </r>
  <r>
    <n v="19544"/>
    <d v="2019-06-25T00:00:00"/>
    <n v="2"/>
    <x v="0"/>
    <x v="6"/>
    <x v="1"/>
    <n v="5292"/>
    <s v="Torres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62003"/>
    <d v="2019-06-24T00:00:00"/>
    <n v="1"/>
    <x v="0"/>
    <x v="6"/>
    <x v="1"/>
    <n v="4033"/>
    <s v="Simmons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12264"/>
    <d v="2019-06-24T00:00:00"/>
    <n v="1"/>
    <x v="0"/>
    <x v="6"/>
    <x v="1"/>
    <n v="4943"/>
    <s v="Sosa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70795"/>
    <d v="2019-06-23T00:00:00"/>
    <n v="7"/>
    <x v="1"/>
    <x v="6"/>
    <x v="1"/>
    <n v="14348"/>
    <s v="Mosley"/>
    <x v="50"/>
    <x v="1"/>
    <x v="1"/>
    <x v="0"/>
    <s v="Dell Laptop"/>
    <n v="1351"/>
    <x v="2"/>
    <n v="1650"/>
    <x v="1"/>
    <n v="1650"/>
    <n v="595.34997559999999"/>
    <n v="1054.6500243999999"/>
    <n v="595.34997559999999"/>
  </r>
  <r>
    <n v="73188"/>
    <d v="2019-06-17T00:00:00"/>
    <n v="1"/>
    <x v="0"/>
    <x v="6"/>
    <x v="1"/>
    <n v="16741"/>
    <s v="Langley"/>
    <x v="63"/>
    <x v="0"/>
    <x v="0"/>
    <x v="0"/>
    <s v="Smart watch "/>
    <n v="1360"/>
    <x v="2"/>
    <n v="370"/>
    <x v="1"/>
    <n v="370"/>
    <n v="249.0899963"/>
    <n v="120.9100037"/>
    <n v="249.0899963"/>
  </r>
  <r>
    <n v="73189"/>
    <d v="2019-06-16T00:00:00"/>
    <n v="7"/>
    <x v="1"/>
    <x v="6"/>
    <x v="1"/>
    <n v="16742"/>
    <s v="Lowe"/>
    <x v="64"/>
    <x v="0"/>
    <x v="0"/>
    <x v="2"/>
    <s v="Smart watch "/>
    <n v="1360"/>
    <x v="2"/>
    <n v="370"/>
    <x v="1"/>
    <n v="370"/>
    <n v="249.0899963"/>
    <n v="120.9100037"/>
    <n v="249.0899963"/>
  </r>
  <r>
    <n v="73190"/>
    <d v="2019-06-15T00:00:00"/>
    <n v="6"/>
    <x v="1"/>
    <x v="6"/>
    <x v="1"/>
    <n v="16743"/>
    <s v="Conley"/>
    <x v="8"/>
    <x v="1"/>
    <x v="1"/>
    <x v="0"/>
    <s v="Smart watch "/>
    <n v="1360"/>
    <x v="2"/>
    <n v="370"/>
    <x v="1"/>
    <n v="370"/>
    <n v="249.0899963"/>
    <n v="120.9100037"/>
    <n v="249.0899963"/>
  </r>
  <r>
    <n v="73191"/>
    <d v="2019-06-14T00:00:00"/>
    <n v="5"/>
    <x v="0"/>
    <x v="6"/>
    <x v="1"/>
    <n v="16744"/>
    <s v="Lynch"/>
    <x v="65"/>
    <x v="0"/>
    <x v="0"/>
    <x v="0"/>
    <s v="Smart watch "/>
    <n v="1360"/>
    <x v="2"/>
    <n v="370"/>
    <x v="1"/>
    <n v="370"/>
    <n v="249.0899963"/>
    <n v="120.9100037"/>
    <n v="249.0899963"/>
  </r>
  <r>
    <n v="73192"/>
    <d v="2019-06-13T00:00:00"/>
    <n v="4"/>
    <x v="0"/>
    <x v="6"/>
    <x v="1"/>
    <n v="16745"/>
    <s v="Ballard"/>
    <x v="26"/>
    <x v="1"/>
    <x v="0"/>
    <x v="0"/>
    <s v="Smart watch "/>
    <n v="1360"/>
    <x v="2"/>
    <n v="370"/>
    <x v="1"/>
    <n v="370"/>
    <n v="249.0899963"/>
    <n v="120.9100037"/>
    <n v="249.0899963"/>
  </r>
  <r>
    <n v="73193"/>
    <d v="2019-06-12T00:00:00"/>
    <n v="3"/>
    <x v="0"/>
    <x v="6"/>
    <x v="1"/>
    <n v="16746"/>
    <s v="Lott"/>
    <x v="66"/>
    <x v="0"/>
    <x v="0"/>
    <x v="0"/>
    <s v="Smart watch "/>
    <n v="1360"/>
    <x v="2"/>
    <n v="370"/>
    <x v="1"/>
    <n v="370"/>
    <n v="249.0899963"/>
    <n v="120.9100037"/>
    <n v="249.0899963"/>
  </r>
  <r>
    <n v="73194"/>
    <d v="2019-06-11T00:00:00"/>
    <n v="2"/>
    <x v="0"/>
    <x v="6"/>
    <x v="1"/>
    <n v="16747"/>
    <s v="Cervantes"/>
    <x v="26"/>
    <x v="1"/>
    <x v="0"/>
    <x v="0"/>
    <s v="Smart watch "/>
    <n v="1360"/>
    <x v="2"/>
    <n v="370"/>
    <x v="1"/>
    <n v="370"/>
    <n v="249.0899963"/>
    <n v="120.9100037"/>
    <n v="249.0899963"/>
  </r>
  <r>
    <n v="73195"/>
    <d v="2019-06-10T00:00:00"/>
    <n v="1"/>
    <x v="0"/>
    <x v="6"/>
    <x v="1"/>
    <n v="16748"/>
    <s v="Henry"/>
    <x v="10"/>
    <x v="0"/>
    <x v="0"/>
    <x v="0"/>
    <s v="Smart watch "/>
    <n v="1360"/>
    <x v="2"/>
    <n v="370"/>
    <x v="1"/>
    <n v="370"/>
    <n v="249.0899963"/>
    <n v="120.9100037"/>
    <n v="249.0899963"/>
  </r>
  <r>
    <n v="73196"/>
    <d v="2019-06-09T00:00:00"/>
    <n v="7"/>
    <x v="1"/>
    <x v="6"/>
    <x v="1"/>
    <n v="16749"/>
    <s v="Trevino"/>
    <x v="26"/>
    <x v="1"/>
    <x v="0"/>
    <x v="0"/>
    <s v="Smart watch "/>
    <n v="1360"/>
    <x v="2"/>
    <n v="370"/>
    <x v="1"/>
    <n v="370"/>
    <n v="249.0899963"/>
    <n v="120.9100037"/>
    <n v="249.0899963"/>
  </r>
  <r>
    <n v="73197"/>
    <d v="2019-06-08T00:00:00"/>
    <n v="6"/>
    <x v="1"/>
    <x v="6"/>
    <x v="1"/>
    <n v="16750"/>
    <s v="Lindsay"/>
    <x v="67"/>
    <x v="0"/>
    <x v="0"/>
    <x v="0"/>
    <s v="Smart watch "/>
    <n v="1360"/>
    <x v="2"/>
    <n v="370"/>
    <x v="1"/>
    <n v="370"/>
    <n v="249.0899963"/>
    <n v="120.9100037"/>
    <n v="249.0899963"/>
  </r>
  <r>
    <n v="73198"/>
    <d v="2019-06-07T00:00:00"/>
    <n v="5"/>
    <x v="0"/>
    <x v="6"/>
    <x v="1"/>
    <n v="16751"/>
    <s v="Knowles"/>
    <x v="26"/>
    <x v="1"/>
    <x v="0"/>
    <x v="2"/>
    <s v="Smart watch "/>
    <n v="1360"/>
    <x v="2"/>
    <n v="370"/>
    <x v="1"/>
    <n v="370"/>
    <n v="249.0899963"/>
    <n v="120.9100037"/>
    <n v="249.0899963"/>
  </r>
  <r>
    <n v="73199"/>
    <d v="2019-06-06T00:00:00"/>
    <n v="4"/>
    <x v="0"/>
    <x v="6"/>
    <x v="1"/>
    <n v="16752"/>
    <s v="Santana"/>
    <x v="198"/>
    <x v="0"/>
    <x v="0"/>
    <x v="2"/>
    <s v="Smart watch "/>
    <n v="1360"/>
    <x v="2"/>
    <n v="370"/>
    <x v="1"/>
    <n v="370"/>
    <n v="249.0899963"/>
    <n v="120.9100037"/>
    <n v="249.0899963"/>
  </r>
  <r>
    <n v="73200"/>
    <d v="2019-06-05T00:00:00"/>
    <n v="3"/>
    <x v="0"/>
    <x v="6"/>
    <x v="1"/>
    <n v="16753"/>
    <s v="Mcneil"/>
    <x v="26"/>
    <x v="1"/>
    <x v="0"/>
    <x v="0"/>
    <s v="Smart watch "/>
    <n v="1360"/>
    <x v="2"/>
    <n v="370"/>
    <x v="1"/>
    <n v="370"/>
    <n v="249.0899963"/>
    <n v="120.9100037"/>
    <n v="249.0899963"/>
  </r>
  <r>
    <n v="60673"/>
    <d v="2019-06-04T00:00:00"/>
    <n v="2"/>
    <x v="0"/>
    <x v="6"/>
    <x v="1"/>
    <n v="2053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73201"/>
    <d v="2019-06-04T00:00:00"/>
    <n v="2"/>
    <x v="0"/>
    <x v="6"/>
    <x v="1"/>
    <n v="16754"/>
    <s v="Navarro"/>
    <x v="225"/>
    <x v="0"/>
    <x v="0"/>
    <x v="0"/>
    <s v="Smart watch "/>
    <n v="1360"/>
    <x v="2"/>
    <n v="370"/>
    <x v="1"/>
    <n v="370"/>
    <n v="249.0899963"/>
    <n v="120.9100037"/>
    <n v="249.0899963"/>
  </r>
  <r>
    <n v="60386"/>
    <d v="2019-05-31T00:00:00"/>
    <n v="5"/>
    <x v="0"/>
    <x v="7"/>
    <x v="1"/>
    <n v="9554"/>
    <s v="Hayes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60127"/>
    <d v="2019-05-27T00:00:00"/>
    <n v="1"/>
    <x v="0"/>
    <x v="7"/>
    <x v="1"/>
    <n v="9204"/>
    <s v="Harris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59754"/>
    <d v="2019-05-22T00:00:00"/>
    <n v="3"/>
    <x v="0"/>
    <x v="7"/>
    <x v="1"/>
    <n v="8456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2545"/>
    <d v="2019-05-22T00:00:00"/>
    <n v="3"/>
    <x v="0"/>
    <x v="7"/>
    <x v="1"/>
    <n v="450"/>
    <s v="Carter"/>
    <x v="9"/>
    <x v="1"/>
    <x v="0"/>
    <x v="0"/>
    <s v="Training Mask"/>
    <n v="24"/>
    <x v="6"/>
    <n v="40.89"/>
    <x v="1"/>
    <n v="40.89"/>
    <n v="17.049999239999998"/>
    <n v="23.840000760000002"/>
    <n v="17.049999239999998"/>
  </r>
  <r>
    <n v="67718"/>
    <d v="2019-05-21T00:00:00"/>
    <n v="2"/>
    <x v="0"/>
    <x v="7"/>
    <x v="1"/>
    <n v="1673"/>
    <s v="Smith"/>
    <x v="11"/>
    <x v="1"/>
    <x v="0"/>
    <x v="0"/>
    <s v="Portable Impact Backboard Fitness Hoop"/>
    <n v="58"/>
    <x v="6"/>
    <n v="157.94999999999999"/>
    <x v="1"/>
    <n v="157.94999999999999"/>
    <n v="86.400001529999997"/>
    <n v="71.549998469999991"/>
    <n v="86.400001529999997"/>
  </r>
  <r>
    <n v="70744"/>
    <d v="2019-05-20T00:00:00"/>
    <n v="1"/>
    <x v="0"/>
    <x v="7"/>
    <x v="1"/>
    <n v="14297"/>
    <s v="Ellis"/>
    <x v="21"/>
    <x v="1"/>
    <x v="0"/>
    <x v="0"/>
    <s v="Dell Laptop"/>
    <n v="1351"/>
    <x v="2"/>
    <n v="1650"/>
    <x v="1"/>
    <n v="1650"/>
    <n v="595.34997559999999"/>
    <n v="1054.6500243999999"/>
    <n v="595.34997559999999"/>
  </r>
  <r>
    <n v="69655"/>
    <d v="2019-05-19T00:00:00"/>
    <n v="7"/>
    <x v="1"/>
    <x v="7"/>
    <x v="1"/>
    <n v="13208"/>
    <s v="Benton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69817"/>
    <d v="2019-05-18T00:00:00"/>
    <n v="6"/>
    <x v="1"/>
    <x v="7"/>
    <x v="1"/>
    <n v="13370"/>
    <s v="Rowe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69943"/>
    <d v="2019-05-17T00:00:00"/>
    <n v="5"/>
    <x v="0"/>
    <x v="7"/>
    <x v="1"/>
    <n v="13496"/>
    <s v="Irwin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59387"/>
    <d v="2019-05-16T00:00:00"/>
    <n v="4"/>
    <x v="0"/>
    <x v="7"/>
    <x v="1"/>
    <n v="10344"/>
    <s v="Smith"/>
    <x v="8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69476"/>
    <d v="2019-05-11T00:00:00"/>
    <n v="6"/>
    <x v="1"/>
    <x v="7"/>
    <x v="1"/>
    <n v="13029"/>
    <s v="Stark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75907"/>
    <d v="2019-05-06T00:00:00"/>
    <n v="1"/>
    <x v="0"/>
    <x v="7"/>
    <x v="1"/>
    <n v="19460"/>
    <s v="Rogers"/>
    <x v="112"/>
    <x v="0"/>
    <x v="0"/>
    <x v="0"/>
    <s v="Smart watch "/>
    <n v="1360"/>
    <x v="2"/>
    <n v="370"/>
    <x v="1"/>
    <n v="370"/>
    <n v="249.0899963"/>
    <n v="120.9100037"/>
    <n v="249.0899963"/>
  </r>
  <r>
    <n v="50419"/>
    <d v="2019-05-05T00:00:00"/>
    <n v="7"/>
    <x v="1"/>
    <x v="7"/>
    <x v="1"/>
    <n v="3546"/>
    <s v="Cannon"/>
    <x v="25"/>
    <x v="1"/>
    <x v="0"/>
    <x v="0"/>
    <s v="Team Golf New England Patriots Putter Grip"/>
    <n v="897"/>
    <x v="0"/>
    <n v="52.99"/>
    <x v="1"/>
    <n v="52.99"/>
    <n v="35.86000061"/>
    <n v="17.129999390000002"/>
    <n v="35.86000061"/>
  </r>
  <r>
    <n v="56037"/>
    <d v="2019-05-04T00:00:00"/>
    <n v="6"/>
    <x v="1"/>
    <x v="7"/>
    <x v="1"/>
    <n v="3125"/>
    <s v="Walker"/>
    <x v="9"/>
    <x v="1"/>
    <x v="1"/>
    <x v="1"/>
    <s v="Air Zoom Pegasus 37"/>
    <n v="191"/>
    <x v="5"/>
    <n v="85"/>
    <x v="1"/>
    <n v="85"/>
    <n v="54.779998800000001"/>
    <n v="30.220001199999999"/>
    <n v="54.779998800000001"/>
  </r>
  <r>
    <n v="73206"/>
    <d v="2019-05-04T00:00:00"/>
    <n v="6"/>
    <x v="1"/>
    <x v="7"/>
    <x v="1"/>
    <n v="16759"/>
    <s v="Byrd"/>
    <x v="201"/>
    <x v="0"/>
    <x v="0"/>
    <x v="0"/>
    <s v="Smart watch "/>
    <n v="1360"/>
    <x v="2"/>
    <n v="370"/>
    <x v="1"/>
    <n v="370"/>
    <n v="249.0899963"/>
    <n v="120.9100037"/>
    <n v="249.0899963"/>
  </r>
  <r>
    <n v="58375"/>
    <d v="2019-05-02T00:00:00"/>
    <n v="4"/>
    <x v="0"/>
    <x v="7"/>
    <x v="1"/>
    <n v="3990"/>
    <s v="Smith"/>
    <x v="9"/>
    <x v="1"/>
    <x v="1"/>
    <x v="2"/>
    <s v="H9 Heart Rate Sensor"/>
    <n v="306"/>
    <x v="6"/>
    <n v="79.989999999999995"/>
    <x v="3"/>
    <n v="399.95"/>
    <n v="245.9500122"/>
    <n v="153.99998779999999"/>
    <n v="49.190002440000001"/>
  </r>
  <r>
    <n v="5042"/>
    <d v="2019-05-02T00:00:00"/>
    <n v="4"/>
    <x v="0"/>
    <x v="7"/>
    <x v="1"/>
    <n v="2339"/>
    <s v="Smith"/>
    <x v="11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56260"/>
    <d v="2019-05-01T00:00:00"/>
    <n v="3"/>
    <x v="0"/>
    <x v="7"/>
    <x v="1"/>
    <n v="6871"/>
    <s v="Bowman"/>
    <x v="9"/>
    <x v="1"/>
    <x v="0"/>
    <x v="0"/>
    <s v="Mercurial Vapor 13 Elite FG"/>
    <n v="365"/>
    <x v="1"/>
    <n v="94.75"/>
    <x v="2"/>
    <n v="379"/>
    <n v="122.2799988"/>
    <n v="256.72000120000001"/>
    <n v="30.5699997"/>
  </r>
  <r>
    <n v="57999"/>
    <d v="2019-04-26T00:00:00"/>
    <n v="5"/>
    <x v="0"/>
    <x v="8"/>
    <x v="1"/>
    <n v="5506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73219"/>
    <d v="2019-04-24T00:00:00"/>
    <n v="3"/>
    <x v="0"/>
    <x v="8"/>
    <x v="1"/>
    <n v="16772"/>
    <s v="Leblanc"/>
    <x v="147"/>
    <x v="0"/>
    <x v="0"/>
    <x v="0"/>
    <s v="Smart watch "/>
    <n v="1360"/>
    <x v="2"/>
    <n v="370"/>
    <x v="1"/>
    <n v="370"/>
    <n v="249.0899963"/>
    <n v="120.9100037"/>
    <n v="249.0899963"/>
  </r>
  <r>
    <n v="72460"/>
    <d v="2019-04-23T00:00:00"/>
    <n v="2"/>
    <x v="0"/>
    <x v="8"/>
    <x v="1"/>
    <n v="16013"/>
    <s v="Atkins"/>
    <x v="4"/>
    <x v="0"/>
    <x v="0"/>
    <x v="0"/>
    <s v="Cycling Jersey Men Summer Short Sleeve"/>
    <n v="1357"/>
    <x v="3"/>
    <n v="27.97"/>
    <x v="1"/>
    <n v="27.97"/>
    <n v="14.01999664"/>
    <n v="13.950003359999998"/>
    <n v="14.01999664"/>
  </r>
  <r>
    <n v="72458"/>
    <d v="2019-04-23T00:00:00"/>
    <n v="2"/>
    <x v="0"/>
    <x v="8"/>
    <x v="1"/>
    <n v="16011"/>
    <s v="Bridges"/>
    <x v="74"/>
    <x v="0"/>
    <x v="0"/>
    <x v="0"/>
    <s v="Cycling Jersey Men Summer Short Sleeve"/>
    <n v="1357"/>
    <x v="3"/>
    <n v="27.97"/>
    <x v="1"/>
    <n v="27.97"/>
    <n v="14.01999664"/>
    <n v="13.950003359999998"/>
    <n v="14.01999664"/>
  </r>
  <r>
    <n v="72442"/>
    <d v="2019-04-23T00:00:00"/>
    <n v="2"/>
    <x v="0"/>
    <x v="8"/>
    <x v="1"/>
    <n v="15995"/>
    <s v="Cotton"/>
    <x v="97"/>
    <x v="0"/>
    <x v="0"/>
    <x v="0"/>
    <s v="Cycling Jersey Men Summer Short Sleeve"/>
    <n v="1357"/>
    <x v="3"/>
    <n v="27.97"/>
    <x v="1"/>
    <n v="27.97"/>
    <n v="14.01999664"/>
    <n v="13.950003359999998"/>
    <n v="14.01999664"/>
  </r>
  <r>
    <n v="57598"/>
    <d v="2019-04-20T00:00:00"/>
    <n v="6"/>
    <x v="1"/>
    <x v="8"/>
    <x v="1"/>
    <n v="138"/>
    <s v="Dawson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75932"/>
    <d v="2019-04-15T00:00:00"/>
    <n v="1"/>
    <x v="0"/>
    <x v="8"/>
    <x v="1"/>
    <n v="19485"/>
    <s v="Olsen"/>
    <x v="13"/>
    <x v="1"/>
    <x v="1"/>
    <x v="1"/>
    <s v="Smart watch "/>
    <n v="1360"/>
    <x v="2"/>
    <n v="370"/>
    <x v="1"/>
    <n v="370"/>
    <n v="249.0899963"/>
    <n v="120.9100037"/>
    <n v="249.0899963"/>
  </r>
  <r>
    <n v="57106"/>
    <d v="2019-04-13T00:00:00"/>
    <n v="6"/>
    <x v="1"/>
    <x v="8"/>
    <x v="1"/>
    <n v="8917"/>
    <s v="Smith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70746"/>
    <d v="2019-04-13T00:00:00"/>
    <n v="6"/>
    <x v="1"/>
    <x v="8"/>
    <x v="1"/>
    <n v="14299"/>
    <s v="Ortega"/>
    <x v="21"/>
    <x v="1"/>
    <x v="0"/>
    <x v="0"/>
    <s v="Dell Laptop"/>
    <n v="1351"/>
    <x v="2"/>
    <n v="1650"/>
    <x v="1"/>
    <n v="1650"/>
    <n v="595.34997559999999"/>
    <n v="1054.6500243999999"/>
    <n v="595.34997559999999"/>
  </r>
  <r>
    <n v="69711"/>
    <d v="2019-04-12T00:00:00"/>
    <n v="5"/>
    <x v="0"/>
    <x v="8"/>
    <x v="1"/>
    <n v="13264"/>
    <s v="King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69478"/>
    <d v="2019-04-11T00:00:00"/>
    <n v="4"/>
    <x v="0"/>
    <x v="8"/>
    <x v="1"/>
    <n v="13031"/>
    <s v="Allen"/>
    <x v="21"/>
    <x v="1"/>
    <x v="0"/>
    <x v="0"/>
    <s v="Apexcam 4K 20MP WiFi Action Camera"/>
    <n v="1349"/>
    <x v="2"/>
    <n v="99.98"/>
    <x v="1"/>
    <n v="99.98"/>
    <n v="76.830001800000005"/>
    <n v="23.149998199999999"/>
    <n v="76.830001800000005"/>
  </r>
  <r>
    <n v="56973"/>
    <d v="2019-04-11T00:00:00"/>
    <n v="4"/>
    <x v="0"/>
    <x v="8"/>
    <x v="1"/>
    <n v="8541"/>
    <s v="Smith"/>
    <x v="13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67275"/>
    <d v="2019-04-09T00:00:00"/>
    <n v="2"/>
    <x v="0"/>
    <x v="8"/>
    <x v="1"/>
    <n v="4195"/>
    <s v="Lawrence"/>
    <x v="71"/>
    <x v="0"/>
    <x v="0"/>
    <x v="2"/>
    <s v="Mercurial Vapor 13 Elite FG"/>
    <n v="365"/>
    <x v="1"/>
    <n v="94.75"/>
    <x v="2"/>
    <n v="379"/>
    <n v="122.2799988"/>
    <n v="256.72000120000001"/>
    <n v="30.5699997"/>
  </r>
  <r>
    <n v="58738"/>
    <d v="2019-04-07T00:00:00"/>
    <n v="7"/>
    <x v="1"/>
    <x v="8"/>
    <x v="1"/>
    <n v="1070"/>
    <s v="Huffman"/>
    <x v="11"/>
    <x v="1"/>
    <x v="0"/>
    <x v="0"/>
    <s v="Mercurial Vapor 13 Elite FG"/>
    <n v="365"/>
    <x v="1"/>
    <n v="94.75"/>
    <x v="2"/>
    <n v="379"/>
    <n v="122.2799988"/>
    <n v="256.72000120000001"/>
    <n v="30.5699997"/>
  </r>
  <r>
    <n v="56448"/>
    <d v="2019-04-03T00:00:00"/>
    <n v="3"/>
    <x v="0"/>
    <x v="8"/>
    <x v="1"/>
    <n v="7247"/>
    <s v="Smith"/>
    <x v="9"/>
    <x v="1"/>
    <x v="1"/>
    <x v="2"/>
    <s v="Eagles Nest DryFly Rain Tarp"/>
    <n v="977"/>
    <x v="4"/>
    <n v="29.99"/>
    <x v="3"/>
    <n v="149.94999999999999"/>
    <n v="74.249992349999999"/>
    <n v="75.700007649999989"/>
    <n v="14.849998469999999"/>
  </r>
  <r>
    <n v="56359"/>
    <d v="2019-04-02T00:00:00"/>
    <n v="2"/>
    <x v="0"/>
    <x v="8"/>
    <x v="1"/>
    <n v="1025"/>
    <s v="Todd"/>
    <x v="11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73207"/>
    <d v="2019-04-02T00:00:00"/>
    <n v="2"/>
    <x v="0"/>
    <x v="8"/>
    <x v="1"/>
    <n v="16760"/>
    <s v="Parrish"/>
    <x v="194"/>
    <x v="0"/>
    <x v="0"/>
    <x v="0"/>
    <s v="Smart watch "/>
    <n v="1360"/>
    <x v="2"/>
    <n v="370"/>
    <x v="1"/>
    <n v="370"/>
    <n v="249.0899963"/>
    <n v="120.9100037"/>
    <n v="249.0899963"/>
  </r>
  <r>
    <n v="73208"/>
    <d v="2019-04-01T00:00:00"/>
    <n v="1"/>
    <x v="0"/>
    <x v="8"/>
    <x v="1"/>
    <n v="16761"/>
    <s v="Hobbs"/>
    <x v="8"/>
    <x v="1"/>
    <x v="1"/>
    <x v="0"/>
    <s v="Smart watch "/>
    <n v="1360"/>
    <x v="2"/>
    <n v="370"/>
    <x v="1"/>
    <n v="370"/>
    <n v="249.0899963"/>
    <n v="120.9100037"/>
    <n v="249.0899963"/>
  </r>
  <r>
    <n v="73209"/>
    <d v="2019-03-31T00:00:00"/>
    <n v="7"/>
    <x v="1"/>
    <x v="9"/>
    <x v="1"/>
    <n v="16762"/>
    <s v="Cummings"/>
    <x v="106"/>
    <x v="0"/>
    <x v="0"/>
    <x v="0"/>
    <s v="Smart watch "/>
    <n v="1360"/>
    <x v="2"/>
    <n v="370"/>
    <x v="1"/>
    <n v="370"/>
    <n v="249.0899963"/>
    <n v="120.9100037"/>
    <n v="249.0899963"/>
  </r>
  <r>
    <n v="73210"/>
    <d v="2019-03-30T00:00:00"/>
    <n v="6"/>
    <x v="1"/>
    <x v="9"/>
    <x v="1"/>
    <n v="16763"/>
    <s v="Hudson"/>
    <x v="26"/>
    <x v="1"/>
    <x v="0"/>
    <x v="2"/>
    <s v="Smart watch "/>
    <n v="1360"/>
    <x v="2"/>
    <n v="370"/>
    <x v="1"/>
    <n v="370"/>
    <n v="249.0899963"/>
    <n v="120.9100037"/>
    <n v="249.0899963"/>
  </r>
  <r>
    <n v="73211"/>
    <d v="2019-03-29T00:00:00"/>
    <n v="5"/>
    <x v="0"/>
    <x v="9"/>
    <x v="1"/>
    <n v="16764"/>
    <s v="Terry"/>
    <x v="80"/>
    <x v="0"/>
    <x v="0"/>
    <x v="0"/>
    <s v="Smart watch "/>
    <n v="1360"/>
    <x v="2"/>
    <n v="370"/>
    <x v="1"/>
    <n v="370"/>
    <n v="249.0899963"/>
    <n v="120.9100037"/>
    <n v="249.0899963"/>
  </r>
  <r>
    <n v="55984"/>
    <d v="2019-03-28T00:00:00"/>
    <n v="4"/>
    <x v="0"/>
    <x v="9"/>
    <x v="1"/>
    <n v="1339"/>
    <s v="Mack"/>
    <x v="9"/>
    <x v="1"/>
    <x v="1"/>
    <x v="2"/>
    <s v="Taylormade Rocketballz Golf Balls"/>
    <n v="818"/>
    <x v="0"/>
    <n v="46.69"/>
    <x v="3"/>
    <n v="233.45"/>
    <n v="148.45000264999999"/>
    <n v="84.999997350000001"/>
    <n v="29.690000529999999"/>
  </r>
  <r>
    <n v="73212"/>
    <d v="2019-03-28T00:00:00"/>
    <n v="4"/>
    <x v="0"/>
    <x v="9"/>
    <x v="1"/>
    <n v="16765"/>
    <s v="Roman"/>
    <x v="122"/>
    <x v="0"/>
    <x v="0"/>
    <x v="2"/>
    <s v="Smart watch "/>
    <n v="1360"/>
    <x v="2"/>
    <n v="370"/>
    <x v="1"/>
    <n v="370"/>
    <n v="249.0899963"/>
    <n v="120.9100037"/>
    <n v="249.0899963"/>
  </r>
  <r>
    <n v="73213"/>
    <d v="2019-03-27T00:00:00"/>
    <n v="3"/>
    <x v="0"/>
    <x v="9"/>
    <x v="1"/>
    <n v="16766"/>
    <s v="Taylor"/>
    <x v="26"/>
    <x v="1"/>
    <x v="0"/>
    <x v="0"/>
    <s v="Smart watch "/>
    <n v="1360"/>
    <x v="2"/>
    <n v="370"/>
    <x v="1"/>
    <n v="370"/>
    <n v="249.0899963"/>
    <n v="120.9100037"/>
    <n v="249.0899963"/>
  </r>
  <r>
    <n v="73214"/>
    <d v="2019-03-26T00:00:00"/>
    <n v="2"/>
    <x v="0"/>
    <x v="9"/>
    <x v="1"/>
    <n v="16767"/>
    <s v="Huff"/>
    <x v="8"/>
    <x v="1"/>
    <x v="1"/>
    <x v="2"/>
    <s v="Smart watch "/>
    <n v="1360"/>
    <x v="2"/>
    <n v="370"/>
    <x v="1"/>
    <n v="370"/>
    <n v="249.0899963"/>
    <n v="120.9100037"/>
    <n v="249.0899963"/>
  </r>
  <r>
    <n v="55829"/>
    <d v="2019-03-25T00:00:00"/>
    <n v="1"/>
    <x v="0"/>
    <x v="9"/>
    <x v="1"/>
    <n v="6428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73215"/>
    <d v="2019-03-25T00:00:00"/>
    <n v="1"/>
    <x v="0"/>
    <x v="9"/>
    <x v="1"/>
    <n v="16768"/>
    <s v="Durham"/>
    <x v="2"/>
    <x v="0"/>
    <x v="0"/>
    <x v="0"/>
    <s v="Smart watch "/>
    <n v="1360"/>
    <x v="2"/>
    <n v="370"/>
    <x v="1"/>
    <n v="370"/>
    <n v="249.0899963"/>
    <n v="120.9100037"/>
    <n v="249.0899963"/>
  </r>
  <r>
    <n v="73216"/>
    <d v="2019-03-24T00:00:00"/>
    <n v="7"/>
    <x v="1"/>
    <x v="9"/>
    <x v="1"/>
    <n v="16769"/>
    <s v="Huffman"/>
    <x v="135"/>
    <x v="0"/>
    <x v="0"/>
    <x v="2"/>
    <s v="Smart watch "/>
    <n v="1360"/>
    <x v="2"/>
    <n v="370"/>
    <x v="1"/>
    <n v="370"/>
    <n v="249.0899963"/>
    <n v="120.9100037"/>
    <n v="249.0899963"/>
  </r>
  <r>
    <n v="73217"/>
    <d v="2019-03-23T00:00:00"/>
    <n v="6"/>
    <x v="1"/>
    <x v="9"/>
    <x v="1"/>
    <n v="16770"/>
    <s v="Arnold"/>
    <x v="140"/>
    <x v="0"/>
    <x v="0"/>
    <x v="0"/>
    <s v="Smart watch "/>
    <n v="1360"/>
    <x v="2"/>
    <n v="370"/>
    <x v="1"/>
    <n v="370"/>
    <n v="249.0899963"/>
    <n v="120.9100037"/>
    <n v="249.0899963"/>
  </r>
  <r>
    <n v="74194"/>
    <d v="2019-03-19T00:00:00"/>
    <n v="2"/>
    <x v="0"/>
    <x v="9"/>
    <x v="1"/>
    <n v="17747"/>
    <s v="Bauer"/>
    <x v="99"/>
    <x v="0"/>
    <x v="0"/>
    <x v="0"/>
    <s v="ApparelEinstein 4-in-1 Activity Gym"/>
    <n v="1347"/>
    <x v="5"/>
    <n v="69.989999999999995"/>
    <x v="1"/>
    <n v="69.989999999999995"/>
    <n v="38.520000459999999"/>
    <n v="31.469999539999996"/>
    <n v="38.520000459999999"/>
  </r>
  <r>
    <n v="55155"/>
    <d v="2019-03-16T00:00:00"/>
    <n v="6"/>
    <x v="1"/>
    <x v="9"/>
    <x v="1"/>
    <n v="3752"/>
    <s v="Vega"/>
    <x v="25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54585"/>
    <d v="2019-03-07T00:00:00"/>
    <n v="4"/>
    <x v="0"/>
    <x v="9"/>
    <x v="1"/>
    <n v="1423"/>
    <s v="Day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2601"/>
    <d v="2019-03-06T00:00:00"/>
    <n v="3"/>
    <x v="0"/>
    <x v="9"/>
    <x v="1"/>
    <n v="1695"/>
    <s v="Marquez"/>
    <x v="98"/>
    <x v="0"/>
    <x v="0"/>
    <x v="2"/>
    <s v="ADG 3 Golf Shoes"/>
    <n v="627"/>
    <x v="0"/>
    <n v="165"/>
    <x v="0"/>
    <n v="330"/>
    <n v="245.4600068"/>
    <n v="84.539993199999998"/>
    <n v="122.7300034"/>
  </r>
  <r>
    <n v="66998"/>
    <d v="2019-03-05T00:00:00"/>
    <n v="2"/>
    <x v="0"/>
    <x v="9"/>
    <x v="1"/>
    <n v="9466"/>
    <s v="Smith"/>
    <x v="200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4274"/>
    <d v="2019-03-03T00:00:00"/>
    <n v="7"/>
    <x v="1"/>
    <x v="9"/>
    <x v="1"/>
    <n v="6360"/>
    <s v="Phillip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67753"/>
    <d v="2019-02-20T00:00:00"/>
    <n v="3"/>
    <x v="0"/>
    <x v="10"/>
    <x v="1"/>
    <n v="1566"/>
    <s v="Sim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70044"/>
    <d v="2019-02-19T00:00:00"/>
    <n v="2"/>
    <x v="0"/>
    <x v="10"/>
    <x v="1"/>
    <n v="13597"/>
    <s v="Mejia"/>
    <x v="50"/>
    <x v="1"/>
    <x v="1"/>
    <x v="0"/>
    <s v="Adidas Sport Athletic Pullover Hooded"/>
    <n v="1350"/>
    <x v="5"/>
    <n v="22.74"/>
    <x v="1"/>
    <n v="22.74"/>
    <n v="14.6999969"/>
    <n v="8.0400030999999981"/>
    <n v="14.6999969"/>
  </r>
  <r>
    <n v="53403"/>
    <d v="2019-02-18T00:00:00"/>
    <n v="1"/>
    <x v="0"/>
    <x v="10"/>
    <x v="1"/>
    <n v="10485"/>
    <s v="Smith"/>
    <x v="14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74193"/>
    <d v="2019-02-11T00:00:00"/>
    <n v="1"/>
    <x v="0"/>
    <x v="10"/>
    <x v="1"/>
    <n v="17746"/>
    <s v="Combs"/>
    <x v="226"/>
    <x v="0"/>
    <x v="0"/>
    <x v="0"/>
    <s v="ApparelEinstein 4-in-1 Activity Gym"/>
    <n v="1347"/>
    <x v="5"/>
    <n v="69.989999999999995"/>
    <x v="1"/>
    <n v="69.989999999999995"/>
    <n v="38.520000459999999"/>
    <n v="31.469999539999996"/>
    <n v="38.520000459999999"/>
  </r>
  <r>
    <n v="52640"/>
    <d v="2019-02-07T00:00:00"/>
    <n v="4"/>
    <x v="0"/>
    <x v="10"/>
    <x v="1"/>
    <n v="6398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2640"/>
    <d v="2019-02-07T00:00:00"/>
    <n v="4"/>
    <x v="0"/>
    <x v="10"/>
    <x v="1"/>
    <n v="6398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73205"/>
    <d v="2019-02-06T00:00:00"/>
    <n v="3"/>
    <x v="0"/>
    <x v="10"/>
    <x v="1"/>
    <n v="16758"/>
    <s v="Cain"/>
    <x v="8"/>
    <x v="1"/>
    <x v="1"/>
    <x v="1"/>
    <s v="Smart watch "/>
    <n v="1360"/>
    <x v="2"/>
    <n v="370"/>
    <x v="1"/>
    <n v="370"/>
    <n v="249.0899963"/>
    <n v="120.9100037"/>
    <n v="249.0899963"/>
  </r>
  <r>
    <n v="52562"/>
    <d v="2019-02-06T00:00:00"/>
    <n v="3"/>
    <x v="0"/>
    <x v="10"/>
    <x v="1"/>
    <n v="11106"/>
    <s v="Navarro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52478"/>
    <d v="2019-02-05T00:00:00"/>
    <n v="2"/>
    <x v="0"/>
    <x v="10"/>
    <x v="1"/>
    <n v="6543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2478"/>
    <d v="2019-02-05T00:00:00"/>
    <n v="2"/>
    <x v="0"/>
    <x v="10"/>
    <x v="1"/>
    <n v="6543"/>
    <s v="Smith"/>
    <x v="9"/>
    <x v="1"/>
    <x v="1"/>
    <x v="2"/>
    <s v="Bridgestone e6 Straight Distance Balls"/>
    <n v="825"/>
    <x v="0"/>
    <n v="185"/>
    <x v="3"/>
    <n v="925"/>
    <n v="568.49998474999995"/>
    <n v="356.50001525000005"/>
    <n v="113.69999694999998"/>
  </r>
  <r>
    <n v="54572"/>
    <d v="2019-02-02T00:00:00"/>
    <n v="6"/>
    <x v="1"/>
    <x v="10"/>
    <x v="1"/>
    <n v="7844"/>
    <s v="Smith"/>
    <x v="8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7228"/>
    <d v="2019-02-02T00:00:00"/>
    <n v="6"/>
    <x v="1"/>
    <x v="10"/>
    <x v="1"/>
    <n v="10224"/>
    <s v="Lawson"/>
    <x v="97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9681"/>
    <d v="2019-02-02T00:00:00"/>
    <n v="6"/>
    <x v="1"/>
    <x v="10"/>
    <x v="1"/>
    <n v="629"/>
    <s v="Huffman"/>
    <x v="227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58315"/>
    <d v="2019-02-01T00:00:00"/>
    <n v="5"/>
    <x v="0"/>
    <x v="10"/>
    <x v="1"/>
    <n v="12382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6299"/>
    <d v="2019-02-01T00:00:00"/>
    <n v="5"/>
    <x v="0"/>
    <x v="10"/>
    <x v="1"/>
    <n v="11348"/>
    <s v="Roberts"/>
    <x v="228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10584"/>
    <d v="2019-02-01T00:00:00"/>
    <n v="5"/>
    <x v="0"/>
    <x v="10"/>
    <x v="1"/>
    <n v="2698"/>
    <s v="Adams"/>
    <x v="40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4487"/>
    <d v="2019-02-01T00:00:00"/>
    <n v="5"/>
    <x v="0"/>
    <x v="10"/>
    <x v="1"/>
    <n v="1975"/>
    <s v="Smith"/>
    <x v="51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52166"/>
    <d v="2019-01-31T00:00:00"/>
    <n v="4"/>
    <x v="0"/>
    <x v="11"/>
    <x v="1"/>
    <n v="1425"/>
    <s v="Harvey"/>
    <x v="9"/>
    <x v="1"/>
    <x v="1"/>
    <x v="2"/>
    <s v="Men's PFG Anchor Tough T-Shirt"/>
    <n v="642"/>
    <x v="0"/>
    <n v="30"/>
    <x v="3"/>
    <n v="150"/>
    <n v="84.449996949999999"/>
    <n v="65.550003050000001"/>
    <n v="16.88999939"/>
  </r>
  <r>
    <n v="64559"/>
    <d v="2019-01-31T00:00:00"/>
    <n v="4"/>
    <x v="0"/>
    <x v="11"/>
    <x v="1"/>
    <n v="10366"/>
    <s v="Landry"/>
    <x v="1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6702"/>
    <d v="2019-01-31T00:00:00"/>
    <n v="4"/>
    <x v="0"/>
    <x v="11"/>
    <x v="1"/>
    <n v="5036"/>
    <s v="Smith"/>
    <x v="229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6217"/>
    <d v="2019-01-31T00:00:00"/>
    <n v="4"/>
    <x v="0"/>
    <x v="11"/>
    <x v="1"/>
    <n v="4140"/>
    <s v="Smith"/>
    <x v="14"/>
    <x v="0"/>
    <x v="0"/>
    <x v="2"/>
    <s v="ADG 3 Golf Shoes"/>
    <n v="627"/>
    <x v="0"/>
    <n v="165"/>
    <x v="0"/>
    <n v="330"/>
    <n v="245.4600068"/>
    <n v="84.539993199999998"/>
    <n v="122.7300034"/>
  </r>
  <r>
    <n v="6776"/>
    <d v="2019-01-31T00:00:00"/>
    <n v="4"/>
    <x v="0"/>
    <x v="11"/>
    <x v="1"/>
    <n v="7307"/>
    <s v="Foster"/>
    <x v="1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64599"/>
    <d v="2019-01-31T00:00:00"/>
    <n v="4"/>
    <x v="0"/>
    <x v="11"/>
    <x v="1"/>
    <n v="3315"/>
    <s v="Butler"/>
    <x v="230"/>
    <x v="0"/>
    <x v="0"/>
    <x v="2"/>
    <s v="Mercurial Vapor 13 Elite FG"/>
    <n v="365"/>
    <x v="1"/>
    <n v="94.75"/>
    <x v="2"/>
    <n v="379"/>
    <n v="122.2799988"/>
    <n v="256.72000120000001"/>
    <n v="30.5699997"/>
  </r>
  <r>
    <n v="19168"/>
    <d v="2019-01-31T00:00:00"/>
    <n v="4"/>
    <x v="0"/>
    <x v="11"/>
    <x v="1"/>
    <n v="2170"/>
    <s v="Smith"/>
    <x v="125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6172"/>
    <d v="2019-01-30T00:00:00"/>
    <n v="3"/>
    <x v="0"/>
    <x v="11"/>
    <x v="1"/>
    <n v="2737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66587"/>
    <d v="2019-01-30T00:00:00"/>
    <n v="3"/>
    <x v="0"/>
    <x v="11"/>
    <x v="1"/>
    <n v="3050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0317"/>
    <d v="2019-01-30T00:00:00"/>
    <n v="3"/>
    <x v="0"/>
    <x v="11"/>
    <x v="1"/>
    <n v="3484"/>
    <s v="Hunter"/>
    <x v="231"/>
    <x v="0"/>
    <x v="0"/>
    <x v="2"/>
    <s v="ADG 3 Golf Shoes"/>
    <n v="627"/>
    <x v="0"/>
    <n v="165"/>
    <x v="0"/>
    <n v="330"/>
    <n v="245.4600068"/>
    <n v="84.539993199999998"/>
    <n v="122.7300034"/>
  </r>
  <r>
    <n v="64531"/>
    <d v="2019-01-30T00:00:00"/>
    <n v="3"/>
    <x v="0"/>
    <x v="11"/>
    <x v="1"/>
    <n v="3364"/>
    <s v="Ramos"/>
    <x v="232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8623"/>
    <d v="2019-01-30T00:00:00"/>
    <n v="3"/>
    <x v="0"/>
    <x v="11"/>
    <x v="1"/>
    <n v="5088"/>
    <s v="Smith"/>
    <x v="58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2203"/>
    <d v="2019-01-29T00:00:00"/>
    <n v="2"/>
    <x v="0"/>
    <x v="11"/>
    <x v="1"/>
    <n v="7701"/>
    <s v="Lawson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68645"/>
    <d v="2019-01-29T00:00:00"/>
    <n v="2"/>
    <x v="0"/>
    <x v="11"/>
    <x v="1"/>
    <n v="10013"/>
    <s v="Smith"/>
    <x v="27"/>
    <x v="1"/>
    <x v="0"/>
    <x v="0"/>
    <s v="Power Tower Workout Pull Up &amp; Dip Station"/>
    <n v="364"/>
    <x v="6"/>
    <n v="209.99"/>
    <x v="1"/>
    <n v="209.99"/>
    <n v="104.4673756"/>
    <n v="105.52262440000001"/>
    <n v="104.4673756"/>
  </r>
  <r>
    <n v="68645"/>
    <d v="2019-01-29T00:00:00"/>
    <n v="2"/>
    <x v="0"/>
    <x v="11"/>
    <x v="1"/>
    <n v="10013"/>
    <s v="Smith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9444"/>
    <d v="2019-01-29T00:00:00"/>
    <n v="2"/>
    <x v="0"/>
    <x v="11"/>
    <x v="1"/>
    <n v="2916"/>
    <s v="Nelson"/>
    <x v="11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54446"/>
    <d v="2019-01-29T00:00:00"/>
    <n v="2"/>
    <x v="0"/>
    <x v="11"/>
    <x v="1"/>
    <n v="12094"/>
    <s v="Smith"/>
    <x v="17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68700"/>
    <d v="2019-01-29T00:00:00"/>
    <n v="2"/>
    <x v="0"/>
    <x v="11"/>
    <x v="1"/>
    <n v="11078"/>
    <s v="Hoover"/>
    <x v="233"/>
    <x v="0"/>
    <x v="0"/>
    <x v="2"/>
    <s v="Mercurial Vapor 13 Elite FG"/>
    <n v="365"/>
    <x v="1"/>
    <n v="94.75"/>
    <x v="2"/>
    <n v="379"/>
    <n v="122.2799988"/>
    <n v="256.72000120000001"/>
    <n v="30.5699997"/>
  </r>
  <r>
    <n v="64451"/>
    <d v="2019-01-29T00:00:00"/>
    <n v="2"/>
    <x v="0"/>
    <x v="11"/>
    <x v="1"/>
    <n v="4210"/>
    <s v="Roach"/>
    <x v="79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0567"/>
    <d v="2019-01-28T00:00:00"/>
    <n v="1"/>
    <x v="0"/>
    <x v="11"/>
    <x v="1"/>
    <n v="8517"/>
    <s v="Smith"/>
    <x v="8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64362"/>
    <d v="2019-01-28T00:00:00"/>
    <n v="1"/>
    <x v="0"/>
    <x v="11"/>
    <x v="1"/>
    <n v="2123"/>
    <s v="Ray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58239"/>
    <d v="2019-01-28T00:00:00"/>
    <n v="1"/>
    <x v="0"/>
    <x v="11"/>
    <x v="1"/>
    <n v="10166"/>
    <s v="Smith"/>
    <x v="27"/>
    <x v="1"/>
    <x v="0"/>
    <x v="0"/>
    <s v="Air Zoom Pegasus 37"/>
    <n v="191"/>
    <x v="5"/>
    <n v="85"/>
    <x v="2"/>
    <n v="340"/>
    <n v="219.11999520000001"/>
    <n v="120.88000479999999"/>
    <n v="54.779998800000001"/>
  </r>
  <r>
    <n v="49622"/>
    <d v="2019-01-28T00:00:00"/>
    <n v="1"/>
    <x v="0"/>
    <x v="11"/>
    <x v="1"/>
    <n v="7112"/>
    <s v="Harris"/>
    <x v="34"/>
    <x v="1"/>
    <x v="0"/>
    <x v="0"/>
    <s v="ADG 3 Golf Shoes"/>
    <n v="627"/>
    <x v="0"/>
    <n v="165"/>
    <x v="2"/>
    <n v="660"/>
    <n v="490.9200136"/>
    <n v="169.0799864"/>
    <n v="122.7300034"/>
  </r>
  <r>
    <n v="2937"/>
    <d v="2019-01-28T00:00:00"/>
    <n v="1"/>
    <x v="0"/>
    <x v="11"/>
    <x v="1"/>
    <n v="10860"/>
    <s v="Johnson"/>
    <x v="214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62336"/>
    <d v="2019-01-28T00:00:00"/>
    <n v="1"/>
    <x v="0"/>
    <x v="11"/>
    <x v="1"/>
    <n v="9385"/>
    <s v="Whitehead"/>
    <x v="234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5636"/>
    <d v="2019-01-27T00:00:00"/>
    <n v="7"/>
    <x v="1"/>
    <x v="11"/>
    <x v="1"/>
    <n v="5011"/>
    <s v="Berg"/>
    <x v="9"/>
    <x v="1"/>
    <x v="1"/>
    <x v="2"/>
    <s v="Youth Black/Red Away Match Jersey"/>
    <n v="565"/>
    <x v="1"/>
    <n v="70"/>
    <x v="3"/>
    <n v="350"/>
    <n v="195.75000764999999"/>
    <n v="154.24999235000001"/>
    <n v="39.150001529999997"/>
  </r>
  <r>
    <n v="58034"/>
    <d v="2019-01-27T00:00:00"/>
    <n v="7"/>
    <x v="1"/>
    <x v="11"/>
    <x v="1"/>
    <n v="6277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66423"/>
    <d v="2019-01-27T00:00:00"/>
    <n v="7"/>
    <x v="1"/>
    <x v="11"/>
    <x v="1"/>
    <n v="6346"/>
    <s v="Cooley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66411"/>
    <d v="2019-01-27T00:00:00"/>
    <n v="7"/>
    <x v="1"/>
    <x v="11"/>
    <x v="1"/>
    <n v="8348"/>
    <s v="Maddox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60146"/>
    <d v="2019-01-27T00:00:00"/>
    <n v="7"/>
    <x v="1"/>
    <x v="11"/>
    <x v="1"/>
    <n v="9528"/>
    <s v="Flores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8123"/>
    <d v="2019-01-27T00:00:00"/>
    <n v="7"/>
    <x v="1"/>
    <x v="11"/>
    <x v="1"/>
    <n v="11290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1911"/>
    <d v="2019-01-27T00:00:00"/>
    <n v="7"/>
    <x v="1"/>
    <x v="11"/>
    <x v="1"/>
    <n v="11339"/>
    <s v="King"/>
    <x v="21"/>
    <x v="1"/>
    <x v="0"/>
    <x v="0"/>
    <s v="Air Zoom Pegasus 37"/>
    <n v="191"/>
    <x v="5"/>
    <n v="85"/>
    <x v="2"/>
    <n v="340"/>
    <n v="219.11999520000001"/>
    <n v="120.88000479999999"/>
    <n v="54.779998800000001"/>
  </r>
  <r>
    <n v="13736"/>
    <d v="2019-01-27T00:00:00"/>
    <n v="7"/>
    <x v="1"/>
    <x v="11"/>
    <x v="1"/>
    <n v="1086"/>
    <s v="Smith"/>
    <x v="11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62260"/>
    <d v="2019-01-27T00:00:00"/>
    <n v="7"/>
    <x v="1"/>
    <x v="11"/>
    <x v="1"/>
    <n v="9341"/>
    <s v="Collins"/>
    <x v="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51865"/>
    <d v="2019-01-27T00:00:00"/>
    <n v="7"/>
    <x v="1"/>
    <x v="11"/>
    <x v="1"/>
    <n v="12431"/>
    <s v="Rios"/>
    <x v="235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10502"/>
    <d v="2019-01-27T00:00:00"/>
    <n v="7"/>
    <x v="1"/>
    <x v="11"/>
    <x v="1"/>
    <n v="3942"/>
    <s v="Smith"/>
    <x v="1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2237"/>
    <d v="2019-01-27T00:00:00"/>
    <n v="7"/>
    <x v="1"/>
    <x v="11"/>
    <x v="1"/>
    <n v="6758"/>
    <s v="Chung"/>
    <x v="16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8410"/>
    <d v="2019-01-26T00:00:00"/>
    <n v="6"/>
    <x v="1"/>
    <x v="11"/>
    <x v="1"/>
    <n v="259"/>
    <s v="Bate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19610"/>
    <d v="2019-01-26T00:00:00"/>
    <n v="6"/>
    <x v="1"/>
    <x v="11"/>
    <x v="1"/>
    <n v="387"/>
    <s v="Levy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53505"/>
    <d v="2019-01-26T00:00:00"/>
    <n v="6"/>
    <x v="1"/>
    <x v="11"/>
    <x v="1"/>
    <n v="3099"/>
    <s v="Copeland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15673"/>
    <d v="2019-01-26T00:00:00"/>
    <n v="6"/>
    <x v="1"/>
    <x v="11"/>
    <x v="1"/>
    <n v="3784"/>
    <s v="Sharp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6351"/>
    <d v="2019-01-26T00:00:00"/>
    <n v="6"/>
    <x v="1"/>
    <x v="11"/>
    <x v="1"/>
    <n v="4697"/>
    <s v="Sing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4292"/>
    <d v="2019-01-26T00:00:00"/>
    <n v="6"/>
    <x v="1"/>
    <x v="11"/>
    <x v="1"/>
    <n v="5120"/>
    <s v="Smith"/>
    <x v="9"/>
    <x v="1"/>
    <x v="1"/>
    <x v="1"/>
    <s v="Schwinn Comfort Bike Seat"/>
    <n v="957"/>
    <x v="3"/>
    <n v="80"/>
    <x v="1"/>
    <n v="80"/>
    <n v="47.430000309999997"/>
    <n v="32.569999690000003"/>
    <n v="47.430000309999997"/>
  </r>
  <r>
    <n v="55876"/>
    <d v="2019-01-26T00:00:00"/>
    <n v="6"/>
    <x v="1"/>
    <x v="11"/>
    <x v="1"/>
    <n v="5421"/>
    <s v="Carlson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269"/>
    <d v="2019-01-26T00:00:00"/>
    <n v="6"/>
    <x v="1"/>
    <x v="11"/>
    <x v="1"/>
    <n v="6523"/>
    <s v="Smith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62193"/>
    <d v="2019-01-26T00:00:00"/>
    <n v="6"/>
    <x v="1"/>
    <x v="11"/>
    <x v="1"/>
    <n v="7003"/>
    <s v="Patrick"/>
    <x v="9"/>
    <x v="1"/>
    <x v="1"/>
    <x v="1"/>
    <s v="Schwinn Comfort Bike Seat"/>
    <n v="957"/>
    <x v="3"/>
    <n v="80"/>
    <x v="1"/>
    <n v="80"/>
    <n v="47.430000309999997"/>
    <n v="32.569999690000003"/>
    <n v="47.430000309999997"/>
  </r>
  <r>
    <n v="20234"/>
    <d v="2019-01-26T00:00:00"/>
    <n v="6"/>
    <x v="1"/>
    <x v="11"/>
    <x v="1"/>
    <n v="7132"/>
    <s v="Guerra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11513"/>
    <d v="2019-01-26T00:00:00"/>
    <n v="6"/>
    <x v="1"/>
    <x v="11"/>
    <x v="1"/>
    <n v="8103"/>
    <s v="Jones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4813"/>
    <d v="2019-01-26T00:00:00"/>
    <n v="6"/>
    <x v="1"/>
    <x v="11"/>
    <x v="1"/>
    <n v="10018"/>
    <s v="Rodriguez"/>
    <x v="27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47002"/>
    <d v="2019-01-26T00:00:00"/>
    <n v="6"/>
    <x v="1"/>
    <x v="11"/>
    <x v="1"/>
    <n v="4596"/>
    <s v="Burns"/>
    <x v="236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4894"/>
    <d v="2019-01-26T00:00:00"/>
    <n v="6"/>
    <x v="1"/>
    <x v="11"/>
    <x v="1"/>
    <n v="7492"/>
    <s v="Smith"/>
    <x v="51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4222"/>
    <d v="2019-01-26T00:00:00"/>
    <n v="6"/>
    <x v="1"/>
    <x v="11"/>
    <x v="1"/>
    <n v="4848"/>
    <s v="Morgan"/>
    <x v="237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62072"/>
    <d v="2019-01-25T00:00:00"/>
    <n v="5"/>
    <x v="0"/>
    <x v="11"/>
    <x v="1"/>
    <n v="1146"/>
    <s v="Evan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4163"/>
    <d v="2019-01-25T00:00:00"/>
    <n v="5"/>
    <x v="0"/>
    <x v="11"/>
    <x v="1"/>
    <n v="3975"/>
    <s v="Meadow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2117"/>
    <d v="2019-01-25T00:00:00"/>
    <n v="5"/>
    <x v="0"/>
    <x v="11"/>
    <x v="1"/>
    <n v="5113"/>
    <s v="Osborne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59301"/>
    <d v="2019-01-25T00:00:00"/>
    <n v="5"/>
    <x v="0"/>
    <x v="11"/>
    <x v="1"/>
    <n v="5364"/>
    <s v="Colon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7929"/>
    <d v="2019-01-25T00:00:00"/>
    <n v="5"/>
    <x v="0"/>
    <x v="11"/>
    <x v="1"/>
    <n v="7720"/>
    <s v="Ramirez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51725"/>
    <d v="2019-01-25T00:00:00"/>
    <n v="5"/>
    <x v="0"/>
    <x v="11"/>
    <x v="1"/>
    <n v="11254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51746"/>
    <d v="2019-01-25T00:00:00"/>
    <n v="5"/>
    <x v="0"/>
    <x v="11"/>
    <x v="1"/>
    <n v="12291"/>
    <s v="Sims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5746"/>
    <d v="2019-01-25T00:00:00"/>
    <n v="5"/>
    <x v="0"/>
    <x v="11"/>
    <x v="1"/>
    <n v="7112"/>
    <s v="Harris"/>
    <x v="83"/>
    <x v="2"/>
    <x v="0"/>
    <x v="0"/>
    <s v="Dri-FIT Victory Golf Polo"/>
    <n v="502"/>
    <x v="5"/>
    <n v="65"/>
    <x v="2"/>
    <n v="260"/>
    <n v="134.39999388000001"/>
    <n v="125.60000611999999"/>
    <n v="33.599998470000003"/>
  </r>
  <r>
    <n v="68369"/>
    <d v="2019-01-25T00:00:00"/>
    <n v="5"/>
    <x v="0"/>
    <x v="11"/>
    <x v="1"/>
    <n v="8391"/>
    <s v="Smith"/>
    <x v="13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8374"/>
    <d v="2019-01-25T00:00:00"/>
    <n v="5"/>
    <x v="0"/>
    <x v="11"/>
    <x v="1"/>
    <n v="10549"/>
    <s v="Atkinson"/>
    <x v="173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7292"/>
    <d v="2019-01-25T00:00:00"/>
    <n v="5"/>
    <x v="0"/>
    <x v="11"/>
    <x v="1"/>
    <n v="9671"/>
    <s v="Smith"/>
    <x v="161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44816"/>
    <d v="2019-01-25T00:00:00"/>
    <n v="5"/>
    <x v="0"/>
    <x v="11"/>
    <x v="1"/>
    <n v="3141"/>
    <s v="Shannon"/>
    <x v="238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8428"/>
    <d v="2019-01-25T00:00:00"/>
    <n v="5"/>
    <x v="0"/>
    <x v="11"/>
    <x v="1"/>
    <n v="3471"/>
    <s v="Franco"/>
    <x v="81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17211"/>
    <d v="2019-01-25T00:00:00"/>
    <n v="5"/>
    <x v="0"/>
    <x v="11"/>
    <x v="1"/>
    <n v="1595"/>
    <s v="Smith"/>
    <x v="125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3816"/>
    <d v="2019-01-24T00:00:00"/>
    <n v="4"/>
    <x v="0"/>
    <x v="11"/>
    <x v="1"/>
    <n v="8360"/>
    <s v="Smith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53810"/>
    <d v="2019-01-24T00:00:00"/>
    <n v="4"/>
    <x v="0"/>
    <x v="11"/>
    <x v="1"/>
    <n v="11455"/>
    <s v="Weaver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13890"/>
    <d v="2019-01-24T00:00:00"/>
    <n v="4"/>
    <x v="0"/>
    <x v="11"/>
    <x v="1"/>
    <n v="9120"/>
    <s v="Trujillo"/>
    <x v="27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64053"/>
    <d v="2019-01-24T00:00:00"/>
    <n v="4"/>
    <x v="0"/>
    <x v="11"/>
    <x v="1"/>
    <n v="10121"/>
    <s v="Smith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4053"/>
    <d v="2019-01-24T00:00:00"/>
    <n v="4"/>
    <x v="0"/>
    <x v="11"/>
    <x v="1"/>
    <n v="10121"/>
    <s v="Smith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8337"/>
    <d v="2019-01-24T00:00:00"/>
    <n v="4"/>
    <x v="0"/>
    <x v="11"/>
    <x v="1"/>
    <n v="8897"/>
    <s v="Blackburn"/>
    <x v="13"/>
    <x v="1"/>
    <x v="0"/>
    <x v="0"/>
    <s v="ADG 3 Golf Shoes"/>
    <n v="627"/>
    <x v="0"/>
    <n v="165"/>
    <x v="2"/>
    <n v="660"/>
    <n v="490.9200136"/>
    <n v="169.0799864"/>
    <n v="122.7300034"/>
  </r>
  <r>
    <n v="64066"/>
    <d v="2019-01-24T00:00:00"/>
    <n v="4"/>
    <x v="0"/>
    <x v="11"/>
    <x v="1"/>
    <n v="442"/>
    <s v="Smith"/>
    <x v="239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6229"/>
    <d v="2019-01-24T00:00:00"/>
    <n v="4"/>
    <x v="0"/>
    <x v="11"/>
    <x v="1"/>
    <n v="11002"/>
    <s v="Smith"/>
    <x v="84"/>
    <x v="0"/>
    <x v="0"/>
    <x v="2"/>
    <s v="Mercurial Vapor 13 Elite FG"/>
    <n v="365"/>
    <x v="1"/>
    <n v="94.75"/>
    <x v="2"/>
    <n v="379"/>
    <n v="122.2799988"/>
    <n v="256.72000120000001"/>
    <n v="30.5699997"/>
  </r>
  <r>
    <n v="57829"/>
    <d v="2019-01-24T00:00:00"/>
    <n v="4"/>
    <x v="0"/>
    <x v="11"/>
    <x v="1"/>
    <n v="3131"/>
    <s v="Brown"/>
    <x v="73"/>
    <x v="0"/>
    <x v="0"/>
    <x v="2"/>
    <s v="ADG 3 Golf Shoes"/>
    <n v="627"/>
    <x v="0"/>
    <n v="165"/>
    <x v="0"/>
    <n v="330"/>
    <n v="245.4600068"/>
    <n v="84.539993199999998"/>
    <n v="122.7300034"/>
  </r>
  <r>
    <n v="64054"/>
    <d v="2019-01-24T00:00:00"/>
    <n v="4"/>
    <x v="0"/>
    <x v="11"/>
    <x v="1"/>
    <n v="8196"/>
    <s v="Sheppard"/>
    <x v="240"/>
    <x v="0"/>
    <x v="0"/>
    <x v="2"/>
    <s v="Mercurial Vapor 13 Elite FG"/>
    <n v="365"/>
    <x v="1"/>
    <n v="94.75"/>
    <x v="2"/>
    <n v="379"/>
    <n v="122.2799988"/>
    <n v="256.72000120000001"/>
    <n v="30.5699997"/>
  </r>
  <r>
    <n v="17467"/>
    <d v="2019-01-24T00:00:00"/>
    <n v="4"/>
    <x v="0"/>
    <x v="11"/>
    <x v="1"/>
    <n v="10534"/>
    <s v="Brooks"/>
    <x v="223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6219"/>
    <d v="2019-01-24T00:00:00"/>
    <n v="4"/>
    <x v="0"/>
    <x v="11"/>
    <x v="1"/>
    <n v="11945"/>
    <s v="Smith"/>
    <x v="56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9702"/>
    <d v="2019-01-24T00:00:00"/>
    <n v="4"/>
    <x v="0"/>
    <x v="11"/>
    <x v="1"/>
    <n v="4896"/>
    <s v="Smith"/>
    <x v="61"/>
    <x v="0"/>
    <x v="0"/>
    <x v="2"/>
    <s v="Defender Small Duffel Bag"/>
    <n v="235"/>
    <x v="6"/>
    <n v="34.950000000000003"/>
    <x v="2"/>
    <n v="139.80000000000001"/>
    <n v="76.520004279999995"/>
    <n v="63.279995720000016"/>
    <n v="19.130001069999999"/>
  </r>
  <r>
    <n v="64065"/>
    <d v="2019-01-24T00:00:00"/>
    <n v="4"/>
    <x v="0"/>
    <x v="11"/>
    <x v="1"/>
    <n v="3444"/>
    <s v="Olsen"/>
    <x v="1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47509"/>
    <d v="2019-01-24T00:00:00"/>
    <n v="4"/>
    <x v="0"/>
    <x v="11"/>
    <x v="1"/>
    <n v="7363"/>
    <s v="Cole"/>
    <x v="110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1983"/>
    <d v="2019-01-23T00:00:00"/>
    <n v="3"/>
    <x v="0"/>
    <x v="11"/>
    <x v="1"/>
    <n v="1900"/>
    <s v="Mercer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61983"/>
    <d v="2019-01-23T00:00:00"/>
    <n v="3"/>
    <x v="0"/>
    <x v="11"/>
    <x v="1"/>
    <n v="1900"/>
    <s v="Mercer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4730"/>
    <d v="2019-01-23T00:00:00"/>
    <n v="3"/>
    <x v="0"/>
    <x v="11"/>
    <x v="1"/>
    <n v="8098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1940"/>
    <d v="2019-01-23T00:00:00"/>
    <n v="3"/>
    <x v="0"/>
    <x v="11"/>
    <x v="1"/>
    <n v="11288"/>
    <s v="Smith"/>
    <x v="14"/>
    <x v="1"/>
    <x v="0"/>
    <x v="0"/>
    <s v="Mercurial Vapor 13 Elite FG"/>
    <n v="365"/>
    <x v="1"/>
    <n v="94.75"/>
    <x v="1"/>
    <n v="94.75"/>
    <n v="30.5699997"/>
    <n v="64.180000300000003"/>
    <n v="30.5699997"/>
  </r>
  <r>
    <n v="61940"/>
    <d v="2019-01-23T00:00:00"/>
    <n v="3"/>
    <x v="0"/>
    <x v="11"/>
    <x v="1"/>
    <n v="11288"/>
    <s v="Smith"/>
    <x v="1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1936"/>
    <d v="2019-01-23T00:00:00"/>
    <n v="3"/>
    <x v="0"/>
    <x v="11"/>
    <x v="1"/>
    <n v="724"/>
    <s v="Mclaughlin"/>
    <x v="11"/>
    <x v="1"/>
    <x v="0"/>
    <x v="0"/>
    <s v="Youth Black/Red Away Match Jersey"/>
    <n v="565"/>
    <x v="1"/>
    <n v="70"/>
    <x v="3"/>
    <n v="350"/>
    <n v="195.75000764999999"/>
    <n v="154.24999235000001"/>
    <n v="39.150001529999997"/>
  </r>
  <r>
    <n v="68289"/>
    <d v="2019-01-23T00:00:00"/>
    <n v="3"/>
    <x v="0"/>
    <x v="11"/>
    <x v="1"/>
    <n v="7006"/>
    <s v="Smith"/>
    <x v="241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6794"/>
    <d v="2019-01-23T00:00:00"/>
    <n v="3"/>
    <x v="0"/>
    <x v="11"/>
    <x v="1"/>
    <n v="6999"/>
    <s v="Pitts"/>
    <x v="242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1997"/>
    <d v="2019-01-23T00:00:00"/>
    <n v="3"/>
    <x v="0"/>
    <x v="11"/>
    <x v="1"/>
    <n v="4552"/>
    <s v="Smith"/>
    <x v="243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1038"/>
    <d v="2019-01-22T00:00:00"/>
    <n v="2"/>
    <x v="0"/>
    <x v="11"/>
    <x v="1"/>
    <n v="14591"/>
    <s v="Freeman"/>
    <x v="213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1000"/>
    <d v="2019-01-22T00:00:00"/>
    <n v="2"/>
    <x v="0"/>
    <x v="11"/>
    <x v="1"/>
    <n v="14553"/>
    <s v="Potter"/>
    <x v="50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1009"/>
    <d v="2019-01-22T00:00:00"/>
    <n v="2"/>
    <x v="0"/>
    <x v="11"/>
    <x v="1"/>
    <n v="14562"/>
    <s v="Brock"/>
    <x v="50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68879"/>
    <d v="2019-01-22T00:00:00"/>
    <n v="2"/>
    <x v="0"/>
    <x v="11"/>
    <x v="1"/>
    <n v="778"/>
    <s v="Buckley"/>
    <x v="9"/>
    <x v="1"/>
    <x v="1"/>
    <x v="0"/>
    <s v="Stamina in-Motion Elliptical Trainer"/>
    <n v="60"/>
    <x v="6"/>
    <n v="189.75"/>
    <x v="1"/>
    <n v="189.75"/>
    <n v="95.799987799999997"/>
    <n v="93.950012200000003"/>
    <n v="95.799987799999997"/>
  </r>
  <r>
    <n v="68879"/>
    <d v="2019-01-22T00:00:00"/>
    <n v="2"/>
    <x v="0"/>
    <x v="11"/>
    <x v="1"/>
    <n v="778"/>
    <s v="Buckley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8879"/>
    <d v="2019-01-22T00:00:00"/>
    <n v="2"/>
    <x v="0"/>
    <x v="11"/>
    <x v="1"/>
    <n v="778"/>
    <s v="Buckley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8220"/>
    <d v="2019-01-22T00:00:00"/>
    <n v="2"/>
    <x v="0"/>
    <x v="11"/>
    <x v="1"/>
    <n v="9962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3936"/>
    <d v="2019-01-22T00:00:00"/>
    <n v="2"/>
    <x v="0"/>
    <x v="11"/>
    <x v="1"/>
    <n v="11329"/>
    <s v="Smith"/>
    <x v="21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63936"/>
    <d v="2019-01-22T00:00:00"/>
    <n v="2"/>
    <x v="0"/>
    <x v="11"/>
    <x v="1"/>
    <n v="11329"/>
    <s v="Smith"/>
    <x v="21"/>
    <x v="1"/>
    <x v="0"/>
    <x v="0"/>
    <s v="ADG 3 Golf Shoes"/>
    <n v="627"/>
    <x v="0"/>
    <n v="165"/>
    <x v="2"/>
    <n v="660"/>
    <n v="490.9200136"/>
    <n v="169.0799864"/>
    <n v="122.7300034"/>
  </r>
  <r>
    <n v="70978"/>
    <d v="2019-01-22T00:00:00"/>
    <n v="2"/>
    <x v="0"/>
    <x v="11"/>
    <x v="1"/>
    <n v="14531"/>
    <s v="Mclaughlin"/>
    <x v="21"/>
    <x v="1"/>
    <x v="0"/>
    <x v="0"/>
    <s v="GoPro MAX — Waterproof 360"/>
    <n v="1352"/>
    <x v="2"/>
    <n v="669.99"/>
    <x v="1"/>
    <n v="669.99"/>
    <n v="450.58000183000001"/>
    <n v="219.40999816999999"/>
    <n v="450.58000183000001"/>
  </r>
  <r>
    <n v="65264"/>
    <d v="2019-01-22T00:00:00"/>
    <n v="2"/>
    <x v="0"/>
    <x v="11"/>
    <x v="1"/>
    <n v="9047"/>
    <s v="Medina"/>
    <x v="13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63920"/>
    <d v="2019-01-22T00:00:00"/>
    <n v="2"/>
    <x v="0"/>
    <x v="11"/>
    <x v="1"/>
    <n v="4308"/>
    <s v="Smith"/>
    <x v="65"/>
    <x v="0"/>
    <x v="0"/>
    <x v="2"/>
    <s v="Mercurial Vapor 13 Elite FG"/>
    <n v="365"/>
    <x v="1"/>
    <n v="94.75"/>
    <x v="2"/>
    <n v="379"/>
    <n v="122.2799988"/>
    <n v="256.72000120000001"/>
    <n v="30.5699997"/>
  </r>
  <r>
    <n v="67415"/>
    <d v="2019-01-22T00:00:00"/>
    <n v="2"/>
    <x v="0"/>
    <x v="11"/>
    <x v="1"/>
    <n v="11397"/>
    <s v="Mercer"/>
    <x v="87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10856"/>
    <d v="2019-01-22T00:00:00"/>
    <n v="2"/>
    <x v="0"/>
    <x v="11"/>
    <x v="1"/>
    <n v="10614"/>
    <s v="Smith"/>
    <x v="103"/>
    <x v="0"/>
    <x v="0"/>
    <x v="2"/>
    <s v="Mercurial Vapor 13 Elite FG"/>
    <n v="365"/>
    <x v="1"/>
    <n v="94.75"/>
    <x v="2"/>
    <n v="379"/>
    <n v="122.2799988"/>
    <n v="256.72000120000001"/>
    <n v="30.5699997"/>
  </r>
  <r>
    <n v="68107"/>
    <d v="2019-01-21T00:00:00"/>
    <n v="1"/>
    <x v="0"/>
    <x v="11"/>
    <x v="1"/>
    <n v="2217"/>
    <s v="Martinez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3576"/>
    <d v="2019-01-21T00:00:00"/>
    <n v="1"/>
    <x v="0"/>
    <x v="11"/>
    <x v="1"/>
    <n v="5301"/>
    <s v="Ward"/>
    <x v="9"/>
    <x v="1"/>
    <x v="1"/>
    <x v="2"/>
    <s v="Puma Golf Men's Flexlite Glove"/>
    <n v="924"/>
    <x v="0"/>
    <n v="14.99"/>
    <x v="3"/>
    <n v="74.95"/>
    <n v="40.649995799999999"/>
    <n v="34.300004200000004"/>
    <n v="8.1299991600000006"/>
  </r>
  <r>
    <n v="53574"/>
    <d v="2019-01-21T00:00:00"/>
    <n v="1"/>
    <x v="0"/>
    <x v="11"/>
    <x v="1"/>
    <n v="6149"/>
    <s v="Bus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6275"/>
    <d v="2019-01-21T00:00:00"/>
    <n v="1"/>
    <x v="0"/>
    <x v="11"/>
    <x v="1"/>
    <n v="9029"/>
    <s v="Bryan"/>
    <x v="13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15029"/>
    <d v="2019-01-21T00:00:00"/>
    <n v="1"/>
    <x v="0"/>
    <x v="11"/>
    <x v="1"/>
    <n v="4187"/>
    <s v="Mack"/>
    <x v="152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15819"/>
    <d v="2019-01-21T00:00:00"/>
    <n v="1"/>
    <x v="0"/>
    <x v="11"/>
    <x v="1"/>
    <n v="1996"/>
    <s v="Smith"/>
    <x v="17"/>
    <x v="0"/>
    <x v="0"/>
    <x v="2"/>
    <s v="ADG 3 Golf Shoes"/>
    <n v="627"/>
    <x v="0"/>
    <n v="165"/>
    <x v="2"/>
    <n v="660"/>
    <n v="490.9200136"/>
    <n v="169.0799864"/>
    <n v="122.7300034"/>
  </r>
  <r>
    <n v="61826"/>
    <d v="2019-01-21T00:00:00"/>
    <n v="1"/>
    <x v="0"/>
    <x v="11"/>
    <x v="1"/>
    <n v="8115"/>
    <s v="Melton"/>
    <x v="181"/>
    <x v="0"/>
    <x v="0"/>
    <x v="2"/>
    <s v="Mercurial Vapor 13 Elite FG"/>
    <n v="365"/>
    <x v="1"/>
    <n v="94.75"/>
    <x v="2"/>
    <n v="379"/>
    <n v="122.2799988"/>
    <n v="256.72000120000001"/>
    <n v="30.5699997"/>
  </r>
  <r>
    <n v="16969"/>
    <d v="2019-01-21T00:00:00"/>
    <n v="1"/>
    <x v="0"/>
    <x v="11"/>
    <x v="1"/>
    <n v="9500"/>
    <s v="Vance"/>
    <x v="224"/>
    <x v="0"/>
    <x v="0"/>
    <x v="0"/>
    <s v="Women's Tempo Shorts"/>
    <n v="172"/>
    <x v="5"/>
    <n v="30"/>
    <x v="3"/>
    <n v="150"/>
    <n v="74.750003800000002"/>
    <n v="75.249996199999998"/>
    <n v="14.95000076"/>
  </r>
  <r>
    <n v="61855"/>
    <d v="2019-01-21T00:00:00"/>
    <n v="1"/>
    <x v="0"/>
    <x v="11"/>
    <x v="1"/>
    <n v="9557"/>
    <s v="Figueroa"/>
    <x v="63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15803"/>
    <d v="2019-01-21T00:00:00"/>
    <n v="1"/>
    <x v="0"/>
    <x v="11"/>
    <x v="1"/>
    <n v="1015"/>
    <s v="Smith"/>
    <x v="244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2817"/>
    <d v="2019-01-21T00:00:00"/>
    <n v="1"/>
    <x v="0"/>
    <x v="11"/>
    <x v="1"/>
    <n v="3064"/>
    <s v="Smith"/>
    <x v="245"/>
    <x v="0"/>
    <x v="0"/>
    <x v="2"/>
    <s v="Mercurial Vapor 13 Elite FG"/>
    <n v="365"/>
    <x v="1"/>
    <n v="94.75"/>
    <x v="2"/>
    <n v="379"/>
    <n v="122.2799988"/>
    <n v="256.72000120000001"/>
    <n v="30.5699997"/>
  </r>
  <r>
    <n v="10759"/>
    <d v="2019-01-21T00:00:00"/>
    <n v="1"/>
    <x v="0"/>
    <x v="11"/>
    <x v="1"/>
    <n v="2861"/>
    <s v="Williamson"/>
    <x v="56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3907"/>
    <d v="2019-01-21T00:00:00"/>
    <n v="1"/>
    <x v="0"/>
    <x v="11"/>
    <x v="1"/>
    <n v="569"/>
    <s v="Frye"/>
    <x v="15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47199"/>
    <d v="2019-01-21T00:00:00"/>
    <n v="1"/>
    <x v="0"/>
    <x v="11"/>
    <x v="1"/>
    <n v="4839"/>
    <s v="Smith"/>
    <x v="28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6001"/>
    <d v="2019-01-21T00:00:00"/>
    <n v="1"/>
    <x v="0"/>
    <x v="11"/>
    <x v="1"/>
    <n v="5977"/>
    <s v="Shaffer"/>
    <x v="246"/>
    <x v="0"/>
    <x v="0"/>
    <x v="2"/>
    <s v="ADG 3 Golf Shoes"/>
    <n v="627"/>
    <x v="0"/>
    <n v="165"/>
    <x v="2"/>
    <n v="660"/>
    <n v="490.9200136"/>
    <n v="169.0799864"/>
    <n v="122.7300034"/>
  </r>
  <r>
    <n v="53568"/>
    <d v="2019-01-21T00:00:00"/>
    <n v="1"/>
    <x v="0"/>
    <x v="11"/>
    <x v="1"/>
    <n v="2013"/>
    <s v="Fletcher"/>
    <x v="98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14482"/>
    <d v="2019-01-21T00:00:00"/>
    <n v="1"/>
    <x v="0"/>
    <x v="11"/>
    <x v="1"/>
    <n v="9459"/>
    <s v="Bond"/>
    <x v="5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53581"/>
    <d v="2019-01-21T00:00:00"/>
    <n v="1"/>
    <x v="0"/>
    <x v="11"/>
    <x v="1"/>
    <n v="2790"/>
    <s v="Nielsen"/>
    <x v="167"/>
    <x v="0"/>
    <x v="0"/>
    <x v="2"/>
    <s v="Mercurial Vapor 13 Elite FG"/>
    <n v="365"/>
    <x v="1"/>
    <n v="94.75"/>
    <x v="2"/>
    <n v="379"/>
    <n v="122.2799988"/>
    <n v="256.72000120000001"/>
    <n v="30.5699997"/>
  </r>
  <r>
    <n v="53586"/>
    <d v="2019-01-21T00:00:00"/>
    <n v="1"/>
    <x v="0"/>
    <x v="11"/>
    <x v="1"/>
    <n v="8696"/>
    <s v="Pope"/>
    <x v="234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70279"/>
    <d v="2019-01-20T00:00:00"/>
    <n v="7"/>
    <x v="1"/>
    <x v="11"/>
    <x v="1"/>
    <n v="13832"/>
    <s v="Huff"/>
    <x v="50"/>
    <x v="1"/>
    <x v="1"/>
    <x v="0"/>
    <s v="Adidas Sport Athletic Pullover Hooded"/>
    <n v="1350"/>
    <x v="5"/>
    <n v="22.74"/>
    <x v="1"/>
    <n v="22.74"/>
    <n v="14.6999969"/>
    <n v="8.0400030999999981"/>
    <n v="14.6999969"/>
  </r>
  <r>
    <n v="53540"/>
    <d v="2019-01-20T00:00:00"/>
    <n v="7"/>
    <x v="1"/>
    <x v="11"/>
    <x v="1"/>
    <n v="8524"/>
    <s v="Farrell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3343"/>
    <d v="2019-01-20T00:00:00"/>
    <n v="7"/>
    <x v="1"/>
    <x v="11"/>
    <x v="1"/>
    <n v="9726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030"/>
    <d v="2019-01-20T00:00:00"/>
    <n v="7"/>
    <x v="1"/>
    <x v="11"/>
    <x v="1"/>
    <n v="3570"/>
    <s v="Nelson"/>
    <x v="25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65922"/>
    <d v="2019-01-20T00:00:00"/>
    <n v="7"/>
    <x v="1"/>
    <x v="11"/>
    <x v="1"/>
    <n v="12151"/>
    <s v="Krueger"/>
    <x v="21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43551"/>
    <d v="2019-01-20T00:00:00"/>
    <n v="7"/>
    <x v="1"/>
    <x v="11"/>
    <x v="1"/>
    <n v="1191"/>
    <s v="Fitzpatrick"/>
    <x v="247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3803"/>
    <d v="2019-01-20T00:00:00"/>
    <n v="7"/>
    <x v="1"/>
    <x v="11"/>
    <x v="1"/>
    <n v="9119"/>
    <s v="Smith"/>
    <x v="248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1396"/>
    <d v="2019-01-20T00:00:00"/>
    <n v="7"/>
    <x v="1"/>
    <x v="11"/>
    <x v="1"/>
    <n v="2741"/>
    <s v="Smith"/>
    <x v="113"/>
    <x v="0"/>
    <x v="0"/>
    <x v="2"/>
    <s v="Merrell Women's Moab 2 Vent Hiking Shoe"/>
    <n v="828"/>
    <x v="4"/>
    <n v="185"/>
    <x v="0"/>
    <n v="370"/>
    <n v="176.45999907999999"/>
    <n v="193.54000092000001"/>
    <n v="88.229999539999994"/>
  </r>
  <r>
    <n v="63843"/>
    <d v="2019-01-20T00:00:00"/>
    <n v="7"/>
    <x v="1"/>
    <x v="11"/>
    <x v="1"/>
    <n v="8065"/>
    <s v="Smith"/>
    <x v="1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53568"/>
    <d v="2019-01-20T00:00:00"/>
    <n v="7"/>
    <x v="1"/>
    <x v="11"/>
    <x v="1"/>
    <n v="2013"/>
    <s v="Fletcher"/>
    <x v="98"/>
    <x v="0"/>
    <x v="0"/>
    <x v="2"/>
    <s v="ADG 3 Golf Shoes"/>
    <n v="627"/>
    <x v="0"/>
    <n v="165"/>
    <x v="0"/>
    <n v="330"/>
    <n v="245.4600068"/>
    <n v="84.539993199999998"/>
    <n v="122.7300034"/>
  </r>
  <r>
    <n v="12867"/>
    <d v="2019-01-19T00:00:00"/>
    <n v="6"/>
    <x v="1"/>
    <x v="11"/>
    <x v="1"/>
    <n v="882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5409"/>
    <d v="2019-01-19T00:00:00"/>
    <n v="6"/>
    <x v="1"/>
    <x v="11"/>
    <x v="1"/>
    <n v="1853"/>
    <s v="Austin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18343"/>
    <d v="2019-01-19T00:00:00"/>
    <n v="6"/>
    <x v="1"/>
    <x v="11"/>
    <x v="1"/>
    <n v="4337"/>
    <s v="Sullivan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4730"/>
    <d v="2019-01-19T00:00:00"/>
    <n v="6"/>
    <x v="1"/>
    <x v="11"/>
    <x v="1"/>
    <n v="8098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3758"/>
    <d v="2019-01-19T00:00:00"/>
    <n v="6"/>
    <x v="1"/>
    <x v="11"/>
    <x v="1"/>
    <n v="5382"/>
    <s v="Smith"/>
    <x v="16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7979"/>
    <d v="2019-01-19T00:00:00"/>
    <n v="6"/>
    <x v="1"/>
    <x v="11"/>
    <x v="1"/>
    <n v="1568"/>
    <s v="Larson"/>
    <x v="11"/>
    <x v="1"/>
    <x v="0"/>
    <x v="0"/>
    <s v="ADG 3 Golf Shoes"/>
    <n v="627"/>
    <x v="0"/>
    <n v="165"/>
    <x v="3"/>
    <n v="825"/>
    <n v="613.65001700000005"/>
    <n v="211.34998299999995"/>
    <n v="122.73000340000002"/>
  </r>
  <r>
    <n v="10764"/>
    <d v="2019-01-19T00:00:00"/>
    <n v="6"/>
    <x v="1"/>
    <x v="11"/>
    <x v="1"/>
    <n v="2927"/>
    <s v="Sanchez"/>
    <x v="11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67322"/>
    <d v="2019-01-19T00:00:00"/>
    <n v="6"/>
    <x v="1"/>
    <x v="11"/>
    <x v="1"/>
    <n v="6980"/>
    <s v="Gilbert"/>
    <x v="92"/>
    <x v="2"/>
    <x v="0"/>
    <x v="0"/>
    <s v="Air Zoom Pegasus 37"/>
    <n v="191"/>
    <x v="5"/>
    <n v="85"/>
    <x v="1"/>
    <n v="85"/>
    <n v="54.779998800000001"/>
    <n v="30.220001199999999"/>
    <n v="54.779998800000001"/>
  </r>
  <r>
    <n v="57479"/>
    <d v="2019-01-19T00:00:00"/>
    <n v="6"/>
    <x v="1"/>
    <x v="11"/>
    <x v="1"/>
    <n v="1756"/>
    <s v="Dixon"/>
    <x v="71"/>
    <x v="0"/>
    <x v="0"/>
    <x v="2"/>
    <s v="Mercurial Vapor 13 Elite FG"/>
    <n v="365"/>
    <x v="1"/>
    <n v="94.75"/>
    <x v="2"/>
    <n v="379"/>
    <n v="122.2799988"/>
    <n v="256.72000120000001"/>
    <n v="30.5699997"/>
  </r>
  <r>
    <n v="65855"/>
    <d v="2019-01-19T00:00:00"/>
    <n v="6"/>
    <x v="1"/>
    <x v="11"/>
    <x v="1"/>
    <n v="5283"/>
    <s v="Guerrero"/>
    <x v="149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1664"/>
    <d v="2019-01-19T00:00:00"/>
    <n v="6"/>
    <x v="1"/>
    <x v="11"/>
    <x v="1"/>
    <n v="7586"/>
    <s v="Sanchez"/>
    <x v="75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4612"/>
    <d v="2019-01-19T00:00:00"/>
    <n v="6"/>
    <x v="1"/>
    <x v="11"/>
    <x v="1"/>
    <n v="12332"/>
    <s v="Jones"/>
    <x v="13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67988"/>
    <d v="2019-01-19T00:00:00"/>
    <n v="6"/>
    <x v="1"/>
    <x v="11"/>
    <x v="1"/>
    <n v="8712"/>
    <s v="Stone"/>
    <x v="106"/>
    <x v="0"/>
    <x v="0"/>
    <x v="2"/>
    <s v="Mercurial Vapor 13 Elite FG"/>
    <n v="365"/>
    <x v="1"/>
    <n v="94.75"/>
    <x v="2"/>
    <n v="379"/>
    <n v="122.2799988"/>
    <n v="256.72000120000001"/>
    <n v="30.5699997"/>
  </r>
  <r>
    <n v="16955"/>
    <d v="2019-01-19T00:00:00"/>
    <n v="6"/>
    <x v="1"/>
    <x v="11"/>
    <x v="1"/>
    <n v="10731"/>
    <s v="Smith"/>
    <x v="106"/>
    <x v="0"/>
    <x v="0"/>
    <x v="2"/>
    <s v="Titleist Pro V1 High Numbers Personalized Gol"/>
    <n v="821"/>
    <x v="0"/>
    <n v="64.989999999999995"/>
    <x v="2"/>
    <n v="259.95999999999998"/>
    <n v="151.72000123999999"/>
    <n v="108.23999875999999"/>
    <n v="37.930000309999997"/>
  </r>
  <r>
    <n v="65898"/>
    <d v="2019-01-19T00:00:00"/>
    <n v="6"/>
    <x v="1"/>
    <x v="11"/>
    <x v="1"/>
    <n v="8899"/>
    <s v="Brown"/>
    <x v="89"/>
    <x v="0"/>
    <x v="0"/>
    <x v="2"/>
    <s v="Mercurial Vapor 13 Elite FG"/>
    <n v="365"/>
    <x v="1"/>
    <n v="94.75"/>
    <x v="2"/>
    <n v="379"/>
    <n v="122.2799988"/>
    <n v="256.72000120000001"/>
    <n v="30.5699997"/>
  </r>
  <r>
    <n v="65898"/>
    <d v="2019-01-19T00:00:00"/>
    <n v="6"/>
    <x v="1"/>
    <x v="11"/>
    <x v="1"/>
    <n v="8899"/>
    <s v="Brown"/>
    <x v="89"/>
    <x v="0"/>
    <x v="0"/>
    <x v="2"/>
    <s v="ADG 3 Golf Shoes"/>
    <n v="627"/>
    <x v="0"/>
    <n v="165"/>
    <x v="2"/>
    <n v="660"/>
    <n v="490.9200136"/>
    <n v="169.0799864"/>
    <n v="122.7300034"/>
  </r>
  <r>
    <n v="64211"/>
    <d v="2019-01-19T00:00:00"/>
    <n v="6"/>
    <x v="1"/>
    <x v="11"/>
    <x v="1"/>
    <n v="9600"/>
    <s v="Sanders"/>
    <x v="2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1647"/>
    <d v="2019-01-18T00:00:00"/>
    <n v="5"/>
    <x v="0"/>
    <x v="11"/>
    <x v="1"/>
    <n v="509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20072"/>
    <d v="2019-01-18T00:00:00"/>
    <n v="5"/>
    <x v="0"/>
    <x v="11"/>
    <x v="1"/>
    <n v="4279"/>
    <s v="Meyer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6302"/>
    <d v="2019-01-18T00:00:00"/>
    <n v="5"/>
    <x v="0"/>
    <x v="11"/>
    <x v="1"/>
    <n v="5988"/>
    <s v="Miller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5336"/>
    <d v="2019-01-18T00:00:00"/>
    <n v="5"/>
    <x v="0"/>
    <x v="11"/>
    <x v="1"/>
    <n v="7446"/>
    <s v="Williams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51674"/>
    <d v="2019-01-18T00:00:00"/>
    <n v="5"/>
    <x v="0"/>
    <x v="11"/>
    <x v="1"/>
    <n v="8348"/>
    <s v="Maddox"/>
    <x v="9"/>
    <x v="1"/>
    <x v="1"/>
    <x v="2"/>
    <s v="Men's Germany Black Crest Away Tee"/>
    <n v="567"/>
    <x v="5"/>
    <n v="25"/>
    <x v="3"/>
    <n v="125"/>
    <n v="87.200002649999988"/>
    <n v="37.799997350000012"/>
    <n v="17.440000529999999"/>
  </r>
  <r>
    <n v="580"/>
    <d v="2019-01-18T00:00:00"/>
    <n v="5"/>
    <x v="0"/>
    <x v="11"/>
    <x v="1"/>
    <n v="8677"/>
    <s v="Mccoy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51298"/>
    <d v="2019-01-18T00:00:00"/>
    <n v="5"/>
    <x v="0"/>
    <x v="11"/>
    <x v="1"/>
    <n v="9272"/>
    <s v="Blackwell"/>
    <x v="27"/>
    <x v="1"/>
    <x v="0"/>
    <x v="0"/>
    <s v="ADG 3 Golf Shoes"/>
    <n v="627"/>
    <x v="0"/>
    <n v="165"/>
    <x v="4"/>
    <n v="495"/>
    <n v="368.19001020000002"/>
    <n v="126.80998979999998"/>
    <n v="122.7300034"/>
  </r>
  <r>
    <n v="53413"/>
    <d v="2019-01-18T00:00:00"/>
    <n v="5"/>
    <x v="0"/>
    <x v="11"/>
    <x v="1"/>
    <n v="376"/>
    <s v="Sanchez"/>
    <x v="9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52576"/>
    <d v="2019-01-18T00:00:00"/>
    <n v="5"/>
    <x v="0"/>
    <x v="11"/>
    <x v="1"/>
    <n v="6746"/>
    <s v="Sanchez"/>
    <x v="9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46064"/>
    <d v="2019-01-18T00:00:00"/>
    <n v="5"/>
    <x v="0"/>
    <x v="11"/>
    <x v="1"/>
    <n v="6980"/>
    <s v="Gilbert"/>
    <x v="92"/>
    <x v="2"/>
    <x v="0"/>
    <x v="0"/>
    <s v="Air Zoom Pegasus 37"/>
    <n v="191"/>
    <x v="5"/>
    <n v="85"/>
    <x v="1"/>
    <n v="85"/>
    <n v="54.779998800000001"/>
    <n v="30.220001199999999"/>
    <n v="54.779998800000001"/>
  </r>
  <r>
    <n v="61596"/>
    <d v="2019-01-18T00:00:00"/>
    <n v="5"/>
    <x v="0"/>
    <x v="11"/>
    <x v="1"/>
    <n v="1408"/>
    <s v="Diaz"/>
    <x v="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59498"/>
    <d v="2019-01-18T00:00:00"/>
    <n v="5"/>
    <x v="0"/>
    <x v="11"/>
    <x v="1"/>
    <n v="8746"/>
    <s v="Stout"/>
    <x v="44"/>
    <x v="0"/>
    <x v="0"/>
    <x v="2"/>
    <s v="ADG 3 Golf Shoes"/>
    <n v="627"/>
    <x v="0"/>
    <n v="165"/>
    <x v="0"/>
    <n v="330"/>
    <n v="245.4600068"/>
    <n v="84.539993199999998"/>
    <n v="122.7300034"/>
  </r>
  <r>
    <n v="16557"/>
    <d v="2019-01-18T00:00:00"/>
    <n v="5"/>
    <x v="0"/>
    <x v="11"/>
    <x v="1"/>
    <n v="5481"/>
    <s v="Hall"/>
    <x v="249"/>
    <x v="0"/>
    <x v="0"/>
    <x v="2"/>
    <s v="Team Golf Tennessee Volunteers Putter Grip"/>
    <n v="906"/>
    <x v="0"/>
    <n v="52.99"/>
    <x v="2"/>
    <n v="211.96"/>
    <n v="143.44000244"/>
    <n v="68.519997560000007"/>
    <n v="35.86000061"/>
  </r>
  <r>
    <n v="61612"/>
    <d v="2019-01-18T00:00:00"/>
    <n v="5"/>
    <x v="0"/>
    <x v="11"/>
    <x v="1"/>
    <n v="6005"/>
    <s v="Alexander"/>
    <x v="25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67845"/>
    <d v="2019-01-17T00:00:00"/>
    <n v="4"/>
    <x v="0"/>
    <x v="11"/>
    <x v="1"/>
    <n v="482"/>
    <s v="Moreno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7845"/>
    <d v="2019-01-17T00:00:00"/>
    <n v="4"/>
    <x v="0"/>
    <x v="11"/>
    <x v="1"/>
    <n v="482"/>
    <s v="Moreno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15599"/>
    <d v="2019-01-17T00:00:00"/>
    <n v="4"/>
    <x v="0"/>
    <x v="11"/>
    <x v="1"/>
    <n v="1186"/>
    <s v="Soto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57152"/>
    <d v="2019-01-17T00:00:00"/>
    <n v="4"/>
    <x v="0"/>
    <x v="11"/>
    <x v="1"/>
    <n v="4784"/>
    <s v="William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60460"/>
    <d v="2019-01-17T00:00:00"/>
    <n v="4"/>
    <x v="0"/>
    <x v="11"/>
    <x v="1"/>
    <n v="9429"/>
    <s v="Terrell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53331"/>
    <d v="2019-01-17T00:00:00"/>
    <n v="4"/>
    <x v="0"/>
    <x v="11"/>
    <x v="1"/>
    <n v="10200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7909"/>
    <d v="2019-01-17T00:00:00"/>
    <n v="4"/>
    <x v="0"/>
    <x v="11"/>
    <x v="1"/>
    <n v="11189"/>
    <s v="Hammond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704"/>
    <d v="2019-01-17T00:00:00"/>
    <n v="4"/>
    <x v="0"/>
    <x v="11"/>
    <x v="1"/>
    <n v="3605"/>
    <s v="Sanders"/>
    <x v="25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51226"/>
    <d v="2019-01-17T00:00:00"/>
    <n v="4"/>
    <x v="0"/>
    <x v="11"/>
    <x v="1"/>
    <n v="7603"/>
    <s v="Smith"/>
    <x v="34"/>
    <x v="1"/>
    <x v="0"/>
    <x v="0"/>
    <s v="Glove It Women's Imperial Golf Glove"/>
    <n v="804"/>
    <x v="0"/>
    <n v="18.989999999999998"/>
    <x v="3"/>
    <n v="94.949999999999989"/>
    <n v="59.099998499999998"/>
    <n v="35.850001499999991"/>
    <n v="11.8199997"/>
  </r>
  <r>
    <n v="63999"/>
    <d v="2019-01-17T00:00:00"/>
    <n v="4"/>
    <x v="0"/>
    <x v="11"/>
    <x v="1"/>
    <n v="6075"/>
    <s v="Smith"/>
    <x v="190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2086"/>
    <d v="2019-01-17T00:00:00"/>
    <n v="4"/>
    <x v="0"/>
    <x v="11"/>
    <x v="1"/>
    <n v="341"/>
    <s v="Smith"/>
    <x v="73"/>
    <x v="0"/>
    <x v="0"/>
    <x v="2"/>
    <s v="Mercurial Vapor 13 Elite FG"/>
    <n v="365"/>
    <x v="1"/>
    <n v="94.75"/>
    <x v="2"/>
    <n v="379"/>
    <n v="122.2799988"/>
    <n v="256.72000120000001"/>
    <n v="30.5699997"/>
  </r>
  <r>
    <n v="51209"/>
    <d v="2019-01-17T00:00:00"/>
    <n v="4"/>
    <x v="0"/>
    <x v="11"/>
    <x v="1"/>
    <n v="7705"/>
    <s v="Robinson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7866"/>
    <d v="2019-01-17T00:00:00"/>
    <n v="4"/>
    <x v="0"/>
    <x v="11"/>
    <x v="1"/>
    <n v="5929"/>
    <s v="Shepherd"/>
    <x v="6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67866"/>
    <d v="2019-01-17T00:00:00"/>
    <n v="4"/>
    <x v="0"/>
    <x v="11"/>
    <x v="1"/>
    <n v="5929"/>
    <s v="Shepherd"/>
    <x v="6"/>
    <x v="0"/>
    <x v="0"/>
    <x v="2"/>
    <s v="Mercurial Vapor 13 Elite FG"/>
    <n v="365"/>
    <x v="1"/>
    <n v="94.75"/>
    <x v="2"/>
    <n v="379"/>
    <n v="122.2799988"/>
    <n v="256.72000120000001"/>
    <n v="30.5699997"/>
  </r>
  <r>
    <n v="63576"/>
    <d v="2019-01-17T00:00:00"/>
    <n v="4"/>
    <x v="0"/>
    <x v="11"/>
    <x v="1"/>
    <n v="581"/>
    <s v="Lara"/>
    <x v="25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8593"/>
    <d v="2019-01-16T00:00:00"/>
    <n v="3"/>
    <x v="0"/>
    <x v="11"/>
    <x v="1"/>
    <n v="1275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7753"/>
    <d v="2019-01-16T00:00:00"/>
    <n v="3"/>
    <x v="0"/>
    <x v="11"/>
    <x v="1"/>
    <n v="1566"/>
    <s v="Simon"/>
    <x v="9"/>
    <x v="1"/>
    <x v="1"/>
    <x v="0"/>
    <s v="Synergee Ab Roller Wheel"/>
    <n v="203"/>
    <x v="6"/>
    <n v="20.95"/>
    <x v="1"/>
    <n v="20.95"/>
    <n v="10.5999985"/>
    <n v="10.350001499999999"/>
    <n v="10.5999985"/>
  </r>
  <r>
    <n v="67786"/>
    <d v="2019-01-16T00:00:00"/>
    <n v="3"/>
    <x v="0"/>
    <x v="11"/>
    <x v="1"/>
    <n v="3972"/>
    <s v="Bennett"/>
    <x v="9"/>
    <x v="1"/>
    <x v="1"/>
    <x v="0"/>
    <s v="Running Belt with Water Bottle"/>
    <n v="303"/>
    <x v="7"/>
    <n v="29.99"/>
    <x v="1"/>
    <n v="29.99"/>
    <n v="14.745433500000001"/>
    <n v="15.244566499999998"/>
    <n v="14.745433500000001"/>
  </r>
  <r>
    <n v="67786"/>
    <d v="2019-01-16T00:00:00"/>
    <n v="3"/>
    <x v="0"/>
    <x v="11"/>
    <x v="1"/>
    <n v="3972"/>
    <s v="Bennett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53576"/>
    <d v="2019-01-16T00:00:00"/>
    <n v="3"/>
    <x v="0"/>
    <x v="11"/>
    <x v="1"/>
    <n v="5301"/>
    <s v="Ward"/>
    <x v="9"/>
    <x v="1"/>
    <x v="1"/>
    <x v="2"/>
    <s v="Youth Black/Red Away Match Jersey"/>
    <n v="565"/>
    <x v="1"/>
    <n v="70"/>
    <x v="3"/>
    <n v="350"/>
    <n v="195.75000764999999"/>
    <n v="154.24999235000001"/>
    <n v="39.150001529999997"/>
  </r>
  <r>
    <n v="55511"/>
    <d v="2019-01-16T00:00:00"/>
    <n v="3"/>
    <x v="0"/>
    <x v="11"/>
    <x v="1"/>
    <n v="4232"/>
    <s v="Garza"/>
    <x v="25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51110"/>
    <d v="2019-01-16T00:00:00"/>
    <n v="3"/>
    <x v="0"/>
    <x v="11"/>
    <x v="1"/>
    <n v="8511"/>
    <s v="Smith"/>
    <x v="13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63512"/>
    <d v="2019-01-16T00:00:00"/>
    <n v="3"/>
    <x v="0"/>
    <x v="11"/>
    <x v="1"/>
    <n v="12350"/>
    <s v="Jacobs"/>
    <x v="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51168"/>
    <d v="2019-01-16T00:00:00"/>
    <n v="3"/>
    <x v="0"/>
    <x v="11"/>
    <x v="1"/>
    <n v="8050"/>
    <s v="Smith"/>
    <x v="162"/>
    <x v="0"/>
    <x v="0"/>
    <x v="2"/>
    <s v="ADG 3 Golf Shoes"/>
    <n v="627"/>
    <x v="0"/>
    <n v="165"/>
    <x v="2"/>
    <n v="660"/>
    <n v="490.9200136"/>
    <n v="169.0799864"/>
    <n v="122.7300034"/>
  </r>
  <r>
    <n v="55201"/>
    <d v="2019-01-16T00:00:00"/>
    <n v="3"/>
    <x v="0"/>
    <x v="11"/>
    <x v="1"/>
    <n v="11198"/>
    <s v="Smith"/>
    <x v="155"/>
    <x v="0"/>
    <x v="0"/>
    <x v="2"/>
    <s v="Mercurial Vapor 13 Elite FG"/>
    <n v="365"/>
    <x v="1"/>
    <n v="94.75"/>
    <x v="2"/>
    <n v="379"/>
    <n v="122.2799988"/>
    <n v="256.72000120000001"/>
    <n v="30.5699997"/>
  </r>
  <r>
    <n v="67818"/>
    <d v="2019-01-16T00:00:00"/>
    <n v="3"/>
    <x v="0"/>
    <x v="11"/>
    <x v="1"/>
    <n v="9821"/>
    <s v="Smith"/>
    <x v="81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43964"/>
    <d v="2019-01-16T00:00:00"/>
    <n v="3"/>
    <x v="0"/>
    <x v="11"/>
    <x v="1"/>
    <n v="2149"/>
    <s v="Smith"/>
    <x v="205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3516"/>
    <d v="2019-01-16T00:00:00"/>
    <n v="3"/>
    <x v="0"/>
    <x v="11"/>
    <x v="1"/>
    <n v="8806"/>
    <s v="Diaz"/>
    <x v="175"/>
    <x v="0"/>
    <x v="0"/>
    <x v="0"/>
    <s v="Mercurial Vapor 13 Elite FG"/>
    <n v="365"/>
    <x v="1"/>
    <n v="94.75"/>
    <x v="2"/>
    <n v="379"/>
    <n v="122.2799988"/>
    <n v="256.72000120000001"/>
    <n v="30.5699997"/>
  </r>
  <r>
    <n v="57242"/>
    <d v="2019-01-15T00:00:00"/>
    <n v="2"/>
    <x v="0"/>
    <x v="11"/>
    <x v="1"/>
    <n v="3990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51050"/>
    <d v="2019-01-15T00:00:00"/>
    <n v="2"/>
    <x v="0"/>
    <x v="11"/>
    <x v="1"/>
    <n v="1840"/>
    <s v="Smith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1999"/>
    <d v="2019-01-15T00:00:00"/>
    <n v="2"/>
    <x v="0"/>
    <x v="11"/>
    <x v="1"/>
    <n v="4867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8847"/>
    <d v="2019-01-15T00:00:00"/>
    <n v="2"/>
    <x v="0"/>
    <x v="11"/>
    <x v="1"/>
    <n v="4998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67712"/>
    <d v="2019-01-15T00:00:00"/>
    <n v="2"/>
    <x v="0"/>
    <x v="11"/>
    <x v="1"/>
    <n v="8645"/>
    <s v="Johnst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7712"/>
    <d v="2019-01-15T00:00:00"/>
    <n v="2"/>
    <x v="0"/>
    <x v="11"/>
    <x v="1"/>
    <n v="8645"/>
    <s v="Johnsto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3202"/>
    <d v="2019-01-15T00:00:00"/>
    <n v="2"/>
    <x v="0"/>
    <x v="11"/>
    <x v="1"/>
    <n v="5007"/>
    <s v="Smith"/>
    <x v="25"/>
    <x v="1"/>
    <x v="0"/>
    <x v="0"/>
    <s v="Women's Ignite PIP VI Slide"/>
    <n v="282"/>
    <x v="5"/>
    <n v="185"/>
    <x v="3"/>
    <n v="925"/>
    <n v="499.35001375000002"/>
    <n v="425.64998624999998"/>
    <n v="99.870002749999998"/>
  </r>
  <r>
    <n v="53202"/>
    <d v="2019-01-15T00:00:00"/>
    <n v="2"/>
    <x v="0"/>
    <x v="11"/>
    <x v="1"/>
    <n v="5007"/>
    <s v="Smith"/>
    <x v="25"/>
    <x v="1"/>
    <x v="0"/>
    <x v="0"/>
    <s v="Mercurial Vapor 13 Elite FG"/>
    <n v="365"/>
    <x v="1"/>
    <n v="94.75"/>
    <x v="2"/>
    <n v="379"/>
    <n v="122.2799988"/>
    <n v="256.72000120000001"/>
    <n v="30.5699997"/>
  </r>
  <r>
    <n v="53202"/>
    <d v="2019-01-15T00:00:00"/>
    <n v="2"/>
    <x v="0"/>
    <x v="11"/>
    <x v="1"/>
    <n v="5007"/>
    <s v="Smith"/>
    <x v="25"/>
    <x v="1"/>
    <x v="0"/>
    <x v="0"/>
    <s v="ADG 3 Golf Shoes"/>
    <n v="627"/>
    <x v="0"/>
    <n v="165"/>
    <x v="2"/>
    <n v="660"/>
    <n v="490.9200136"/>
    <n v="169.0799864"/>
    <n v="122.7300034"/>
  </r>
  <r>
    <n v="65582"/>
    <d v="2019-01-15T00:00:00"/>
    <n v="2"/>
    <x v="0"/>
    <x v="11"/>
    <x v="1"/>
    <n v="12416"/>
    <s v="Cline"/>
    <x v="60"/>
    <x v="0"/>
    <x v="0"/>
    <x v="0"/>
    <s v="Mercurial Vapor 13 Elite FG"/>
    <n v="365"/>
    <x v="1"/>
    <n v="94.75"/>
    <x v="2"/>
    <n v="379"/>
    <n v="122.2799988"/>
    <n v="256.72000120000001"/>
    <n v="30.5699997"/>
  </r>
  <r>
    <n v="46677"/>
    <d v="2019-01-15T00:00:00"/>
    <n v="2"/>
    <x v="0"/>
    <x v="11"/>
    <x v="1"/>
    <n v="2465"/>
    <s v="Smith"/>
    <x v="252"/>
    <x v="0"/>
    <x v="0"/>
    <x v="0"/>
    <s v="Men's Tech II T-Shirt"/>
    <n v="93"/>
    <x v="5"/>
    <n v="52.99"/>
    <x v="2"/>
    <n v="211.96"/>
    <n v="127.36000060000001"/>
    <n v="84.599999400000002"/>
    <n v="31.840000150000002"/>
  </r>
  <r>
    <n v="17363"/>
    <d v="2019-01-15T00:00:00"/>
    <n v="2"/>
    <x v="0"/>
    <x v="11"/>
    <x v="1"/>
    <n v="5707"/>
    <s v="Sampson"/>
    <x v="1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9936"/>
    <d v="2019-01-15T00:00:00"/>
    <n v="2"/>
    <x v="0"/>
    <x v="11"/>
    <x v="1"/>
    <n v="5767"/>
    <s v="Smith"/>
    <x v="10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5455"/>
    <d v="2019-01-15T00:00:00"/>
    <n v="2"/>
    <x v="0"/>
    <x v="11"/>
    <x v="1"/>
    <n v="7390"/>
    <s v="Smith"/>
    <x v="81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3445"/>
    <d v="2019-01-15T00:00:00"/>
    <n v="2"/>
    <x v="0"/>
    <x v="11"/>
    <x v="1"/>
    <n v="5206"/>
    <s v="Palmer"/>
    <x v="23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9226"/>
    <d v="2019-01-14T00:00:00"/>
    <n v="1"/>
    <x v="0"/>
    <x v="11"/>
    <x v="1"/>
    <n v="155"/>
    <s v="Juarez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57570"/>
    <d v="2019-01-14T00:00:00"/>
    <n v="1"/>
    <x v="0"/>
    <x v="11"/>
    <x v="1"/>
    <n v="3207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1346"/>
    <d v="2019-01-14T00:00:00"/>
    <n v="1"/>
    <x v="0"/>
    <x v="11"/>
    <x v="1"/>
    <n v="4078"/>
    <s v="Gallegos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57185"/>
    <d v="2019-01-14T00:00:00"/>
    <n v="1"/>
    <x v="0"/>
    <x v="11"/>
    <x v="1"/>
    <n v="6887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12778"/>
    <d v="2019-01-14T00:00:00"/>
    <n v="1"/>
    <x v="0"/>
    <x v="11"/>
    <x v="1"/>
    <n v="9091"/>
    <s v="Hickman"/>
    <x v="13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7246"/>
    <d v="2019-01-14T00:00:00"/>
    <n v="1"/>
    <x v="0"/>
    <x v="11"/>
    <x v="1"/>
    <n v="5158"/>
    <s v="Smith"/>
    <x v="60"/>
    <x v="0"/>
    <x v="0"/>
    <x v="0"/>
    <s v="Apparel' Grade School KD VI Fitness Shoe"/>
    <n v="78"/>
    <x v="6"/>
    <n v="85"/>
    <x v="2"/>
    <n v="340"/>
    <n v="189.67999280000001"/>
    <n v="150.32000719999999"/>
    <n v="47.419998200000002"/>
  </r>
  <r>
    <n v="62840"/>
    <d v="2019-01-14T00:00:00"/>
    <n v="1"/>
    <x v="0"/>
    <x v="11"/>
    <x v="1"/>
    <n v="9906"/>
    <s v="Smith"/>
    <x v="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3377"/>
    <d v="2019-01-14T00:00:00"/>
    <n v="1"/>
    <x v="0"/>
    <x v="11"/>
    <x v="1"/>
    <n v="12019"/>
    <s v="Walters"/>
    <x v="10"/>
    <x v="0"/>
    <x v="0"/>
    <x v="0"/>
    <s v="ADG 3 Golf Shoes"/>
    <n v="627"/>
    <x v="0"/>
    <n v="165"/>
    <x v="2"/>
    <n v="660"/>
    <n v="490.9200136"/>
    <n v="169.0799864"/>
    <n v="122.7300034"/>
  </r>
  <r>
    <n v="51009"/>
    <d v="2019-01-14T00:00:00"/>
    <n v="1"/>
    <x v="0"/>
    <x v="11"/>
    <x v="1"/>
    <n v="8144"/>
    <s v="Summers"/>
    <x v="51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19309"/>
    <d v="2019-01-14T00:00:00"/>
    <n v="1"/>
    <x v="0"/>
    <x v="11"/>
    <x v="1"/>
    <n v="5621"/>
    <s v="Smith"/>
    <x v="175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5487"/>
    <d v="2019-01-13T00:00:00"/>
    <n v="7"/>
    <x v="1"/>
    <x v="11"/>
    <x v="1"/>
    <n v="2363"/>
    <s v="Frazier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487"/>
    <d v="2019-01-13T00:00:00"/>
    <n v="7"/>
    <x v="1"/>
    <x v="11"/>
    <x v="1"/>
    <n v="2363"/>
    <s v="Frazier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487"/>
    <d v="2019-01-13T00:00:00"/>
    <n v="7"/>
    <x v="1"/>
    <x v="11"/>
    <x v="1"/>
    <n v="2363"/>
    <s v="Frazier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7128"/>
    <d v="2019-01-13T00:00:00"/>
    <n v="7"/>
    <x v="1"/>
    <x v="11"/>
    <x v="1"/>
    <n v="2643"/>
    <s v="Smith"/>
    <x v="9"/>
    <x v="1"/>
    <x v="1"/>
    <x v="2"/>
    <s v="Taylormade Rocketballz Golf Balls"/>
    <n v="818"/>
    <x v="0"/>
    <n v="46.69"/>
    <x v="3"/>
    <n v="233.45"/>
    <n v="148.45000264999999"/>
    <n v="84.999997350000001"/>
    <n v="29.690000529999999"/>
  </r>
  <r>
    <n v="53069"/>
    <d v="2019-01-13T00:00:00"/>
    <n v="7"/>
    <x v="1"/>
    <x v="11"/>
    <x v="1"/>
    <n v="4126"/>
    <s v="Stokes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53069"/>
    <d v="2019-01-13T00:00:00"/>
    <n v="7"/>
    <x v="1"/>
    <x v="11"/>
    <x v="1"/>
    <n v="4126"/>
    <s v="Stoke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3320"/>
    <d v="2019-01-13T00:00:00"/>
    <n v="7"/>
    <x v="1"/>
    <x v="11"/>
    <x v="1"/>
    <n v="6611"/>
    <s v="Smith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7566"/>
    <d v="2019-01-13T00:00:00"/>
    <n v="7"/>
    <x v="1"/>
    <x v="11"/>
    <x v="1"/>
    <n v="2823"/>
    <s v="Smith"/>
    <x v="4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3349"/>
    <d v="2019-01-13T00:00:00"/>
    <n v="7"/>
    <x v="1"/>
    <x v="11"/>
    <x v="1"/>
    <n v="7783"/>
    <s v="Kent"/>
    <x v="253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5430"/>
    <d v="2019-01-13T00:00:00"/>
    <n v="7"/>
    <x v="1"/>
    <x v="11"/>
    <x v="1"/>
    <n v="9008"/>
    <s v="Smith"/>
    <x v="253"/>
    <x v="0"/>
    <x v="0"/>
    <x v="2"/>
    <s v="Training Mask"/>
    <n v="24"/>
    <x v="6"/>
    <n v="40.89"/>
    <x v="2"/>
    <n v="163.56"/>
    <n v="68.199996959999993"/>
    <n v="95.360003040000009"/>
    <n v="17.049999239999998"/>
  </r>
  <r>
    <n v="55002"/>
    <d v="2019-01-13T00:00:00"/>
    <n v="7"/>
    <x v="1"/>
    <x v="11"/>
    <x v="1"/>
    <n v="7454"/>
    <s v="Kim"/>
    <x v="91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65439"/>
    <d v="2019-01-13T00:00:00"/>
    <n v="7"/>
    <x v="1"/>
    <x v="11"/>
    <x v="1"/>
    <n v="394"/>
    <s v="Smith"/>
    <x v="254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7549"/>
    <d v="2019-01-13T00:00:00"/>
    <n v="7"/>
    <x v="1"/>
    <x v="11"/>
    <x v="1"/>
    <n v="4021"/>
    <s v="Shelton"/>
    <x v="254"/>
    <x v="0"/>
    <x v="0"/>
    <x v="2"/>
    <s v="Mercurial Vapor 13 Elite FG"/>
    <n v="365"/>
    <x v="1"/>
    <n v="94.75"/>
    <x v="2"/>
    <n v="379"/>
    <n v="122.2799988"/>
    <n v="256.72000120000001"/>
    <n v="30.5699997"/>
  </r>
  <r>
    <n v="67549"/>
    <d v="2019-01-13T00:00:00"/>
    <n v="7"/>
    <x v="1"/>
    <x v="11"/>
    <x v="1"/>
    <n v="4021"/>
    <s v="Shelton"/>
    <x v="254"/>
    <x v="0"/>
    <x v="0"/>
    <x v="2"/>
    <s v="Mercurial Vapor 13 Elite FG"/>
    <n v="365"/>
    <x v="1"/>
    <n v="94.75"/>
    <x v="2"/>
    <n v="379"/>
    <n v="122.2799988"/>
    <n v="256.72000120000001"/>
    <n v="30.5699997"/>
  </r>
  <r>
    <n v="55000"/>
    <d v="2019-01-13T00:00:00"/>
    <n v="7"/>
    <x v="1"/>
    <x v="11"/>
    <x v="1"/>
    <n v="9897"/>
    <s v="Smith"/>
    <x v="8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19550"/>
    <d v="2019-01-12T00:00:00"/>
    <n v="6"/>
    <x v="1"/>
    <x v="11"/>
    <x v="1"/>
    <n v="7158"/>
    <s v="Todd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1192"/>
    <d v="2019-01-12T00:00:00"/>
    <n v="6"/>
    <x v="1"/>
    <x v="11"/>
    <x v="1"/>
    <n v="10668"/>
    <s v="Smith"/>
    <x v="9"/>
    <x v="1"/>
    <x v="1"/>
    <x v="2"/>
    <s v="T3 Boxing Gloves M/W"/>
    <n v="251"/>
    <x v="6"/>
    <n v="179"/>
    <x v="3"/>
    <n v="895"/>
    <n v="495.30000684999999"/>
    <n v="399.69999315000001"/>
    <n v="99.060001369999995"/>
  </r>
  <r>
    <n v="19642"/>
    <d v="2019-01-12T00:00:00"/>
    <n v="6"/>
    <x v="1"/>
    <x v="11"/>
    <x v="1"/>
    <n v="11065"/>
    <s v="Smith"/>
    <x v="20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5370"/>
    <d v="2019-01-12T00:00:00"/>
    <n v="6"/>
    <x v="1"/>
    <x v="11"/>
    <x v="1"/>
    <n v="10051"/>
    <s v="Smith"/>
    <x v="255"/>
    <x v="0"/>
    <x v="0"/>
    <x v="2"/>
    <s v="Mercurial Vapor 13 Elite FG"/>
    <n v="365"/>
    <x v="1"/>
    <n v="94.75"/>
    <x v="2"/>
    <n v="379"/>
    <n v="122.2799988"/>
    <n v="256.72000120000001"/>
    <n v="30.5699997"/>
  </r>
  <r>
    <n v="70919"/>
    <d v="2019-01-11T00:00:00"/>
    <n v="5"/>
    <x v="0"/>
    <x v="11"/>
    <x v="1"/>
    <n v="14472"/>
    <s v="Hays"/>
    <x v="50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0957"/>
    <d v="2019-01-11T00:00:00"/>
    <n v="5"/>
    <x v="0"/>
    <x v="11"/>
    <x v="1"/>
    <n v="14510"/>
    <s v="Castaneda"/>
    <x v="50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0960"/>
    <d v="2019-01-11T00:00:00"/>
    <n v="5"/>
    <x v="0"/>
    <x v="11"/>
    <x v="1"/>
    <n v="14513"/>
    <s v="Kelly"/>
    <x v="50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20072"/>
    <d v="2019-01-11T00:00:00"/>
    <n v="5"/>
    <x v="0"/>
    <x v="11"/>
    <x v="1"/>
    <n v="4279"/>
    <s v="Meyer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63190"/>
    <d v="2019-01-11T00:00:00"/>
    <n v="5"/>
    <x v="0"/>
    <x v="11"/>
    <x v="1"/>
    <n v="2240"/>
    <s v="West"/>
    <x v="11"/>
    <x v="1"/>
    <x v="0"/>
    <x v="0"/>
    <s v="T3 Boxing Gloves M/W"/>
    <n v="251"/>
    <x v="6"/>
    <n v="179"/>
    <x v="1"/>
    <n v="179"/>
    <n v="99.060001369999995"/>
    <n v="79.939998630000005"/>
    <n v="99.060001369999995"/>
  </r>
  <r>
    <n v="17449"/>
    <d v="2019-01-11T00:00:00"/>
    <n v="5"/>
    <x v="0"/>
    <x v="11"/>
    <x v="1"/>
    <n v="10708"/>
    <s v="Smith"/>
    <x v="256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3182"/>
    <d v="2019-01-11T00:00:00"/>
    <n v="5"/>
    <x v="0"/>
    <x v="11"/>
    <x v="1"/>
    <n v="2553"/>
    <s v="Ellison"/>
    <x v="10"/>
    <x v="0"/>
    <x v="0"/>
    <x v="2"/>
    <s v="Mercurial Vapor 13 Elite FG"/>
    <n v="365"/>
    <x v="1"/>
    <n v="94.75"/>
    <x v="2"/>
    <n v="379"/>
    <n v="122.2799988"/>
    <n v="256.72000120000001"/>
    <n v="30.5699997"/>
  </r>
  <r>
    <n v="68804"/>
    <d v="2019-01-11T00:00:00"/>
    <n v="5"/>
    <x v="0"/>
    <x v="11"/>
    <x v="1"/>
    <n v="1733"/>
    <s v="Smith"/>
    <x v="70"/>
    <x v="0"/>
    <x v="0"/>
    <x v="2"/>
    <s v="Mercurial Vapor 13 Elite FG"/>
    <n v="365"/>
    <x v="1"/>
    <n v="94.75"/>
    <x v="2"/>
    <n v="379"/>
    <n v="122.2799988"/>
    <n v="256.72000120000001"/>
    <n v="30.5699997"/>
  </r>
  <r>
    <n v="63220"/>
    <d v="2019-01-11T00:00:00"/>
    <n v="5"/>
    <x v="0"/>
    <x v="11"/>
    <x v="1"/>
    <n v="3071"/>
    <s v="Meadows"/>
    <x v="89"/>
    <x v="0"/>
    <x v="0"/>
    <x v="2"/>
    <s v="ADG 3 Golf Shoes"/>
    <n v="627"/>
    <x v="0"/>
    <n v="165"/>
    <x v="2"/>
    <n v="660"/>
    <n v="490.9200136"/>
    <n v="169.0799864"/>
    <n v="122.7300034"/>
  </r>
  <r>
    <n v="63094"/>
    <d v="2019-01-10T00:00:00"/>
    <n v="4"/>
    <x v="0"/>
    <x v="11"/>
    <x v="1"/>
    <n v="9251"/>
    <s v="Gree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3107"/>
    <d v="2019-01-10T00:00:00"/>
    <n v="4"/>
    <x v="0"/>
    <x v="11"/>
    <x v="1"/>
    <n v="9628"/>
    <s v="Young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63120"/>
    <d v="2019-01-10T00:00:00"/>
    <n v="4"/>
    <x v="0"/>
    <x v="11"/>
    <x v="1"/>
    <n v="11327"/>
    <s v="Smith"/>
    <x v="2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3120"/>
    <d v="2019-01-10T00:00:00"/>
    <n v="4"/>
    <x v="0"/>
    <x v="11"/>
    <x v="1"/>
    <n v="11327"/>
    <s v="Smith"/>
    <x v="2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3115"/>
    <d v="2019-01-10T00:00:00"/>
    <n v="4"/>
    <x v="0"/>
    <x v="11"/>
    <x v="1"/>
    <n v="1240"/>
    <s v="Warner"/>
    <x v="257"/>
    <x v="0"/>
    <x v="0"/>
    <x v="2"/>
    <s v="Mercurial Vapor 13 Elite FG"/>
    <n v="365"/>
    <x v="1"/>
    <n v="94.75"/>
    <x v="2"/>
    <n v="379"/>
    <n v="122.2799988"/>
    <n v="256.72000120000001"/>
    <n v="30.5699997"/>
  </r>
  <r>
    <n v="65249"/>
    <d v="2019-01-10T00:00:00"/>
    <n v="4"/>
    <x v="0"/>
    <x v="11"/>
    <x v="1"/>
    <n v="2269"/>
    <s v="Garner"/>
    <x v="106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50688"/>
    <d v="2019-01-09T00:00:00"/>
    <n v="3"/>
    <x v="0"/>
    <x v="11"/>
    <x v="1"/>
    <n v="11720"/>
    <s v="Smith"/>
    <x v="10"/>
    <x v="0"/>
    <x v="0"/>
    <x v="2"/>
    <s v="Mercurial Vapor 13 Elite FG"/>
    <n v="365"/>
    <x v="1"/>
    <n v="94.75"/>
    <x v="2"/>
    <n v="379"/>
    <n v="122.2799988"/>
    <n v="256.72000120000001"/>
    <n v="30.5699997"/>
  </r>
  <r>
    <n v="50628"/>
    <d v="2019-01-09T00:00:00"/>
    <n v="3"/>
    <x v="0"/>
    <x v="11"/>
    <x v="1"/>
    <n v="8552"/>
    <s v="Smith"/>
    <x v="13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5105"/>
    <d v="2019-01-08T00:00:00"/>
    <n v="2"/>
    <x v="0"/>
    <x v="11"/>
    <x v="1"/>
    <n v="5898"/>
    <s v="Jacob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5109"/>
    <d v="2019-01-08T00:00:00"/>
    <n v="2"/>
    <x v="0"/>
    <x v="11"/>
    <x v="1"/>
    <n v="8524"/>
    <s v="Farrell"/>
    <x v="9"/>
    <x v="1"/>
    <x v="1"/>
    <x v="0"/>
    <s v="Air Zoom Pegasus 37"/>
    <n v="191"/>
    <x v="5"/>
    <n v="85"/>
    <x v="1"/>
    <n v="85"/>
    <n v="54.779998800000001"/>
    <n v="30.220001199999999"/>
    <n v="54.779998800000001"/>
  </r>
  <r>
    <n v="50489"/>
    <d v="2019-01-07T00:00:00"/>
    <n v="1"/>
    <x v="0"/>
    <x v="11"/>
    <x v="1"/>
    <n v="4717"/>
    <s v="Sanders"/>
    <x v="12"/>
    <x v="0"/>
    <x v="0"/>
    <x v="2"/>
    <s v="Mercurial Vapor 13 Elite FG"/>
    <n v="365"/>
    <x v="1"/>
    <n v="94.75"/>
    <x v="2"/>
    <n v="379"/>
    <n v="122.2799988"/>
    <n v="256.72000120000001"/>
    <n v="30.5699997"/>
  </r>
  <r>
    <n v="71295"/>
    <d v="2019-01-06T00:00:00"/>
    <n v="7"/>
    <x v="1"/>
    <x v="11"/>
    <x v="1"/>
    <n v="14848"/>
    <s v="Harper"/>
    <x v="46"/>
    <x v="1"/>
    <x v="1"/>
    <x v="0"/>
    <s v="Thin Sports Headband, 5 Pcs"/>
    <n v="1353"/>
    <x v="5"/>
    <n v="9.59"/>
    <x v="1"/>
    <n v="9.59"/>
    <n v="3.6100006100000002"/>
    <n v="5.9799993899999997"/>
    <n v="3.6100006100000002"/>
  </r>
  <r>
    <n v="65011"/>
    <d v="2019-01-06T00:00:00"/>
    <n v="7"/>
    <x v="1"/>
    <x v="11"/>
    <x v="1"/>
    <n v="2270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62795"/>
    <d v="2019-01-05T00:00:00"/>
    <n v="6"/>
    <x v="1"/>
    <x v="11"/>
    <x v="1"/>
    <n v="10308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73221"/>
    <d v="2019-01-04T00:00:00"/>
    <n v="5"/>
    <x v="0"/>
    <x v="11"/>
    <x v="1"/>
    <n v="16774"/>
    <s v="Mckinney"/>
    <x v="156"/>
    <x v="0"/>
    <x v="0"/>
    <x v="0"/>
    <s v="Smart watch "/>
    <n v="1360"/>
    <x v="2"/>
    <n v="370"/>
    <x v="1"/>
    <n v="370"/>
    <n v="249.0899963"/>
    <n v="120.9100037"/>
    <n v="249.0899963"/>
  </r>
  <r>
    <n v="71080"/>
    <d v="2019-01-03T00:00:00"/>
    <n v="4"/>
    <x v="0"/>
    <x v="11"/>
    <x v="1"/>
    <n v="14633"/>
    <s v="Long"/>
    <x v="213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1092"/>
    <d v="2019-01-03T00:00:00"/>
    <n v="4"/>
    <x v="0"/>
    <x v="11"/>
    <x v="1"/>
    <n v="14645"/>
    <s v="Hyde"/>
    <x v="213"/>
    <x v="1"/>
    <x v="1"/>
    <x v="0"/>
    <s v="GoPro MAX — Waterproof 360"/>
    <n v="1352"/>
    <x v="2"/>
    <n v="669.99"/>
    <x v="1"/>
    <n v="669.99"/>
    <n v="450.58000183000001"/>
    <n v="219.40999816999999"/>
    <n v="450.58000183000001"/>
  </r>
  <r>
    <n v="73097"/>
    <d v="2019-01-03T00:00:00"/>
    <n v="4"/>
    <x v="0"/>
    <x v="11"/>
    <x v="1"/>
    <n v="16650"/>
    <s v="Finch"/>
    <x v="21"/>
    <x v="1"/>
    <x v="0"/>
    <x v="0"/>
    <s v="Smart watch "/>
    <n v="1360"/>
    <x v="2"/>
    <n v="370"/>
    <x v="1"/>
    <n v="370"/>
    <n v="249.0899963"/>
    <n v="120.9100037"/>
    <n v="249.0899963"/>
  </r>
  <r>
    <n v="50213"/>
    <d v="2019-01-02T00:00:00"/>
    <n v="3"/>
    <x v="0"/>
    <x v="11"/>
    <x v="1"/>
    <n v="3405"/>
    <s v="Paul"/>
    <x v="9"/>
    <x v="1"/>
    <x v="0"/>
    <x v="0"/>
    <s v="Mercurial Vapor 13 Elite FG"/>
    <n v="365"/>
    <x v="1"/>
    <n v="94.75"/>
    <x v="1"/>
    <n v="94.75"/>
    <n v="30.5699997"/>
    <n v="64.180000300000003"/>
    <n v="30.5699997"/>
  </r>
  <r>
    <n v="73098"/>
    <d v="2019-01-02T00:00:00"/>
    <n v="3"/>
    <x v="0"/>
    <x v="11"/>
    <x v="1"/>
    <n v="16651"/>
    <s v="Holt"/>
    <x v="6"/>
    <x v="0"/>
    <x v="0"/>
    <x v="0"/>
    <s v="Smart watch "/>
    <n v="1360"/>
    <x v="2"/>
    <n v="370"/>
    <x v="1"/>
    <n v="370"/>
    <n v="249.0899963"/>
    <n v="120.9100037"/>
    <n v="249.0899963"/>
  </r>
  <r>
    <n v="73099"/>
    <d v="2019-01-01T00:00:00"/>
    <n v="2"/>
    <x v="0"/>
    <x v="11"/>
    <x v="1"/>
    <n v="16652"/>
    <s v="Vargas"/>
    <x v="71"/>
    <x v="0"/>
    <x v="0"/>
    <x v="0"/>
    <s v="Smart watch "/>
    <n v="1360"/>
    <x v="2"/>
    <n v="370"/>
    <x v="1"/>
    <n v="370"/>
    <n v="249.0899963"/>
    <n v="120.9100037"/>
    <n v="249.0899963"/>
  </r>
  <r>
    <n v="51168"/>
    <d v="2019-01-01T00:00:00"/>
    <n v="2"/>
    <x v="0"/>
    <x v="11"/>
    <x v="1"/>
    <n v="8050"/>
    <s v="Smith"/>
    <x v="162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50054"/>
    <d v="2018-12-31T00:00:00"/>
    <n v="1"/>
    <x v="0"/>
    <x v="0"/>
    <x v="2"/>
    <n v="1362"/>
    <s v="Smith"/>
    <x v="11"/>
    <x v="1"/>
    <x v="0"/>
    <x v="0"/>
    <s v="Dri-FIT Victory Golf Polo"/>
    <n v="502"/>
    <x v="5"/>
    <n v="65"/>
    <x v="0"/>
    <n v="130"/>
    <n v="67.199996940000005"/>
    <n v="62.800003059999995"/>
    <n v="33.599998470000003"/>
  </r>
  <r>
    <n v="73100"/>
    <d v="2018-12-31T00:00:00"/>
    <n v="1"/>
    <x v="0"/>
    <x v="0"/>
    <x v="2"/>
    <n v="16653"/>
    <s v="Walker"/>
    <x v="258"/>
    <x v="0"/>
    <x v="0"/>
    <x v="0"/>
    <s v="Smart watch "/>
    <n v="1360"/>
    <x v="2"/>
    <n v="370"/>
    <x v="1"/>
    <n v="370"/>
    <n v="249.0899963"/>
    <n v="120.9100037"/>
    <n v="249.0899963"/>
  </r>
  <r>
    <n v="49825"/>
    <d v="2018-12-28T00:00:00"/>
    <n v="5"/>
    <x v="0"/>
    <x v="0"/>
    <x v="2"/>
    <n v="3518"/>
    <s v="Smith"/>
    <x v="259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30267"/>
    <d v="2018-12-28T00:00:00"/>
    <n v="5"/>
    <x v="0"/>
    <x v="0"/>
    <x v="2"/>
    <n v="8612"/>
    <s v="Smith"/>
    <x v="253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20755"/>
    <d v="2018-12-27T00:00:00"/>
    <n v="4"/>
    <x v="0"/>
    <x v="0"/>
    <x v="2"/>
    <n v="640"/>
    <s v="Smith"/>
    <x v="3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29862"/>
    <d v="2018-12-26T00:00:00"/>
    <n v="3"/>
    <x v="0"/>
    <x v="0"/>
    <x v="2"/>
    <n v="1144"/>
    <s v="Jensen"/>
    <x v="17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22612"/>
    <d v="2018-12-25T00:00:00"/>
    <n v="2"/>
    <x v="0"/>
    <x v="0"/>
    <x v="2"/>
    <n v="11675"/>
    <s v="Smith"/>
    <x v="10"/>
    <x v="0"/>
    <x v="0"/>
    <x v="0"/>
    <s v="ADG 3 Golf Shoes"/>
    <n v="627"/>
    <x v="0"/>
    <n v="165"/>
    <x v="0"/>
    <n v="330"/>
    <n v="245.4600068"/>
    <n v="84.539993199999998"/>
    <n v="122.7300034"/>
  </r>
  <r>
    <n v="45418"/>
    <d v="2018-12-24T00:00:00"/>
    <n v="1"/>
    <x v="0"/>
    <x v="0"/>
    <x v="2"/>
    <n v="9011"/>
    <s v="Smith"/>
    <x v="13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23751"/>
    <d v="2018-12-24T00:00:00"/>
    <n v="1"/>
    <x v="0"/>
    <x v="0"/>
    <x v="2"/>
    <n v="2292"/>
    <s v="Smith"/>
    <x v="225"/>
    <x v="0"/>
    <x v="0"/>
    <x v="2"/>
    <s v="ADG 3 Golf Shoes"/>
    <n v="627"/>
    <x v="0"/>
    <n v="165"/>
    <x v="0"/>
    <n v="330"/>
    <n v="245.4600068"/>
    <n v="84.539993199999998"/>
    <n v="122.7300034"/>
  </r>
  <r>
    <n v="22926"/>
    <d v="2018-12-23T00:00:00"/>
    <n v="7"/>
    <x v="1"/>
    <x v="0"/>
    <x v="2"/>
    <n v="7101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9075"/>
    <d v="2018-12-23T00:00:00"/>
    <n v="7"/>
    <x v="1"/>
    <x v="0"/>
    <x v="2"/>
    <n v="2805"/>
    <s v="Smith"/>
    <x v="32"/>
    <x v="0"/>
    <x v="0"/>
    <x v="2"/>
    <s v="Dri-FIT Victory Golf Polo"/>
    <n v="502"/>
    <x v="5"/>
    <n v="65"/>
    <x v="4"/>
    <n v="195"/>
    <n v="100.79999541000001"/>
    <n v="94.200004589999992"/>
    <n v="33.599998470000003"/>
  </r>
  <r>
    <n v="26871"/>
    <d v="2018-12-23T00:00:00"/>
    <n v="7"/>
    <x v="1"/>
    <x v="0"/>
    <x v="2"/>
    <n v="10201"/>
    <s v="Campbell"/>
    <x v="260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21837"/>
    <d v="2018-12-22T00:00:00"/>
    <n v="6"/>
    <x v="1"/>
    <x v="0"/>
    <x v="2"/>
    <n v="2402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5126"/>
    <d v="2018-12-22T00:00:00"/>
    <n v="6"/>
    <x v="1"/>
    <x v="0"/>
    <x v="2"/>
    <n v="4808"/>
    <s v="Smith"/>
    <x v="4"/>
    <x v="0"/>
    <x v="0"/>
    <x v="2"/>
    <s v="Boys' Team Digi Jammer"/>
    <n v="572"/>
    <x v="5"/>
    <n v="165"/>
    <x v="0"/>
    <n v="330"/>
    <n v="174.42000007600001"/>
    <n v="155.57999992399999"/>
    <n v="87.210000038000004"/>
  </r>
  <r>
    <n v="44514"/>
    <d v="2018-12-21T00:00:00"/>
    <n v="5"/>
    <x v="0"/>
    <x v="0"/>
    <x v="2"/>
    <n v="9604"/>
    <s v="Kane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5198"/>
    <d v="2018-12-21T00:00:00"/>
    <n v="5"/>
    <x v="0"/>
    <x v="0"/>
    <x v="2"/>
    <n v="6497"/>
    <s v="Lee"/>
    <x v="3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9910"/>
    <d v="2018-12-21T00:00:00"/>
    <n v="5"/>
    <x v="0"/>
    <x v="0"/>
    <x v="2"/>
    <n v="7504"/>
    <s v="Smith"/>
    <x v="78"/>
    <x v="0"/>
    <x v="0"/>
    <x v="0"/>
    <s v="Taylormade Rocketballz Golf Balls"/>
    <n v="818"/>
    <x v="0"/>
    <n v="46.69"/>
    <x v="3"/>
    <n v="233.45"/>
    <n v="148.45000264999999"/>
    <n v="84.999997350000001"/>
    <n v="29.690000529999999"/>
  </r>
  <r>
    <n v="27689"/>
    <d v="2018-12-20T00:00:00"/>
    <n v="4"/>
    <x v="0"/>
    <x v="0"/>
    <x v="2"/>
    <n v="7757"/>
    <s v="Davi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1208"/>
    <d v="2018-12-19T00:00:00"/>
    <n v="3"/>
    <x v="0"/>
    <x v="0"/>
    <x v="2"/>
    <n v="9285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9075"/>
    <d v="2018-12-19T00:00:00"/>
    <n v="3"/>
    <x v="0"/>
    <x v="0"/>
    <x v="2"/>
    <n v="2805"/>
    <s v="Smith"/>
    <x v="32"/>
    <x v="0"/>
    <x v="0"/>
    <x v="2"/>
    <s v="Dri-FIT Victory Golf Polo"/>
    <n v="502"/>
    <x v="5"/>
    <n v="65"/>
    <x v="4"/>
    <n v="195"/>
    <n v="100.79999541000001"/>
    <n v="94.200004589999992"/>
    <n v="33.599998470000003"/>
  </r>
  <r>
    <n v="27530"/>
    <d v="2018-12-18T00:00:00"/>
    <n v="2"/>
    <x v="0"/>
    <x v="0"/>
    <x v="2"/>
    <n v="155"/>
    <s v="Juarez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5380"/>
    <d v="2018-12-18T00:00:00"/>
    <n v="2"/>
    <x v="0"/>
    <x v="0"/>
    <x v="2"/>
    <n v="1326"/>
    <s v="Edward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8441"/>
    <d v="2018-12-18T00:00:00"/>
    <n v="2"/>
    <x v="0"/>
    <x v="0"/>
    <x v="2"/>
    <n v="3948"/>
    <s v="Smith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27750"/>
    <d v="2018-12-18T00:00:00"/>
    <n v="2"/>
    <x v="0"/>
    <x v="0"/>
    <x v="2"/>
    <n v="4350"/>
    <s v="Turner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9693"/>
    <d v="2018-12-18T00:00:00"/>
    <n v="2"/>
    <x v="0"/>
    <x v="0"/>
    <x v="2"/>
    <n v="4528"/>
    <s v="Smith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30111"/>
    <d v="2018-12-18T00:00:00"/>
    <n v="2"/>
    <x v="0"/>
    <x v="0"/>
    <x v="2"/>
    <n v="4781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2379"/>
    <d v="2018-12-18T00:00:00"/>
    <n v="2"/>
    <x v="0"/>
    <x v="0"/>
    <x v="2"/>
    <n v="5971"/>
    <s v="Johnson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48699"/>
    <d v="2018-12-18T00:00:00"/>
    <n v="2"/>
    <x v="0"/>
    <x v="0"/>
    <x v="2"/>
    <n v="6706"/>
    <s v="Harmon"/>
    <x v="9"/>
    <x v="1"/>
    <x v="1"/>
    <x v="1"/>
    <s v="Dri-FIT Victory Golf Polo"/>
    <n v="502"/>
    <x v="5"/>
    <n v="65"/>
    <x v="3"/>
    <n v="325"/>
    <n v="167.99999235000001"/>
    <n v="157.00000764999999"/>
    <n v="33.599998470000003"/>
  </r>
  <r>
    <n v="23688"/>
    <d v="2018-12-18T00:00:00"/>
    <n v="2"/>
    <x v="0"/>
    <x v="0"/>
    <x v="2"/>
    <n v="12319"/>
    <s v="Woodward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3688"/>
    <d v="2018-12-18T00:00:00"/>
    <n v="2"/>
    <x v="0"/>
    <x v="0"/>
    <x v="2"/>
    <n v="12319"/>
    <s v="Woodward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8608"/>
    <d v="2018-12-16T00:00:00"/>
    <n v="7"/>
    <x v="1"/>
    <x v="0"/>
    <x v="2"/>
    <n v="4398"/>
    <s v="Yoder"/>
    <x v="147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17436"/>
    <d v="2018-12-16T00:00:00"/>
    <n v="7"/>
    <x v="1"/>
    <x v="0"/>
    <x v="2"/>
    <n v="235"/>
    <s v="Smith"/>
    <x v="79"/>
    <x v="0"/>
    <x v="0"/>
    <x v="0"/>
    <s v="ADG 3 Golf Shoes"/>
    <n v="627"/>
    <x v="0"/>
    <n v="165"/>
    <x v="2"/>
    <n v="660"/>
    <n v="490.9200136"/>
    <n v="169.0799864"/>
    <n v="122.7300034"/>
  </r>
  <r>
    <n v="13521"/>
    <d v="2018-12-15T00:00:00"/>
    <n v="6"/>
    <x v="1"/>
    <x v="0"/>
    <x v="2"/>
    <n v="3916"/>
    <s v="Hensley"/>
    <x v="261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65827"/>
    <d v="2018-12-14T00:00:00"/>
    <n v="5"/>
    <x v="0"/>
    <x v="0"/>
    <x v="2"/>
    <n v="5289"/>
    <s v="Russo"/>
    <x v="179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9214"/>
    <d v="2018-12-14T00:00:00"/>
    <n v="5"/>
    <x v="0"/>
    <x v="0"/>
    <x v="2"/>
    <n v="2792"/>
    <s v="Carey"/>
    <x v="30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19540"/>
    <d v="2018-12-13T00:00:00"/>
    <n v="4"/>
    <x v="0"/>
    <x v="0"/>
    <x v="2"/>
    <n v="703"/>
    <s v="Kelly"/>
    <x v="6"/>
    <x v="0"/>
    <x v="0"/>
    <x v="0"/>
    <s v="Mercurial Vapor 13 Elite FG"/>
    <n v="365"/>
    <x v="1"/>
    <n v="94.75"/>
    <x v="2"/>
    <n v="379"/>
    <n v="122.2799988"/>
    <n v="256.72000120000001"/>
    <n v="30.5699997"/>
  </r>
  <r>
    <n v="17436"/>
    <d v="2018-12-12T00:00:00"/>
    <n v="3"/>
    <x v="0"/>
    <x v="0"/>
    <x v="2"/>
    <n v="235"/>
    <s v="Smith"/>
    <x v="79"/>
    <x v="0"/>
    <x v="0"/>
    <x v="0"/>
    <s v="Mercurial Vapor 13 Elite FG"/>
    <n v="365"/>
    <x v="1"/>
    <n v="94.75"/>
    <x v="2"/>
    <n v="379"/>
    <n v="122.2799988"/>
    <n v="256.72000120000001"/>
    <n v="30.5699997"/>
  </r>
  <r>
    <n v="47009"/>
    <d v="2018-12-11T00:00:00"/>
    <n v="2"/>
    <x v="0"/>
    <x v="0"/>
    <x v="2"/>
    <n v="150"/>
    <s v="Smith"/>
    <x v="26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5199"/>
    <d v="2018-12-09T00:00:00"/>
    <n v="7"/>
    <x v="1"/>
    <x v="0"/>
    <x v="2"/>
    <n v="20"/>
    <s v="Ellis"/>
    <x v="25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8468"/>
    <d v="2018-12-08T00:00:00"/>
    <n v="6"/>
    <x v="1"/>
    <x v="0"/>
    <x v="2"/>
    <n v="2106"/>
    <s v="Grimes"/>
    <x v="0"/>
    <x v="0"/>
    <x v="0"/>
    <x v="0"/>
    <s v="Team Golf St. Louis Cardinals Putter Grip"/>
    <n v="885"/>
    <x v="0"/>
    <n v="52.99"/>
    <x v="2"/>
    <n v="211.96"/>
    <n v="143.44000244"/>
    <n v="68.519997560000007"/>
    <n v="35.86000061"/>
  </r>
  <r>
    <n v="18135"/>
    <d v="2018-12-08T00:00:00"/>
    <n v="6"/>
    <x v="1"/>
    <x v="0"/>
    <x v="2"/>
    <n v="9146"/>
    <s v="Harrison"/>
    <x v="145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13528"/>
    <d v="2018-12-07T00:00:00"/>
    <n v="5"/>
    <x v="0"/>
    <x v="0"/>
    <x v="2"/>
    <n v="10827"/>
    <s v="Smith"/>
    <x v="21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2101"/>
    <d v="2018-12-06T00:00:00"/>
    <n v="4"/>
    <x v="0"/>
    <x v="0"/>
    <x v="2"/>
    <n v="4533"/>
    <s v="Chavez"/>
    <x v="58"/>
    <x v="0"/>
    <x v="0"/>
    <x v="0"/>
    <s v="Mercurial Vapor 13 Elite FG"/>
    <n v="365"/>
    <x v="1"/>
    <n v="94.75"/>
    <x v="2"/>
    <n v="379"/>
    <n v="122.2799988"/>
    <n v="256.72000120000001"/>
    <n v="30.5699997"/>
  </r>
  <r>
    <n v="42087"/>
    <d v="2018-12-06T00:00:00"/>
    <n v="4"/>
    <x v="0"/>
    <x v="0"/>
    <x v="2"/>
    <n v="3659"/>
    <s v="Meadows"/>
    <x v="13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27357"/>
    <d v="2018-12-04T00:00:00"/>
    <n v="2"/>
    <x v="0"/>
    <x v="0"/>
    <x v="2"/>
    <n v="4807"/>
    <s v="Rodgers"/>
    <x v="185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6073"/>
    <d v="2018-12-01T00:00:00"/>
    <n v="6"/>
    <x v="1"/>
    <x v="0"/>
    <x v="2"/>
    <n v="10834"/>
    <s v="Sullivan"/>
    <x v="96"/>
    <x v="0"/>
    <x v="0"/>
    <x v="0"/>
    <s v="Titleist Pro V1x High Numbers Golf Balls"/>
    <n v="822"/>
    <x v="0"/>
    <n v="46.69"/>
    <x v="0"/>
    <n v="93.38"/>
    <n v="52.880001059999998"/>
    <n v="40.499998939999998"/>
    <n v="26.440000529999999"/>
  </r>
  <r>
    <n v="41786"/>
    <d v="2018-12-01T00:00:00"/>
    <n v="6"/>
    <x v="1"/>
    <x v="0"/>
    <x v="2"/>
    <n v="397"/>
    <s v="Delgado"/>
    <x v="263"/>
    <x v="0"/>
    <x v="0"/>
    <x v="0"/>
    <s v="Eagles Nest DryFly Rain Tarp"/>
    <n v="977"/>
    <x v="4"/>
    <n v="29.99"/>
    <x v="3"/>
    <n v="149.94999999999999"/>
    <n v="74.249992349999999"/>
    <n v="75.700007649999989"/>
    <n v="14.849998469999999"/>
  </r>
  <r>
    <n v="48713"/>
    <d v="2018-12-01T00:00:00"/>
    <n v="6"/>
    <x v="1"/>
    <x v="0"/>
    <x v="2"/>
    <n v="5384"/>
    <s v="Smith"/>
    <x v="3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7007"/>
    <d v="2018-11-30T00:00:00"/>
    <n v="5"/>
    <x v="0"/>
    <x v="1"/>
    <x v="2"/>
    <n v="3815"/>
    <s v="Sloan"/>
    <x v="264"/>
    <x v="0"/>
    <x v="0"/>
    <x v="0"/>
    <s v="Bridgestone e6 Straight Distance Balls"/>
    <n v="825"/>
    <x v="0"/>
    <n v="185"/>
    <x v="0"/>
    <n v="370"/>
    <n v="227.3999939"/>
    <n v="142.6000061"/>
    <n v="113.69999695"/>
  </r>
  <r>
    <n v="49916"/>
    <d v="2018-11-29T00:00:00"/>
    <n v="4"/>
    <x v="0"/>
    <x v="1"/>
    <x v="2"/>
    <n v="10671"/>
    <s v="Moses"/>
    <x v="113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7774"/>
    <d v="2018-11-28T00:00:00"/>
    <n v="3"/>
    <x v="0"/>
    <x v="1"/>
    <x v="2"/>
    <n v="5302"/>
    <s v="Smith"/>
    <x v="265"/>
    <x v="0"/>
    <x v="0"/>
    <x v="0"/>
    <s v="ADG 3 Golf Shoes"/>
    <n v="627"/>
    <x v="0"/>
    <n v="165"/>
    <x v="2"/>
    <n v="660"/>
    <n v="490.9200136"/>
    <n v="169.0799864"/>
    <n v="122.7300034"/>
  </r>
  <r>
    <n v="20773"/>
    <d v="2018-11-24T00:00:00"/>
    <n v="6"/>
    <x v="1"/>
    <x v="1"/>
    <x v="2"/>
    <n v="4464"/>
    <s v="Johnson"/>
    <x v="134"/>
    <x v="0"/>
    <x v="0"/>
    <x v="0"/>
    <s v="Air Zoom Pegasus 37"/>
    <n v="191"/>
    <x v="5"/>
    <n v="85"/>
    <x v="0"/>
    <n v="170"/>
    <n v="109.5599976"/>
    <n v="60.440002399999997"/>
    <n v="54.779998800000001"/>
  </r>
  <r>
    <n v="31000"/>
    <d v="2018-11-23T00:00:00"/>
    <n v="5"/>
    <x v="0"/>
    <x v="1"/>
    <x v="2"/>
    <n v="11730"/>
    <s v="Perkins"/>
    <x v="260"/>
    <x v="0"/>
    <x v="0"/>
    <x v="0"/>
    <s v="Air Zoom Pegasus 37"/>
    <n v="191"/>
    <x v="5"/>
    <n v="85"/>
    <x v="0"/>
    <n v="170"/>
    <n v="109.5599976"/>
    <n v="60.440002399999997"/>
    <n v="54.779998800000001"/>
  </r>
  <r>
    <n v="47846"/>
    <d v="2018-11-22T00:00:00"/>
    <n v="4"/>
    <x v="0"/>
    <x v="1"/>
    <x v="2"/>
    <n v="6073"/>
    <s v="Campos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8568"/>
    <d v="2018-11-22T00:00:00"/>
    <n v="4"/>
    <x v="0"/>
    <x v="1"/>
    <x v="2"/>
    <n v="7963"/>
    <s v="Fisher"/>
    <x v="20"/>
    <x v="0"/>
    <x v="0"/>
    <x v="2"/>
    <s v="Air Zoom Pegasus 37"/>
    <n v="191"/>
    <x v="5"/>
    <n v="85"/>
    <x v="0"/>
    <n v="170"/>
    <n v="109.5599976"/>
    <n v="60.440002399999997"/>
    <n v="54.779998800000001"/>
  </r>
  <r>
    <n v="23948"/>
    <d v="2018-11-20T00:00:00"/>
    <n v="2"/>
    <x v="0"/>
    <x v="1"/>
    <x v="2"/>
    <n v="5361"/>
    <s v="Molina"/>
    <x v="9"/>
    <x v="1"/>
    <x v="1"/>
    <x v="2"/>
    <s v="Men's PFG Anchor Tough T-Shirt"/>
    <n v="642"/>
    <x v="0"/>
    <n v="30"/>
    <x v="3"/>
    <n v="150"/>
    <n v="84.449996949999999"/>
    <n v="65.550003050000001"/>
    <n v="16.88999939"/>
  </r>
  <r>
    <n v="28402"/>
    <d v="2018-11-19T00:00:00"/>
    <n v="1"/>
    <x v="0"/>
    <x v="1"/>
    <x v="2"/>
    <n v="9531"/>
    <s v="Cherry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7647"/>
    <d v="2018-11-19T00:00:00"/>
    <n v="1"/>
    <x v="0"/>
    <x v="1"/>
    <x v="2"/>
    <n v="185"/>
    <s v="Smith"/>
    <x v="266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47009"/>
    <d v="2018-11-17T00:00:00"/>
    <n v="6"/>
    <x v="1"/>
    <x v="1"/>
    <x v="2"/>
    <n v="150"/>
    <s v="Smith"/>
    <x v="26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6667"/>
    <d v="2018-11-14T00:00:00"/>
    <n v="3"/>
    <x v="0"/>
    <x v="1"/>
    <x v="2"/>
    <n v="4399"/>
    <s v="Smith"/>
    <x v="175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44485"/>
    <d v="2018-11-11T00:00:00"/>
    <n v="7"/>
    <x v="1"/>
    <x v="1"/>
    <x v="2"/>
    <n v="7393"/>
    <s v="Smith"/>
    <x v="34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8954"/>
    <d v="2018-11-11T00:00:00"/>
    <n v="7"/>
    <x v="1"/>
    <x v="1"/>
    <x v="2"/>
    <n v="5674"/>
    <s v="Cross"/>
    <x v="267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41545"/>
    <d v="2018-11-11T00:00:00"/>
    <n v="7"/>
    <x v="1"/>
    <x v="1"/>
    <x v="2"/>
    <n v="10474"/>
    <s v="Case"/>
    <x v="157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25688"/>
    <d v="2018-11-10T00:00:00"/>
    <n v="6"/>
    <x v="1"/>
    <x v="1"/>
    <x v="2"/>
    <n v="5920"/>
    <s v="Smith"/>
    <x v="138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46414"/>
    <d v="2018-11-08T00:00:00"/>
    <n v="4"/>
    <x v="0"/>
    <x v="1"/>
    <x v="2"/>
    <n v="1535"/>
    <s v="Livingston"/>
    <x v="11"/>
    <x v="1"/>
    <x v="0"/>
    <x v="0"/>
    <s v="ADG 3 Golf Shoes"/>
    <n v="627"/>
    <x v="0"/>
    <n v="165"/>
    <x v="4"/>
    <n v="495"/>
    <n v="368.19001020000002"/>
    <n v="126.80998979999998"/>
    <n v="122.7300034"/>
  </r>
  <r>
    <n v="46199"/>
    <d v="2018-11-06T00:00:00"/>
    <n v="2"/>
    <x v="0"/>
    <x v="1"/>
    <x v="2"/>
    <n v="7521"/>
    <s v="Ortega"/>
    <x v="104"/>
    <x v="2"/>
    <x v="0"/>
    <x v="2"/>
    <s v="Dri-FIT Victory Golf Polo"/>
    <n v="502"/>
    <x v="5"/>
    <n v="65"/>
    <x v="2"/>
    <n v="260"/>
    <n v="134.39999388000001"/>
    <n v="125.60000611999999"/>
    <n v="33.599998470000003"/>
  </r>
  <r>
    <n v="27457"/>
    <d v="2018-11-05T00:00:00"/>
    <n v="1"/>
    <x v="0"/>
    <x v="1"/>
    <x v="2"/>
    <n v="4813"/>
    <s v="Smith"/>
    <x v="26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3889"/>
    <d v="2018-11-04T00:00:00"/>
    <n v="7"/>
    <x v="1"/>
    <x v="1"/>
    <x v="2"/>
    <n v="11947"/>
    <s v="Smith"/>
    <x v="4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46098"/>
    <d v="2018-11-03T00:00:00"/>
    <n v="6"/>
    <x v="1"/>
    <x v="1"/>
    <x v="2"/>
    <n v="3474"/>
    <s v="Hatfield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29283"/>
    <d v="2018-11-03T00:00:00"/>
    <n v="6"/>
    <x v="1"/>
    <x v="1"/>
    <x v="2"/>
    <n v="88"/>
    <s v="Henry"/>
    <x v="17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485"/>
    <d v="2018-11-01T00:00:00"/>
    <n v="4"/>
    <x v="0"/>
    <x v="1"/>
    <x v="2"/>
    <n v="7393"/>
    <s v="Smith"/>
    <x v="34"/>
    <x v="1"/>
    <x v="0"/>
    <x v="0"/>
    <s v="Dri-FIT Victory Golf Polo"/>
    <n v="502"/>
    <x v="5"/>
    <n v="65"/>
    <x v="1"/>
    <n v="65"/>
    <n v="33.599998470000003"/>
    <n v="31.400001529999997"/>
    <n v="33.599998470000003"/>
  </r>
  <r>
    <n v="25050"/>
    <d v="2018-11-01T00:00:00"/>
    <n v="4"/>
    <x v="0"/>
    <x v="1"/>
    <x v="2"/>
    <n v="10082"/>
    <s v="Smith"/>
    <x v="1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7908"/>
    <d v="2018-10-31T00:00:00"/>
    <n v="3"/>
    <x v="0"/>
    <x v="2"/>
    <x v="2"/>
    <n v="6944"/>
    <s v="Robertson"/>
    <x v="9"/>
    <x v="1"/>
    <x v="0"/>
    <x v="0"/>
    <s v="Dri-FIT Victory Golf Polo"/>
    <n v="502"/>
    <x v="5"/>
    <n v="65"/>
    <x v="1"/>
    <n v="65"/>
    <n v="33.599998470000003"/>
    <n v="31.400001529999997"/>
    <n v="33.599998470000003"/>
  </r>
  <r>
    <n v="21016"/>
    <d v="2018-10-31T00:00:00"/>
    <n v="3"/>
    <x v="0"/>
    <x v="2"/>
    <x v="2"/>
    <n v="3153"/>
    <s v="Smith"/>
    <x v="269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45766"/>
    <d v="2018-10-30T00:00:00"/>
    <n v="2"/>
    <x v="0"/>
    <x v="2"/>
    <x v="2"/>
    <n v="9702"/>
    <s v="Tyler"/>
    <x v="27"/>
    <x v="1"/>
    <x v="0"/>
    <x v="0"/>
    <s v="ADG 3 Golf Shoes"/>
    <n v="627"/>
    <x v="0"/>
    <n v="165"/>
    <x v="0"/>
    <n v="330"/>
    <n v="245.4600068"/>
    <n v="84.539993199999998"/>
    <n v="122.7300034"/>
  </r>
  <r>
    <n v="50000"/>
    <d v="2018-10-30T00:00:00"/>
    <n v="2"/>
    <x v="0"/>
    <x v="2"/>
    <x v="2"/>
    <n v="6827"/>
    <s v="Smith"/>
    <x v="9"/>
    <x v="1"/>
    <x v="0"/>
    <x v="0"/>
    <s v="Mercurial Vapor 13 Elite FG"/>
    <n v="365"/>
    <x v="1"/>
    <n v="94.75"/>
    <x v="1"/>
    <n v="94.75"/>
    <n v="30.5699997"/>
    <n v="64.180000300000003"/>
    <n v="30.5699997"/>
  </r>
  <r>
    <n v="23967"/>
    <d v="2018-10-30T00:00:00"/>
    <n v="2"/>
    <x v="0"/>
    <x v="2"/>
    <x v="2"/>
    <n v="1383"/>
    <s v="Smith"/>
    <x v="270"/>
    <x v="0"/>
    <x v="0"/>
    <x v="2"/>
    <s v="Air Zoom Pegasus 37"/>
    <n v="191"/>
    <x v="5"/>
    <n v="85"/>
    <x v="0"/>
    <n v="170"/>
    <n v="109.5599976"/>
    <n v="60.440002399999997"/>
    <n v="54.779998800000001"/>
  </r>
  <r>
    <n v="45668"/>
    <d v="2018-10-29T00:00:00"/>
    <n v="1"/>
    <x v="0"/>
    <x v="2"/>
    <x v="2"/>
    <n v="2985"/>
    <s v="Price"/>
    <x v="27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3640"/>
    <d v="2018-10-29T00:00:00"/>
    <n v="1"/>
    <x v="0"/>
    <x v="2"/>
    <x v="2"/>
    <n v="5429"/>
    <s v="Villegas"/>
    <x v="272"/>
    <x v="0"/>
    <x v="0"/>
    <x v="2"/>
    <s v="Air Zoom Pegasus 37"/>
    <n v="191"/>
    <x v="5"/>
    <n v="85"/>
    <x v="0"/>
    <n v="170"/>
    <n v="109.5599976"/>
    <n v="60.440002399999997"/>
    <n v="54.779998800000001"/>
  </r>
  <r>
    <n v="45680"/>
    <d v="2018-10-28T00:00:00"/>
    <n v="7"/>
    <x v="1"/>
    <x v="2"/>
    <x v="2"/>
    <n v="6757"/>
    <s v="Freeman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45138"/>
    <d v="2018-10-28T00:00:00"/>
    <n v="7"/>
    <x v="1"/>
    <x v="2"/>
    <x v="2"/>
    <n v="1555"/>
    <s v="Smith"/>
    <x v="189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45668"/>
    <d v="2018-10-27T00:00:00"/>
    <n v="6"/>
    <x v="1"/>
    <x v="2"/>
    <x v="2"/>
    <n v="2985"/>
    <s v="Price"/>
    <x v="27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5506"/>
    <d v="2018-10-26T00:00:00"/>
    <n v="5"/>
    <x v="0"/>
    <x v="2"/>
    <x v="2"/>
    <n v="5687"/>
    <s v="Chapman"/>
    <x v="74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46062"/>
    <d v="2018-10-25T00:00:00"/>
    <n v="4"/>
    <x v="0"/>
    <x v="2"/>
    <x v="2"/>
    <n v="12288"/>
    <s v="Smith"/>
    <x v="177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41572"/>
    <d v="2018-10-24T00:00:00"/>
    <n v="3"/>
    <x v="0"/>
    <x v="2"/>
    <x v="2"/>
    <n v="10031"/>
    <s v="Blake"/>
    <x v="189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41874"/>
    <d v="2018-10-23T00:00:00"/>
    <n v="2"/>
    <x v="0"/>
    <x v="2"/>
    <x v="2"/>
    <n v="424"/>
    <s v="Douglas"/>
    <x v="93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27286"/>
    <d v="2018-10-22T00:00:00"/>
    <n v="1"/>
    <x v="0"/>
    <x v="2"/>
    <x v="2"/>
    <n v="3047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5680"/>
    <d v="2018-10-22T00:00:00"/>
    <n v="1"/>
    <x v="0"/>
    <x v="2"/>
    <x v="2"/>
    <n v="6757"/>
    <s v="Freeman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5249"/>
    <d v="2018-10-22T00:00:00"/>
    <n v="1"/>
    <x v="0"/>
    <x v="2"/>
    <x v="2"/>
    <n v="10416"/>
    <s v="Goodwin"/>
    <x v="273"/>
    <x v="0"/>
    <x v="0"/>
    <x v="2"/>
    <s v="ADG 3 Golf Shoes"/>
    <n v="627"/>
    <x v="0"/>
    <n v="165"/>
    <x v="2"/>
    <n v="660"/>
    <n v="490.9200136"/>
    <n v="169.0799864"/>
    <n v="122.7300034"/>
  </r>
  <r>
    <n v="45088"/>
    <d v="2018-10-22T00:00:00"/>
    <n v="1"/>
    <x v="0"/>
    <x v="2"/>
    <x v="2"/>
    <n v="10288"/>
    <s v="Smith"/>
    <x v="1"/>
    <x v="0"/>
    <x v="0"/>
    <x v="2"/>
    <s v="Mercurial Vapor 13 Elite FG"/>
    <n v="365"/>
    <x v="1"/>
    <n v="94.75"/>
    <x v="2"/>
    <n v="379"/>
    <n v="122.2799988"/>
    <n v="256.72000120000001"/>
    <n v="30.5699997"/>
  </r>
  <r>
    <n v="26436"/>
    <d v="2018-10-21T00:00:00"/>
    <n v="7"/>
    <x v="1"/>
    <x v="2"/>
    <x v="2"/>
    <n v="4565"/>
    <s v="Stone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28677"/>
    <d v="2018-10-21T00:00:00"/>
    <n v="7"/>
    <x v="1"/>
    <x v="2"/>
    <x v="2"/>
    <n v="4775"/>
    <s v="Wright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3302"/>
    <d v="2018-10-20T00:00:00"/>
    <n v="6"/>
    <x v="1"/>
    <x v="2"/>
    <x v="2"/>
    <n v="1748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0328"/>
    <d v="2018-10-19T00:00:00"/>
    <n v="5"/>
    <x v="0"/>
    <x v="2"/>
    <x v="2"/>
    <n v="4622"/>
    <s v="Holder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24650"/>
    <d v="2018-10-18T00:00:00"/>
    <n v="4"/>
    <x v="0"/>
    <x v="2"/>
    <x v="2"/>
    <n v="7270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9172"/>
    <d v="2018-10-18T00:00:00"/>
    <n v="4"/>
    <x v="0"/>
    <x v="2"/>
    <x v="2"/>
    <n v="7687"/>
    <s v="Valencia"/>
    <x v="34"/>
    <x v="1"/>
    <x v="0"/>
    <x v="0"/>
    <s v="Mercurial Vapor 13 Elite FG"/>
    <n v="365"/>
    <x v="1"/>
    <n v="94.75"/>
    <x v="1"/>
    <n v="94.75"/>
    <n v="30.5699997"/>
    <n v="64.180000300000003"/>
    <n v="30.5699997"/>
  </r>
  <r>
    <n v="49857"/>
    <d v="2018-10-18T00:00:00"/>
    <n v="4"/>
    <x v="0"/>
    <x v="2"/>
    <x v="2"/>
    <n v="3283"/>
    <s v="Ramos"/>
    <x v="36"/>
    <x v="0"/>
    <x v="0"/>
    <x v="0"/>
    <s v="Bridgestone e6 Straight Distance Balls"/>
    <n v="825"/>
    <x v="0"/>
    <n v="185"/>
    <x v="3"/>
    <n v="925"/>
    <n v="568.49998474999995"/>
    <n v="356.50001525000005"/>
    <n v="113.69999694999998"/>
  </r>
  <r>
    <n v="24650"/>
    <d v="2018-10-17T00:00:00"/>
    <n v="3"/>
    <x v="0"/>
    <x v="2"/>
    <x v="2"/>
    <n v="7270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4938"/>
    <d v="2018-10-17T00:00:00"/>
    <n v="3"/>
    <x v="0"/>
    <x v="2"/>
    <x v="2"/>
    <n v="7764"/>
    <s v="Wilson"/>
    <x v="198"/>
    <x v="0"/>
    <x v="0"/>
    <x v="2"/>
    <s v="Mercurial Vapor 13 Elite FG"/>
    <n v="365"/>
    <x v="1"/>
    <n v="94.75"/>
    <x v="2"/>
    <n v="379"/>
    <n v="122.2799988"/>
    <n v="256.72000120000001"/>
    <n v="30.5699997"/>
  </r>
  <r>
    <n v="48684"/>
    <d v="2018-10-17T00:00:00"/>
    <n v="3"/>
    <x v="0"/>
    <x v="2"/>
    <x v="2"/>
    <n v="3056"/>
    <s v="Middleton"/>
    <x v="137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24650"/>
    <d v="2018-10-16T00:00:00"/>
    <n v="2"/>
    <x v="0"/>
    <x v="2"/>
    <x v="2"/>
    <n v="7270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4496"/>
    <d v="2018-10-16T00:00:00"/>
    <n v="2"/>
    <x v="0"/>
    <x v="2"/>
    <x v="2"/>
    <n v="4296"/>
    <s v="Sanchez"/>
    <x v="24"/>
    <x v="0"/>
    <x v="0"/>
    <x v="0"/>
    <s v="Team Golf San Francisco Giants Putter Grip"/>
    <n v="886"/>
    <x v="0"/>
    <n v="52.99"/>
    <x v="3"/>
    <n v="264.95"/>
    <n v="179.30000304999999"/>
    <n v="85.649996950000002"/>
    <n v="35.86000061"/>
  </r>
  <r>
    <n v="20507"/>
    <d v="2018-10-15T00:00:00"/>
    <n v="1"/>
    <x v="0"/>
    <x v="2"/>
    <x v="2"/>
    <n v="1306"/>
    <s v="Taylor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6907"/>
    <d v="2018-10-15T00:00:00"/>
    <n v="1"/>
    <x v="0"/>
    <x v="2"/>
    <x v="2"/>
    <n v="2324"/>
    <s v="Smith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0924"/>
    <d v="2018-10-14T00:00:00"/>
    <n v="7"/>
    <x v="1"/>
    <x v="2"/>
    <x v="2"/>
    <n v="10548"/>
    <s v="Guerrero"/>
    <x v="9"/>
    <x v="1"/>
    <x v="1"/>
    <x v="2"/>
    <s v="NB 455 V2 Closure Running Shoe"/>
    <n v="273"/>
    <x v="5"/>
    <n v="54.99"/>
    <x v="3"/>
    <n v="274.95"/>
    <n v="129.15000915000002"/>
    <n v="145.79999084999997"/>
    <n v="25.830001830000004"/>
  </r>
  <r>
    <n v="75926"/>
    <d v="2018-10-14T00:00:00"/>
    <n v="7"/>
    <x v="1"/>
    <x v="2"/>
    <x v="2"/>
    <n v="19479"/>
    <s v="Sharpe"/>
    <x v="70"/>
    <x v="0"/>
    <x v="0"/>
    <x v="2"/>
    <s v="Smart watch "/>
    <n v="1360"/>
    <x v="2"/>
    <n v="370"/>
    <x v="1"/>
    <n v="370"/>
    <n v="249.0899963"/>
    <n v="120.9100037"/>
    <n v="249.0899963"/>
  </r>
  <r>
    <n v="28017"/>
    <d v="2018-10-13T00:00:00"/>
    <n v="6"/>
    <x v="1"/>
    <x v="2"/>
    <x v="2"/>
    <n v="8845"/>
    <s v="Deleon"/>
    <x v="13"/>
    <x v="1"/>
    <x v="1"/>
    <x v="2"/>
    <s v="Glove It Imperial Golf Towel"/>
    <n v="926"/>
    <x v="0"/>
    <n v="14.99"/>
    <x v="3"/>
    <n v="74.95"/>
    <n v="35.399999620000003"/>
    <n v="39.55000038"/>
    <n v="7.0799999240000009"/>
  </r>
  <r>
    <n v="29490"/>
    <d v="2018-10-13T00:00:00"/>
    <n v="6"/>
    <x v="1"/>
    <x v="2"/>
    <x v="2"/>
    <n v="3677"/>
    <s v="Edwards"/>
    <x v="9"/>
    <x v="1"/>
    <x v="1"/>
    <x v="2"/>
    <s v="Merrell Women's Moab 2 Vent Hiking Shoe"/>
    <n v="828"/>
    <x v="4"/>
    <n v="185"/>
    <x v="3"/>
    <n v="925"/>
    <n v="441.14999769999997"/>
    <n v="483.85000230000003"/>
    <n v="88.229999539999994"/>
  </r>
  <r>
    <n v="47562"/>
    <d v="2018-10-13T00:00:00"/>
    <n v="6"/>
    <x v="1"/>
    <x v="2"/>
    <x v="2"/>
    <n v="9304"/>
    <s v="Smith"/>
    <x v="9"/>
    <x v="1"/>
    <x v="1"/>
    <x v="2"/>
    <s v="Darn Tough Hiker Full Cushion"/>
    <n v="917"/>
    <x v="4"/>
    <n v="26.95"/>
    <x v="3"/>
    <n v="134.75"/>
    <n v="93.450002649999988"/>
    <n v="41.299997350000012"/>
    <n v="18.690000529999999"/>
  </r>
  <r>
    <n v="23571"/>
    <d v="2018-10-13T00:00:00"/>
    <n v="6"/>
    <x v="1"/>
    <x v="2"/>
    <x v="2"/>
    <n v="10517"/>
    <s v="Smith"/>
    <x v="9"/>
    <x v="1"/>
    <x v="1"/>
    <x v="2"/>
    <s v="Titleist Pro V1x High Numbers Golf Balls"/>
    <n v="822"/>
    <x v="0"/>
    <n v="46.69"/>
    <x v="3"/>
    <n v="233.45"/>
    <n v="132.20000264999999"/>
    <n v="101.24999735"/>
    <n v="26.440000529999999"/>
  </r>
  <r>
    <n v="16969"/>
    <d v="2018-10-13T00:00:00"/>
    <n v="6"/>
    <x v="1"/>
    <x v="2"/>
    <x v="2"/>
    <n v="9500"/>
    <s v="Vance"/>
    <x v="224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3992"/>
    <d v="2018-10-12T00:00:00"/>
    <n v="5"/>
    <x v="0"/>
    <x v="2"/>
    <x v="2"/>
    <n v="11510"/>
    <s v="Smith"/>
    <x v="136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4485"/>
    <d v="2018-10-11T00:00:00"/>
    <n v="4"/>
    <x v="0"/>
    <x v="2"/>
    <x v="2"/>
    <n v="7393"/>
    <s v="Smith"/>
    <x v="34"/>
    <x v="1"/>
    <x v="0"/>
    <x v="0"/>
    <s v="Mercurial Vapor 13 Elite FG"/>
    <n v="365"/>
    <x v="1"/>
    <n v="94.75"/>
    <x v="1"/>
    <n v="94.75"/>
    <n v="30.5699997"/>
    <n v="64.180000300000003"/>
    <n v="30.5699997"/>
  </r>
  <r>
    <n v="46859"/>
    <d v="2018-10-11T00:00:00"/>
    <n v="4"/>
    <x v="0"/>
    <x v="2"/>
    <x v="2"/>
    <n v="7492"/>
    <s v="Smith"/>
    <x v="5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8622"/>
    <d v="2018-10-10T00:00:00"/>
    <n v="3"/>
    <x v="0"/>
    <x v="2"/>
    <x v="2"/>
    <n v="3150"/>
    <s v="Smith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409"/>
    <d v="2018-10-10T00:00:00"/>
    <n v="3"/>
    <x v="0"/>
    <x v="2"/>
    <x v="2"/>
    <n v="4799"/>
    <s v="Jensen"/>
    <x v="56"/>
    <x v="0"/>
    <x v="0"/>
    <x v="2"/>
    <s v="Mercurial Vapor 13 Elite FG"/>
    <n v="365"/>
    <x v="1"/>
    <n v="94.75"/>
    <x v="2"/>
    <n v="379"/>
    <n v="122.2799988"/>
    <n v="256.72000120000001"/>
    <n v="30.5699997"/>
  </r>
  <r>
    <n v="27729"/>
    <d v="2018-10-09T00:00:00"/>
    <n v="2"/>
    <x v="0"/>
    <x v="2"/>
    <x v="2"/>
    <n v="6721"/>
    <s v="Poole"/>
    <x v="9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253"/>
    <d v="2018-10-07T00:00:00"/>
    <n v="7"/>
    <x v="1"/>
    <x v="2"/>
    <x v="2"/>
    <n v="11213"/>
    <s v="Black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25418"/>
    <d v="2018-10-07T00:00:00"/>
    <n v="7"/>
    <x v="1"/>
    <x v="2"/>
    <x v="2"/>
    <n v="11438"/>
    <s v="Pug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2023"/>
    <d v="2018-10-05T00:00:00"/>
    <n v="5"/>
    <x v="0"/>
    <x v="2"/>
    <x v="2"/>
    <n v="8519"/>
    <s v="Michael"/>
    <x v="228"/>
    <x v="0"/>
    <x v="0"/>
    <x v="2"/>
    <s v="ADG 3 Golf Shoes"/>
    <n v="627"/>
    <x v="0"/>
    <n v="165"/>
    <x v="2"/>
    <n v="660"/>
    <n v="490.9200136"/>
    <n v="169.0799864"/>
    <n v="122.7300034"/>
  </r>
  <r>
    <n v="44027"/>
    <d v="2018-10-04T00:00:00"/>
    <n v="4"/>
    <x v="0"/>
    <x v="2"/>
    <x v="2"/>
    <n v="4594"/>
    <s v="Caldwell"/>
    <x v="25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046"/>
    <d v="2018-10-04T00:00:00"/>
    <n v="4"/>
    <x v="0"/>
    <x v="2"/>
    <x v="2"/>
    <n v="5197"/>
    <s v="Jordan"/>
    <x v="123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41825"/>
    <d v="2018-10-02T00:00:00"/>
    <n v="2"/>
    <x v="0"/>
    <x v="2"/>
    <x v="2"/>
    <n v="10118"/>
    <s v="Reynolds"/>
    <x v="44"/>
    <x v="0"/>
    <x v="0"/>
    <x v="0"/>
    <s v="Team Golf Tennessee Volunteers Putter Grip"/>
    <n v="906"/>
    <x v="0"/>
    <n v="52.99"/>
    <x v="3"/>
    <n v="264.95"/>
    <n v="179.30000304999999"/>
    <n v="85.649996950000002"/>
    <n v="35.86000061"/>
  </r>
  <r>
    <n v="47908"/>
    <d v="2018-09-30T00:00:00"/>
    <n v="7"/>
    <x v="1"/>
    <x v="3"/>
    <x v="2"/>
    <n v="6944"/>
    <s v="Robertson"/>
    <x v="9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43685"/>
    <d v="2018-09-29T00:00:00"/>
    <n v="6"/>
    <x v="1"/>
    <x v="3"/>
    <x v="2"/>
    <n v="10927"/>
    <s v="Lang"/>
    <x v="70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22468"/>
    <d v="2018-09-28T00:00:00"/>
    <n v="5"/>
    <x v="0"/>
    <x v="3"/>
    <x v="2"/>
    <n v="9507"/>
    <s v="Mendoza"/>
    <x v="51"/>
    <x v="0"/>
    <x v="0"/>
    <x v="0"/>
    <s v="Women's Micro G Pursuit Running Shoe"/>
    <n v="249"/>
    <x v="5"/>
    <n v="49.87"/>
    <x v="0"/>
    <n v="99.74"/>
    <n v="50.479999540000001"/>
    <n v="49.260000459999993"/>
    <n v="25.239999770000001"/>
  </r>
  <r>
    <n v="43521"/>
    <d v="2018-09-27T00:00:00"/>
    <n v="4"/>
    <x v="0"/>
    <x v="3"/>
    <x v="2"/>
    <n v="8995"/>
    <s v="Smith"/>
    <x v="274"/>
    <x v="0"/>
    <x v="0"/>
    <x v="0"/>
    <s v="Air Zoom Pegasus 37"/>
    <n v="191"/>
    <x v="5"/>
    <n v="85"/>
    <x v="0"/>
    <n v="170"/>
    <n v="109.5599976"/>
    <n v="60.440002399999997"/>
    <n v="54.779998800000001"/>
  </r>
  <r>
    <n v="41294"/>
    <d v="2018-09-26T00:00:00"/>
    <n v="3"/>
    <x v="0"/>
    <x v="3"/>
    <x v="2"/>
    <n v="4674"/>
    <s v="Lynn"/>
    <x v="110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23878"/>
    <d v="2018-09-23T00:00:00"/>
    <n v="7"/>
    <x v="1"/>
    <x v="3"/>
    <x v="2"/>
    <n v="8977"/>
    <s v="Rivera"/>
    <x v="80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43599"/>
    <d v="2018-09-23T00:00:00"/>
    <n v="7"/>
    <x v="1"/>
    <x v="3"/>
    <x v="2"/>
    <n v="5474"/>
    <s v="Sanchez"/>
    <x v="275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4802"/>
    <d v="2018-09-22T00:00:00"/>
    <n v="6"/>
    <x v="1"/>
    <x v="3"/>
    <x v="2"/>
    <n v="8051"/>
    <s v="Hutchinson"/>
    <x v="9"/>
    <x v="1"/>
    <x v="1"/>
    <x v="2"/>
    <s v="Taylormade Rocketballz Golf Balls"/>
    <n v="818"/>
    <x v="0"/>
    <n v="46.69"/>
    <x v="3"/>
    <n v="233.45"/>
    <n v="148.45000264999999"/>
    <n v="84.999997350000001"/>
    <n v="29.690000529999999"/>
  </r>
  <r>
    <n v="21691"/>
    <d v="2018-09-22T00:00:00"/>
    <n v="6"/>
    <x v="1"/>
    <x v="3"/>
    <x v="2"/>
    <n v="532"/>
    <s v="Smith"/>
    <x v="190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31302"/>
    <d v="2018-09-21T00:00:00"/>
    <n v="5"/>
    <x v="0"/>
    <x v="3"/>
    <x v="2"/>
    <n v="1657"/>
    <s v="Phillips"/>
    <x v="9"/>
    <x v="1"/>
    <x v="1"/>
    <x v="2"/>
    <s v="Team Golf San Francisco Giants Putter Grip"/>
    <n v="886"/>
    <x v="0"/>
    <n v="52.99"/>
    <x v="3"/>
    <n v="264.95"/>
    <n v="179.30000304999999"/>
    <n v="85.649996950000002"/>
    <n v="35.86000061"/>
  </r>
  <r>
    <n v="21697"/>
    <d v="2018-09-21T00:00:00"/>
    <n v="5"/>
    <x v="0"/>
    <x v="3"/>
    <x v="2"/>
    <n v="5821"/>
    <s v="Humphrey"/>
    <x v="276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21197"/>
    <d v="2018-09-20T00:00:00"/>
    <n v="4"/>
    <x v="0"/>
    <x v="3"/>
    <x v="2"/>
    <n v="10558"/>
    <s v="Smith"/>
    <x v="277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42287"/>
    <d v="2018-09-19T00:00:00"/>
    <n v="3"/>
    <x v="0"/>
    <x v="3"/>
    <x v="2"/>
    <n v="9356"/>
    <s v="Johnson"/>
    <x v="79"/>
    <x v="0"/>
    <x v="0"/>
    <x v="0"/>
    <s v="Women's Ignite PIP VI Slide"/>
    <n v="282"/>
    <x v="5"/>
    <n v="185"/>
    <x v="0"/>
    <n v="370"/>
    <n v="199.7400055"/>
    <n v="170.2599945"/>
    <n v="99.870002749999998"/>
  </r>
  <r>
    <n v="47193"/>
    <d v="2018-09-19T00:00:00"/>
    <n v="3"/>
    <x v="0"/>
    <x v="3"/>
    <x v="2"/>
    <n v="9890"/>
    <s v="Luna"/>
    <x v="144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24118"/>
    <d v="2018-09-18T00:00:00"/>
    <n v="2"/>
    <x v="0"/>
    <x v="3"/>
    <x v="2"/>
    <n v="9345"/>
    <s v="Branch"/>
    <x v="0"/>
    <x v="0"/>
    <x v="0"/>
    <x v="0"/>
    <s v="Women's Micro G Pursuit Running Shoe"/>
    <n v="249"/>
    <x v="5"/>
    <n v="49.87"/>
    <x v="0"/>
    <n v="99.74"/>
    <n v="50.479999540000001"/>
    <n v="49.260000459999993"/>
    <n v="25.239999770000001"/>
  </r>
  <r>
    <n v="30963"/>
    <d v="2018-09-17T00:00:00"/>
    <n v="1"/>
    <x v="0"/>
    <x v="3"/>
    <x v="2"/>
    <n v="1865"/>
    <s v="Romero"/>
    <x v="112"/>
    <x v="0"/>
    <x v="0"/>
    <x v="0"/>
    <s v="Air Zoom Pegasus 37"/>
    <n v="191"/>
    <x v="5"/>
    <n v="85"/>
    <x v="0"/>
    <n v="170"/>
    <n v="109.5599976"/>
    <n v="60.440002399999997"/>
    <n v="54.779998800000001"/>
  </r>
  <r>
    <n v="23585"/>
    <d v="2018-09-16T00:00:00"/>
    <n v="7"/>
    <x v="1"/>
    <x v="3"/>
    <x v="2"/>
    <n v="2189"/>
    <s v="Smith"/>
    <x v="278"/>
    <x v="0"/>
    <x v="0"/>
    <x v="0"/>
    <s v="Air Zoom Pegasus 37"/>
    <n v="191"/>
    <x v="5"/>
    <n v="85"/>
    <x v="0"/>
    <n v="170"/>
    <n v="109.5599976"/>
    <n v="60.440002399999997"/>
    <n v="54.779998800000001"/>
  </r>
  <r>
    <n v="24853"/>
    <d v="2018-09-15T00:00:00"/>
    <n v="6"/>
    <x v="1"/>
    <x v="3"/>
    <x v="2"/>
    <n v="4029"/>
    <s v="Roman"/>
    <x v="230"/>
    <x v="0"/>
    <x v="0"/>
    <x v="0"/>
    <s v="Air Zoom Pegasus 37"/>
    <n v="191"/>
    <x v="5"/>
    <n v="85"/>
    <x v="0"/>
    <n v="170"/>
    <n v="109.5599976"/>
    <n v="60.440002399999997"/>
    <n v="54.779998800000001"/>
  </r>
  <r>
    <n v="22261"/>
    <d v="2018-09-14T00:00:00"/>
    <n v="5"/>
    <x v="0"/>
    <x v="3"/>
    <x v="2"/>
    <n v="6707"/>
    <s v="Smith"/>
    <x v="64"/>
    <x v="0"/>
    <x v="0"/>
    <x v="0"/>
    <s v="Air Zoom Pegasus 37"/>
    <n v="191"/>
    <x v="5"/>
    <n v="85"/>
    <x v="0"/>
    <n v="170"/>
    <n v="109.5599976"/>
    <n v="60.440002399999997"/>
    <n v="54.779998800000001"/>
  </r>
  <r>
    <n v="47796"/>
    <d v="2018-09-13T00:00:00"/>
    <n v="4"/>
    <x v="0"/>
    <x v="3"/>
    <x v="2"/>
    <n v="8587"/>
    <s v="Roy"/>
    <x v="13"/>
    <x v="1"/>
    <x v="1"/>
    <x v="0"/>
    <s v="Dri-FIT Victory Golf Polo"/>
    <n v="502"/>
    <x v="5"/>
    <n v="65"/>
    <x v="3"/>
    <n v="325"/>
    <n v="167.99999235000001"/>
    <n v="157.00000764999999"/>
    <n v="33.599998470000003"/>
  </r>
  <r>
    <n v="21197"/>
    <d v="2018-09-13T00:00:00"/>
    <n v="4"/>
    <x v="0"/>
    <x v="3"/>
    <x v="2"/>
    <n v="10558"/>
    <s v="Smith"/>
    <x v="277"/>
    <x v="0"/>
    <x v="0"/>
    <x v="0"/>
    <s v="Air Zoom Pegasus 37"/>
    <n v="191"/>
    <x v="5"/>
    <n v="85"/>
    <x v="0"/>
    <n v="170"/>
    <n v="109.5599976"/>
    <n v="60.440002399999997"/>
    <n v="54.779998800000001"/>
  </r>
  <r>
    <n v="29880"/>
    <d v="2018-09-12T00:00:00"/>
    <n v="3"/>
    <x v="0"/>
    <x v="3"/>
    <x v="2"/>
    <n v="11056"/>
    <s v="Booker"/>
    <x v="10"/>
    <x v="0"/>
    <x v="0"/>
    <x v="0"/>
    <s v="Air Zoom Pegasus 37"/>
    <n v="191"/>
    <x v="5"/>
    <n v="85"/>
    <x v="0"/>
    <n v="170"/>
    <n v="109.5599976"/>
    <n v="60.440002399999997"/>
    <n v="54.779998800000001"/>
  </r>
  <r>
    <n v="45027"/>
    <d v="2018-09-11T00:00:00"/>
    <n v="2"/>
    <x v="0"/>
    <x v="3"/>
    <x v="2"/>
    <n v="8534"/>
    <s v="Rose"/>
    <x v="151"/>
    <x v="0"/>
    <x v="0"/>
    <x v="0"/>
    <s v="ADG 3 Golf Shoes"/>
    <n v="627"/>
    <x v="0"/>
    <n v="165"/>
    <x v="3"/>
    <n v="825"/>
    <n v="613.65001700000005"/>
    <n v="211.34998299999995"/>
    <n v="122.73000340000002"/>
  </r>
  <r>
    <n v="42134"/>
    <d v="2018-09-07T00:00:00"/>
    <n v="5"/>
    <x v="0"/>
    <x v="3"/>
    <x v="2"/>
    <n v="3984"/>
    <s v="Webster"/>
    <x v="27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2130"/>
    <d v="2018-09-06T00:00:00"/>
    <n v="4"/>
    <x v="0"/>
    <x v="3"/>
    <x v="2"/>
    <n v="11632"/>
    <s v="Smith"/>
    <x v="15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893"/>
    <d v="2018-09-04T00:00:00"/>
    <n v="2"/>
    <x v="0"/>
    <x v="3"/>
    <x v="2"/>
    <n v="3597"/>
    <s v="Smith"/>
    <x v="6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41896"/>
    <d v="2018-09-03T00:00:00"/>
    <n v="1"/>
    <x v="0"/>
    <x v="3"/>
    <x v="2"/>
    <n v="289"/>
    <s v="Richards"/>
    <x v="28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5050"/>
    <d v="2018-09-01T00:00:00"/>
    <n v="6"/>
    <x v="1"/>
    <x v="3"/>
    <x v="2"/>
    <n v="10082"/>
    <s v="Smith"/>
    <x v="1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142"/>
    <d v="2018-08-31T00:00:00"/>
    <n v="5"/>
    <x v="0"/>
    <x v="4"/>
    <x v="2"/>
    <n v="5023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4284"/>
    <d v="2018-08-30T00:00:00"/>
    <n v="4"/>
    <x v="0"/>
    <x v="4"/>
    <x v="2"/>
    <n v="8024"/>
    <s v="Smith"/>
    <x v="9"/>
    <x v="1"/>
    <x v="1"/>
    <x v="2"/>
    <s v="Boys' Team Digi Jammer"/>
    <n v="572"/>
    <x v="5"/>
    <n v="165"/>
    <x v="3"/>
    <n v="825"/>
    <n v="436.05000018999999"/>
    <n v="388.94999981000001"/>
    <n v="87.210000038000004"/>
  </r>
  <r>
    <n v="23378"/>
    <d v="2018-08-28T00:00:00"/>
    <n v="2"/>
    <x v="0"/>
    <x v="4"/>
    <x v="2"/>
    <n v="2095"/>
    <s v="Bailey"/>
    <x v="9"/>
    <x v="1"/>
    <x v="1"/>
    <x v="1"/>
    <s v="Air Zoom Pegasus 37"/>
    <n v="191"/>
    <x v="5"/>
    <n v="85"/>
    <x v="3"/>
    <n v="425"/>
    <n v="273.89999399999999"/>
    <n v="151.10000600000001"/>
    <n v="54.779998800000001"/>
  </r>
  <r>
    <n v="40776"/>
    <d v="2018-08-28T00:00:00"/>
    <n v="2"/>
    <x v="0"/>
    <x v="4"/>
    <x v="2"/>
    <n v="7200"/>
    <s v="Smith"/>
    <x v="9"/>
    <x v="1"/>
    <x v="1"/>
    <x v="1"/>
    <s v="Mercurial Vapor 13 Elite FG"/>
    <n v="365"/>
    <x v="1"/>
    <n v="94.75"/>
    <x v="3"/>
    <n v="473.75"/>
    <n v="152.8499985"/>
    <n v="320.90000150000003"/>
    <n v="30.5699997"/>
  </r>
  <r>
    <n v="40766"/>
    <d v="2018-08-27T00:00:00"/>
    <n v="1"/>
    <x v="0"/>
    <x v="4"/>
    <x v="2"/>
    <n v="3249"/>
    <s v="Mcgra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0138"/>
    <d v="2018-08-27T00:00:00"/>
    <n v="1"/>
    <x v="0"/>
    <x v="4"/>
    <x v="2"/>
    <n v="7635"/>
    <s v="Bridges"/>
    <x v="9"/>
    <x v="1"/>
    <x v="1"/>
    <x v="1"/>
    <s v="Mercurial Vapor 13 Elite FG"/>
    <n v="365"/>
    <x v="1"/>
    <n v="94.75"/>
    <x v="3"/>
    <n v="473.75"/>
    <n v="152.8499985"/>
    <n v="320.90000150000003"/>
    <n v="30.5699997"/>
  </r>
  <r>
    <n v="21624"/>
    <d v="2018-08-27T00:00:00"/>
    <n v="1"/>
    <x v="0"/>
    <x v="4"/>
    <x v="2"/>
    <n v="10852"/>
    <s v="Haynes"/>
    <x v="9"/>
    <x v="1"/>
    <x v="1"/>
    <x v="2"/>
    <s v="NB 455 V2 Closure Running Shoe"/>
    <n v="273"/>
    <x v="5"/>
    <n v="54.99"/>
    <x v="3"/>
    <n v="274.95"/>
    <n v="129.15000915000002"/>
    <n v="145.79999084999997"/>
    <n v="25.830001830000004"/>
  </r>
  <r>
    <n v="34977"/>
    <d v="2018-08-26T00:00:00"/>
    <n v="7"/>
    <x v="1"/>
    <x v="4"/>
    <x v="2"/>
    <n v="1243"/>
    <s v="Rosales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5060"/>
    <d v="2018-08-26T00:00:00"/>
    <n v="7"/>
    <x v="1"/>
    <x v="4"/>
    <x v="2"/>
    <n v="11344"/>
    <s v="Sparks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8827"/>
    <d v="2018-08-25T00:00:00"/>
    <n v="6"/>
    <x v="1"/>
    <x v="4"/>
    <x v="2"/>
    <n v="10461"/>
    <s v="Weber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9551"/>
    <d v="2018-08-24T00:00:00"/>
    <n v="5"/>
    <x v="0"/>
    <x v="4"/>
    <x v="2"/>
    <n v="2922"/>
    <s v="Russo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1234"/>
    <d v="2018-08-24T00:00:00"/>
    <n v="5"/>
    <x v="0"/>
    <x v="4"/>
    <x v="2"/>
    <n v="3182"/>
    <s v="Smith"/>
    <x v="9"/>
    <x v="1"/>
    <x v="0"/>
    <x v="0"/>
    <s v="Women's Micro G Pursuit Running Shoe"/>
    <n v="249"/>
    <x v="5"/>
    <n v="49.87"/>
    <x v="0"/>
    <n v="99.74"/>
    <n v="50.479999540000001"/>
    <n v="49.260000459999993"/>
    <n v="25.239999770000001"/>
  </r>
  <r>
    <n v="16446"/>
    <d v="2018-08-23T00:00:00"/>
    <n v="4"/>
    <x v="0"/>
    <x v="4"/>
    <x v="2"/>
    <n v="4695"/>
    <s v="Guerra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9664"/>
    <d v="2018-08-22T00:00:00"/>
    <n v="3"/>
    <x v="0"/>
    <x v="4"/>
    <x v="2"/>
    <n v="10497"/>
    <s v="Pena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31917"/>
    <d v="2018-08-22T00:00:00"/>
    <n v="3"/>
    <x v="0"/>
    <x v="4"/>
    <x v="2"/>
    <n v="12052"/>
    <s v="Burke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6636"/>
    <d v="2018-08-21T00:00:00"/>
    <n v="2"/>
    <x v="0"/>
    <x v="4"/>
    <x v="2"/>
    <n v="3373"/>
    <s v="Willi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0949"/>
    <d v="2018-08-21T00:00:00"/>
    <n v="2"/>
    <x v="0"/>
    <x v="4"/>
    <x v="2"/>
    <n v="11380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6654"/>
    <d v="2018-08-20T00:00:00"/>
    <n v="1"/>
    <x v="0"/>
    <x v="4"/>
    <x v="2"/>
    <n v="8520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8282"/>
    <d v="2018-08-20T00:00:00"/>
    <n v="1"/>
    <x v="0"/>
    <x v="4"/>
    <x v="2"/>
    <n v="10668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5393"/>
    <d v="2018-08-19T00:00:00"/>
    <n v="7"/>
    <x v="1"/>
    <x v="4"/>
    <x v="2"/>
    <n v="2922"/>
    <s v="Russo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0766"/>
    <d v="2018-08-18T00:00:00"/>
    <n v="6"/>
    <x v="1"/>
    <x v="4"/>
    <x v="2"/>
    <n v="3249"/>
    <s v="Mcgra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0634"/>
    <d v="2018-08-18T00:00:00"/>
    <n v="6"/>
    <x v="1"/>
    <x v="4"/>
    <x v="2"/>
    <n v="12279"/>
    <s v="Dunn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7496"/>
    <d v="2018-08-18T00:00:00"/>
    <n v="6"/>
    <x v="1"/>
    <x v="4"/>
    <x v="2"/>
    <n v="10029"/>
    <s v="Silva"/>
    <x v="203"/>
    <x v="0"/>
    <x v="0"/>
    <x v="2"/>
    <s v="ADG 3 Golf Shoes"/>
    <n v="627"/>
    <x v="0"/>
    <n v="165"/>
    <x v="4"/>
    <n v="495"/>
    <n v="368.19001020000002"/>
    <n v="126.80998979999998"/>
    <n v="122.7300034"/>
  </r>
  <r>
    <n v="40716"/>
    <d v="2018-08-17T00:00:00"/>
    <n v="5"/>
    <x v="0"/>
    <x v="4"/>
    <x v="2"/>
    <n v="712"/>
    <s v="Ayala"/>
    <x v="146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7845"/>
    <d v="2018-08-16T00:00:00"/>
    <n v="4"/>
    <x v="0"/>
    <x v="4"/>
    <x v="2"/>
    <n v="3222"/>
    <s v="Williams"/>
    <x v="254"/>
    <x v="0"/>
    <x v="0"/>
    <x v="2"/>
    <s v="Puma Golf Men's Flexlite Glove"/>
    <n v="924"/>
    <x v="0"/>
    <n v="14.99"/>
    <x v="4"/>
    <n v="44.97"/>
    <n v="24.389997480000002"/>
    <n v="20.580002519999997"/>
    <n v="8.1299991600000006"/>
  </r>
  <r>
    <n v="40654"/>
    <d v="2018-08-15T00:00:00"/>
    <n v="3"/>
    <x v="0"/>
    <x v="4"/>
    <x v="2"/>
    <n v="3715"/>
    <s v="Burnett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7092"/>
    <d v="2018-08-11T00:00:00"/>
    <n v="6"/>
    <x v="1"/>
    <x v="4"/>
    <x v="2"/>
    <n v="9524"/>
    <s v="Nelson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4485"/>
    <d v="2018-08-11T00:00:00"/>
    <n v="6"/>
    <x v="1"/>
    <x v="4"/>
    <x v="2"/>
    <n v="7393"/>
    <s v="Smith"/>
    <x v="34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46907"/>
    <d v="2018-08-11T00:00:00"/>
    <n v="6"/>
    <x v="1"/>
    <x v="4"/>
    <x v="2"/>
    <n v="2324"/>
    <s v="Smith"/>
    <x v="11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42331"/>
    <d v="2018-08-09T00:00:00"/>
    <n v="4"/>
    <x v="0"/>
    <x v="4"/>
    <x v="2"/>
    <n v="6246"/>
    <s v="Ramirez"/>
    <x v="15"/>
    <x v="0"/>
    <x v="0"/>
    <x v="2"/>
    <s v="Mercurial Vapor 13 Elite FG"/>
    <n v="365"/>
    <x v="1"/>
    <n v="94.75"/>
    <x v="2"/>
    <n v="379"/>
    <n v="122.2799988"/>
    <n v="256.72000120000001"/>
    <n v="30.5699997"/>
  </r>
  <r>
    <n v="36636"/>
    <d v="2018-07-30T00:00:00"/>
    <n v="1"/>
    <x v="0"/>
    <x v="5"/>
    <x v="2"/>
    <n v="3373"/>
    <s v="Willis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75794"/>
    <d v="2018-07-29T00:00:00"/>
    <n v="7"/>
    <x v="1"/>
    <x v="5"/>
    <x v="2"/>
    <n v="19347"/>
    <s v="Lyons"/>
    <x v="13"/>
    <x v="1"/>
    <x v="1"/>
    <x v="1"/>
    <s v="Smart watch "/>
    <n v="1360"/>
    <x v="2"/>
    <n v="370"/>
    <x v="1"/>
    <n v="370"/>
    <n v="249.0899963"/>
    <n v="120.9100037"/>
    <n v="249.0899963"/>
  </r>
  <r>
    <n v="39582"/>
    <d v="2018-07-29T00:00:00"/>
    <n v="7"/>
    <x v="1"/>
    <x v="5"/>
    <x v="2"/>
    <n v="3142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75795"/>
    <d v="2018-07-28T00:00:00"/>
    <n v="6"/>
    <x v="1"/>
    <x v="5"/>
    <x v="2"/>
    <n v="19348"/>
    <s v="Oneal"/>
    <x v="225"/>
    <x v="0"/>
    <x v="0"/>
    <x v="0"/>
    <s v="Smart watch "/>
    <n v="1360"/>
    <x v="2"/>
    <n v="370"/>
    <x v="1"/>
    <n v="370"/>
    <n v="249.0899963"/>
    <n v="120.9100037"/>
    <n v="249.0899963"/>
  </r>
  <r>
    <n v="48565"/>
    <d v="2018-07-27T00:00:00"/>
    <n v="5"/>
    <x v="0"/>
    <x v="5"/>
    <x v="2"/>
    <n v="3441"/>
    <s v="Russell"/>
    <x v="184"/>
    <x v="0"/>
    <x v="0"/>
    <x v="0"/>
    <s v="Dri-FIT Victory Golf Polo"/>
    <n v="502"/>
    <x v="5"/>
    <n v="65"/>
    <x v="3"/>
    <n v="325"/>
    <n v="167.99999235000001"/>
    <n v="157.00000764999999"/>
    <n v="33.599998470000003"/>
  </r>
  <r>
    <n v="75796"/>
    <d v="2018-07-27T00:00:00"/>
    <n v="5"/>
    <x v="0"/>
    <x v="5"/>
    <x v="2"/>
    <n v="19349"/>
    <s v="Diaz"/>
    <x v="133"/>
    <x v="0"/>
    <x v="0"/>
    <x v="0"/>
    <s v="Smart watch "/>
    <n v="1360"/>
    <x v="2"/>
    <n v="370"/>
    <x v="1"/>
    <n v="370"/>
    <n v="249.0899963"/>
    <n v="120.9100037"/>
    <n v="249.0899963"/>
  </r>
  <r>
    <n v="27005"/>
    <d v="2018-07-26T00:00:00"/>
    <n v="4"/>
    <x v="0"/>
    <x v="5"/>
    <x v="2"/>
    <n v="11357"/>
    <s v="Smith"/>
    <x v="60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37718"/>
    <d v="2018-07-25T00:00:00"/>
    <n v="3"/>
    <x v="0"/>
    <x v="5"/>
    <x v="2"/>
    <n v="1627"/>
    <s v="Gonzales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1018"/>
    <d v="2018-07-25T00:00:00"/>
    <n v="3"/>
    <x v="0"/>
    <x v="5"/>
    <x v="2"/>
    <n v="4627"/>
    <s v="Lang"/>
    <x v="281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30728"/>
    <d v="2018-07-24T00:00:00"/>
    <n v="2"/>
    <x v="0"/>
    <x v="5"/>
    <x v="2"/>
    <n v="7948"/>
    <s v="Allison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30713"/>
    <d v="2018-07-24T00:00:00"/>
    <n v="2"/>
    <x v="0"/>
    <x v="5"/>
    <x v="2"/>
    <n v="1801"/>
    <s v="Avila"/>
    <x v="282"/>
    <x v="0"/>
    <x v="0"/>
    <x v="2"/>
    <s v="ADG 3 Golf Shoes"/>
    <n v="627"/>
    <x v="0"/>
    <n v="165"/>
    <x v="0"/>
    <n v="330"/>
    <n v="245.4600068"/>
    <n v="84.539993199999998"/>
    <n v="122.7300034"/>
  </r>
  <r>
    <n v="37945"/>
    <d v="2018-07-17T00:00:00"/>
    <n v="2"/>
    <x v="0"/>
    <x v="5"/>
    <x v="2"/>
    <n v="9197"/>
    <s v="Sutton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9300"/>
    <d v="2018-07-17T00:00:00"/>
    <n v="2"/>
    <x v="0"/>
    <x v="5"/>
    <x v="2"/>
    <n v="11999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5433"/>
    <d v="2018-07-16T00:00:00"/>
    <n v="1"/>
    <x v="0"/>
    <x v="5"/>
    <x v="2"/>
    <n v="1868"/>
    <s v="Riddle"/>
    <x v="283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8411"/>
    <d v="2018-07-15T00:00:00"/>
    <n v="7"/>
    <x v="1"/>
    <x v="5"/>
    <x v="2"/>
    <n v="8205"/>
    <s v="Cumming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2224"/>
    <d v="2018-07-14T00:00:00"/>
    <n v="6"/>
    <x v="1"/>
    <x v="5"/>
    <x v="2"/>
    <n v="8481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4721"/>
    <d v="2018-07-11T00:00:00"/>
    <n v="3"/>
    <x v="0"/>
    <x v="5"/>
    <x v="2"/>
    <n v="9854"/>
    <s v="Smith"/>
    <x v="27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46955"/>
    <d v="2018-07-11T00:00:00"/>
    <n v="3"/>
    <x v="0"/>
    <x v="5"/>
    <x v="2"/>
    <n v="11636"/>
    <s v="Browning"/>
    <x v="4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47752"/>
    <d v="2018-07-08T00:00:00"/>
    <n v="7"/>
    <x v="1"/>
    <x v="5"/>
    <x v="2"/>
    <n v="9114"/>
    <s v="Smith"/>
    <x v="27"/>
    <x v="1"/>
    <x v="0"/>
    <x v="0"/>
    <s v="Dri-FIT Victory Golf Polo"/>
    <n v="502"/>
    <x v="5"/>
    <n v="65"/>
    <x v="0"/>
    <n v="130"/>
    <n v="67.199996940000005"/>
    <n v="62.800003059999995"/>
    <n v="33.599998470000003"/>
  </r>
  <r>
    <n v="44148"/>
    <d v="2018-07-06T00:00:00"/>
    <n v="5"/>
    <x v="0"/>
    <x v="5"/>
    <x v="2"/>
    <n v="5887"/>
    <s v="Peter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38598"/>
    <d v="2018-07-03T00:00:00"/>
    <n v="2"/>
    <x v="0"/>
    <x v="5"/>
    <x v="2"/>
    <n v="11018"/>
    <s v="Smith"/>
    <x v="267"/>
    <x v="0"/>
    <x v="0"/>
    <x v="2"/>
    <s v="MAZEL Two Way Golf Putter"/>
    <n v="893"/>
    <x v="0"/>
    <n v="52.99"/>
    <x v="4"/>
    <n v="158.97"/>
    <n v="109.10999679"/>
    <n v="49.860003210000002"/>
    <n v="36.369998930000001"/>
  </r>
  <r>
    <n v="41901"/>
    <d v="2018-07-03T00:00:00"/>
    <n v="2"/>
    <x v="0"/>
    <x v="5"/>
    <x v="2"/>
    <n v="474"/>
    <s v="Patton"/>
    <x v="137"/>
    <x v="0"/>
    <x v="0"/>
    <x v="2"/>
    <s v="Team Golf Texas Longhorns Putter Grip"/>
    <n v="905"/>
    <x v="0"/>
    <n v="52.99"/>
    <x v="2"/>
    <n v="211.96"/>
    <n v="143.44000244"/>
    <n v="68.519997560000007"/>
    <n v="35.86000061"/>
  </r>
  <r>
    <n v="31410"/>
    <d v="2018-07-01T00:00:00"/>
    <n v="7"/>
    <x v="1"/>
    <x v="5"/>
    <x v="2"/>
    <n v="2233"/>
    <s v="Duke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8329"/>
    <d v="2018-07-01T00:00:00"/>
    <n v="7"/>
    <x v="1"/>
    <x v="5"/>
    <x v="2"/>
    <n v="3636"/>
    <s v="Smith"/>
    <x v="9"/>
    <x v="1"/>
    <x v="1"/>
    <x v="1"/>
    <s v="Air Zoom Pegasus 37"/>
    <n v="191"/>
    <x v="5"/>
    <n v="85"/>
    <x v="1"/>
    <n v="85"/>
    <n v="54.779998800000001"/>
    <n v="30.220001199999999"/>
    <n v="54.779998800000001"/>
  </r>
  <r>
    <n v="69890"/>
    <d v="2018-06-30T00:00:00"/>
    <n v="6"/>
    <x v="1"/>
    <x v="6"/>
    <x v="2"/>
    <n v="13443"/>
    <s v="Davis"/>
    <x v="50"/>
    <x v="1"/>
    <x v="1"/>
    <x v="1"/>
    <s v="Apexcam 4K 20MP WiFi Action Camera"/>
    <n v="1349"/>
    <x v="2"/>
    <n v="99.98"/>
    <x v="1"/>
    <n v="99.98"/>
    <n v="76.830001800000005"/>
    <n v="23.149998199999999"/>
    <n v="76.830001800000005"/>
  </r>
  <r>
    <n v="32462"/>
    <d v="2018-06-30T00:00:00"/>
    <n v="6"/>
    <x v="1"/>
    <x v="6"/>
    <x v="2"/>
    <n v="4346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0647"/>
    <d v="2018-06-29T00:00:00"/>
    <n v="5"/>
    <x v="0"/>
    <x v="6"/>
    <x v="2"/>
    <n v="3814"/>
    <s v="Salazar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50236"/>
    <d v="2018-06-29T00:00:00"/>
    <n v="5"/>
    <x v="0"/>
    <x v="6"/>
    <x v="2"/>
    <n v="10046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37182"/>
    <d v="2018-06-28T00:00:00"/>
    <n v="4"/>
    <x v="0"/>
    <x v="6"/>
    <x v="2"/>
    <n v="10500"/>
    <s v="Smith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6495"/>
    <d v="2018-06-28T00:00:00"/>
    <n v="4"/>
    <x v="0"/>
    <x v="6"/>
    <x v="2"/>
    <n v="10610"/>
    <s v="Bryant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40495"/>
    <d v="2018-06-28T00:00:00"/>
    <n v="4"/>
    <x v="0"/>
    <x v="6"/>
    <x v="2"/>
    <n v="2784"/>
    <s v="Smith"/>
    <x v="53"/>
    <x v="0"/>
    <x v="0"/>
    <x v="2"/>
    <s v="Air Zoom Pegasus 37"/>
    <n v="191"/>
    <x v="5"/>
    <n v="85"/>
    <x v="4"/>
    <n v="255"/>
    <n v="164.33999640000002"/>
    <n v="90.660003599999982"/>
    <n v="54.779998800000008"/>
  </r>
  <r>
    <n v="39271"/>
    <d v="2018-06-28T00:00:00"/>
    <n v="4"/>
    <x v="0"/>
    <x v="6"/>
    <x v="2"/>
    <n v="3528"/>
    <s v="Brooks"/>
    <x v="10"/>
    <x v="0"/>
    <x v="0"/>
    <x v="2"/>
    <s v="ADG 3 Golf Shoes"/>
    <n v="627"/>
    <x v="0"/>
    <n v="165"/>
    <x v="4"/>
    <n v="495"/>
    <n v="368.19001020000002"/>
    <n v="126.80998979999998"/>
    <n v="122.7300034"/>
  </r>
  <r>
    <n v="39498"/>
    <d v="2018-06-27T00:00:00"/>
    <n v="3"/>
    <x v="0"/>
    <x v="6"/>
    <x v="2"/>
    <n v="9164"/>
    <s v="Estrada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1336"/>
    <d v="2018-06-27T00:00:00"/>
    <n v="3"/>
    <x v="0"/>
    <x v="6"/>
    <x v="2"/>
    <n v="9554"/>
    <s v="Hayes"/>
    <x v="9"/>
    <x v="1"/>
    <x v="1"/>
    <x v="2"/>
    <s v="Titleist Pro V1x High Numbers Golf Balls"/>
    <n v="822"/>
    <x v="0"/>
    <n v="46.69"/>
    <x v="3"/>
    <n v="233.45"/>
    <n v="132.20000264999999"/>
    <n v="101.24999735"/>
    <n v="26.440000529999999"/>
  </r>
  <r>
    <n v="36344"/>
    <d v="2018-06-26T00:00:00"/>
    <n v="2"/>
    <x v="0"/>
    <x v="6"/>
    <x v="2"/>
    <n v="11197"/>
    <s v="Conrad"/>
    <x v="9"/>
    <x v="1"/>
    <x v="1"/>
    <x v="2"/>
    <s v="Bridgestone e6 Straight Distance Balls"/>
    <n v="825"/>
    <x v="0"/>
    <n v="185"/>
    <x v="3"/>
    <n v="925"/>
    <n v="568.49998474999995"/>
    <n v="356.50001525000005"/>
    <n v="113.69999694999998"/>
  </r>
  <r>
    <n v="37048"/>
    <d v="2018-06-25T00:00:00"/>
    <n v="1"/>
    <x v="0"/>
    <x v="6"/>
    <x v="2"/>
    <n v="4209"/>
    <s v="Lara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4103"/>
    <d v="2018-06-24T00:00:00"/>
    <n v="7"/>
    <x v="1"/>
    <x v="6"/>
    <x v="2"/>
    <n v="2053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70617"/>
    <d v="2018-06-23T00:00:00"/>
    <n v="6"/>
    <x v="1"/>
    <x v="6"/>
    <x v="2"/>
    <n v="14170"/>
    <s v="Foreman"/>
    <x v="21"/>
    <x v="1"/>
    <x v="0"/>
    <x v="0"/>
    <s v="Dell Laptop"/>
    <n v="1351"/>
    <x v="2"/>
    <n v="1650"/>
    <x v="1"/>
    <n v="1650"/>
    <n v="595.34997559999999"/>
    <n v="1054.6500243999999"/>
    <n v="595.34997559999999"/>
  </r>
  <r>
    <n v="45418"/>
    <d v="2018-06-22T00:00:00"/>
    <n v="5"/>
    <x v="0"/>
    <x v="6"/>
    <x v="2"/>
    <n v="9011"/>
    <s v="Smith"/>
    <x v="13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36840"/>
    <d v="2018-06-21T00:00:00"/>
    <n v="4"/>
    <x v="0"/>
    <x v="6"/>
    <x v="2"/>
    <n v="4611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2277"/>
    <d v="2018-06-21T00:00:00"/>
    <n v="4"/>
    <x v="0"/>
    <x v="6"/>
    <x v="2"/>
    <n v="7005"/>
    <s v="Carpenter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36495"/>
    <d v="2018-06-16T00:00:00"/>
    <n v="6"/>
    <x v="1"/>
    <x v="6"/>
    <x v="2"/>
    <n v="7894"/>
    <s v="Moore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6298"/>
    <d v="2018-06-13T00:00:00"/>
    <n v="3"/>
    <x v="0"/>
    <x v="6"/>
    <x v="2"/>
    <n v="275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6146"/>
    <d v="2018-06-11T00:00:00"/>
    <n v="1"/>
    <x v="0"/>
    <x v="6"/>
    <x v="2"/>
    <n v="3296"/>
    <s v="Smith"/>
    <x v="9"/>
    <x v="1"/>
    <x v="0"/>
    <x v="0"/>
    <s v="Mens HeatGear Armour Compression Mock"/>
    <n v="278"/>
    <x v="5"/>
    <n v="27.54"/>
    <x v="0"/>
    <n v="55.08"/>
    <n v="25.05999946"/>
    <n v="30.020000539999998"/>
    <n v="12.52999973"/>
  </r>
  <r>
    <n v="29731"/>
    <d v="2018-06-09T00:00:00"/>
    <n v="6"/>
    <x v="1"/>
    <x v="6"/>
    <x v="2"/>
    <n v="3204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7555"/>
    <d v="2018-06-07T00:00:00"/>
    <n v="4"/>
    <x v="0"/>
    <x v="6"/>
    <x v="2"/>
    <n v="3770"/>
    <s v="Johnson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2099"/>
    <d v="2018-06-06T00:00:00"/>
    <n v="3"/>
    <x v="0"/>
    <x v="6"/>
    <x v="2"/>
    <n v="4248"/>
    <s v="Smith"/>
    <x v="223"/>
    <x v="0"/>
    <x v="0"/>
    <x v="2"/>
    <s v="Mercurial Vapor 13 Elite FG"/>
    <n v="365"/>
    <x v="1"/>
    <n v="94.75"/>
    <x v="2"/>
    <n v="379"/>
    <n v="122.2799988"/>
    <n v="256.72000120000001"/>
    <n v="30.5699997"/>
  </r>
  <r>
    <n v="42130"/>
    <d v="2018-06-06T00:00:00"/>
    <n v="3"/>
    <x v="0"/>
    <x v="6"/>
    <x v="2"/>
    <n v="11632"/>
    <s v="Smith"/>
    <x v="15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074"/>
    <d v="2018-06-05T00:00:00"/>
    <n v="2"/>
    <x v="0"/>
    <x v="6"/>
    <x v="2"/>
    <n v="2882"/>
    <s v="Decker"/>
    <x v="134"/>
    <x v="0"/>
    <x v="0"/>
    <x v="0"/>
    <s v="Puma Golf Men's Flexlite Glove"/>
    <n v="924"/>
    <x v="0"/>
    <n v="14.99"/>
    <x v="3"/>
    <n v="74.95"/>
    <n v="40.649995799999999"/>
    <n v="34.300004200000004"/>
    <n v="8.1299991600000006"/>
  </r>
  <r>
    <n v="41287"/>
    <d v="2018-06-03T00:00:00"/>
    <n v="7"/>
    <x v="1"/>
    <x v="6"/>
    <x v="2"/>
    <n v="9581"/>
    <s v="Smith"/>
    <x v="9"/>
    <x v="1"/>
    <x v="1"/>
    <x v="2"/>
    <s v="Merrell Women's Moab 2 Vent Hiking Shoe"/>
    <n v="828"/>
    <x v="4"/>
    <n v="185"/>
    <x v="3"/>
    <n v="925"/>
    <n v="441.14999769999997"/>
    <n v="483.85000230000003"/>
    <n v="88.229999539999994"/>
  </r>
  <r>
    <n v="27316"/>
    <d v="2018-06-03T00:00:00"/>
    <n v="7"/>
    <x v="1"/>
    <x v="6"/>
    <x v="2"/>
    <n v="11426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5163"/>
    <d v="2018-06-03T00:00:00"/>
    <n v="7"/>
    <x v="1"/>
    <x v="6"/>
    <x v="2"/>
    <n v="5801"/>
    <s v="Pearson"/>
    <x v="28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5651"/>
    <d v="2018-06-02T00:00:00"/>
    <n v="6"/>
    <x v="1"/>
    <x v="6"/>
    <x v="2"/>
    <n v="9294"/>
    <s v="Blackwell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5074"/>
    <d v="2018-06-02T00:00:00"/>
    <n v="6"/>
    <x v="1"/>
    <x v="6"/>
    <x v="2"/>
    <n v="717"/>
    <s v="Camacho"/>
    <x v="9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287"/>
    <d v="2018-06-01T00:00:00"/>
    <n v="5"/>
    <x v="0"/>
    <x v="6"/>
    <x v="2"/>
    <n v="9581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5393"/>
    <d v="2018-05-31T00:00:00"/>
    <n v="4"/>
    <x v="0"/>
    <x v="7"/>
    <x v="2"/>
    <n v="2922"/>
    <s v="Russo"/>
    <x v="9"/>
    <x v="1"/>
    <x v="1"/>
    <x v="2"/>
    <s v="Men's Tech II T-Shirt"/>
    <n v="93"/>
    <x v="5"/>
    <n v="52.99"/>
    <x v="3"/>
    <n v="264.95"/>
    <n v="159.20000075000002"/>
    <n v="105.74999924999997"/>
    <n v="31.840000150000002"/>
  </r>
  <r>
    <n v="35389"/>
    <d v="2018-05-31T00:00:00"/>
    <n v="4"/>
    <x v="0"/>
    <x v="7"/>
    <x v="2"/>
    <n v="7175"/>
    <s v="Webb"/>
    <x v="9"/>
    <x v="1"/>
    <x v="1"/>
    <x v="2"/>
    <s v="Mens HeatGear Armour Compression Mock"/>
    <n v="278"/>
    <x v="5"/>
    <n v="27.54"/>
    <x v="3"/>
    <n v="137.69999999999999"/>
    <n v="62.649998650000001"/>
    <n v="75.050001349999988"/>
    <n v="12.52999973"/>
  </r>
  <r>
    <n v="22481"/>
    <d v="2018-05-26T00:00:00"/>
    <n v="6"/>
    <x v="1"/>
    <x v="7"/>
    <x v="2"/>
    <n v="5821"/>
    <s v="Humphrey"/>
    <x v="276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50571"/>
    <d v="2018-05-25T00:00:00"/>
    <n v="5"/>
    <x v="0"/>
    <x v="7"/>
    <x v="2"/>
    <n v="1507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8844"/>
    <d v="2018-05-25T00:00:00"/>
    <n v="5"/>
    <x v="0"/>
    <x v="7"/>
    <x v="2"/>
    <n v="5316"/>
    <s v="Harris"/>
    <x v="261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34089"/>
    <d v="2018-05-24T00:00:00"/>
    <n v="4"/>
    <x v="0"/>
    <x v="7"/>
    <x v="2"/>
    <n v="8004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0929"/>
    <d v="2018-05-24T00:00:00"/>
    <n v="4"/>
    <x v="0"/>
    <x v="7"/>
    <x v="2"/>
    <n v="8747"/>
    <s v="Smith"/>
    <x v="129"/>
    <x v="0"/>
    <x v="0"/>
    <x v="2"/>
    <s v="Men's Deutschland Weltmeister Winners Bl"/>
    <n v="564"/>
    <x v="1"/>
    <n v="30"/>
    <x v="0"/>
    <n v="60"/>
    <n v="37.060001380000003"/>
    <n v="22.939998619999997"/>
    <n v="18.530000690000001"/>
  </r>
  <r>
    <n v="35266"/>
    <d v="2018-05-23T00:00:00"/>
    <n v="3"/>
    <x v="0"/>
    <x v="7"/>
    <x v="2"/>
    <n v="288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6401"/>
    <d v="2018-05-23T00:00:00"/>
    <n v="3"/>
    <x v="0"/>
    <x v="7"/>
    <x v="2"/>
    <n v="8850"/>
    <s v="Smith"/>
    <x v="17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47796"/>
    <d v="2018-05-22T00:00:00"/>
    <n v="2"/>
    <x v="0"/>
    <x v="7"/>
    <x v="2"/>
    <n v="8587"/>
    <s v="Roy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4773"/>
    <d v="2018-05-22T00:00:00"/>
    <n v="2"/>
    <x v="0"/>
    <x v="7"/>
    <x v="2"/>
    <n v="11169"/>
    <s v="Thomas"/>
    <x v="14"/>
    <x v="1"/>
    <x v="0"/>
    <x v="0"/>
    <s v="Mercurial Vapor 13 Elite FG"/>
    <n v="365"/>
    <x v="1"/>
    <n v="94.75"/>
    <x v="0"/>
    <n v="189.5"/>
    <n v="61.139999400000001"/>
    <n v="128.36000060000001"/>
    <n v="30.5699997"/>
  </r>
  <r>
    <n v="42152"/>
    <d v="2018-05-22T00:00:00"/>
    <n v="2"/>
    <x v="0"/>
    <x v="7"/>
    <x v="2"/>
    <n v="10884"/>
    <s v="Smith"/>
    <x v="98"/>
    <x v="0"/>
    <x v="0"/>
    <x v="0"/>
    <s v="ADG 3 Golf Shoes"/>
    <n v="627"/>
    <x v="0"/>
    <n v="165"/>
    <x v="0"/>
    <n v="330"/>
    <n v="245.4600068"/>
    <n v="84.539993199999998"/>
    <n v="122.7300034"/>
  </r>
  <r>
    <n v="34506"/>
    <d v="2018-05-21T00:00:00"/>
    <n v="1"/>
    <x v="0"/>
    <x v="7"/>
    <x v="2"/>
    <n v="9174"/>
    <s v="Smith"/>
    <x v="195"/>
    <x v="0"/>
    <x v="0"/>
    <x v="0"/>
    <s v="Mercurial Vapor 13 Elite FG"/>
    <n v="365"/>
    <x v="1"/>
    <n v="94.75"/>
    <x v="4"/>
    <n v="284.25"/>
    <n v="91.709999100000005"/>
    <n v="192.5400009"/>
    <n v="30.5699997"/>
  </r>
  <r>
    <n v="24878"/>
    <d v="2018-05-21T00:00:00"/>
    <n v="1"/>
    <x v="0"/>
    <x v="7"/>
    <x v="2"/>
    <n v="8681"/>
    <s v="Smith"/>
    <x v="285"/>
    <x v="0"/>
    <x v="0"/>
    <x v="0"/>
    <s v="ADG 3 Golf Shoes"/>
    <n v="627"/>
    <x v="0"/>
    <n v="165"/>
    <x v="0"/>
    <n v="330"/>
    <n v="245.4600068"/>
    <n v="84.539993199999998"/>
    <n v="122.7300034"/>
  </r>
  <r>
    <n v="27586"/>
    <d v="2018-05-20T00:00:00"/>
    <n v="7"/>
    <x v="1"/>
    <x v="7"/>
    <x v="2"/>
    <n v="2683"/>
    <s v="Gallegos"/>
    <x v="9"/>
    <x v="1"/>
    <x v="1"/>
    <x v="0"/>
    <s v="Dri-FIT Victory Golf Polo"/>
    <n v="502"/>
    <x v="5"/>
    <n v="65"/>
    <x v="3"/>
    <n v="325"/>
    <n v="167.99999235000001"/>
    <n v="157.00000764999999"/>
    <n v="33.599998470000003"/>
  </r>
  <r>
    <n v="27647"/>
    <d v="2018-05-20T00:00:00"/>
    <n v="7"/>
    <x v="1"/>
    <x v="7"/>
    <x v="2"/>
    <n v="1067"/>
    <s v="Hansen"/>
    <x v="166"/>
    <x v="0"/>
    <x v="0"/>
    <x v="0"/>
    <s v="ADG 3 Golf Shoes"/>
    <n v="627"/>
    <x v="0"/>
    <n v="165"/>
    <x v="0"/>
    <n v="330"/>
    <n v="245.4600068"/>
    <n v="84.539993199999998"/>
    <n v="122.7300034"/>
  </r>
  <r>
    <n v="30802"/>
    <d v="2018-05-19T00:00:00"/>
    <n v="6"/>
    <x v="1"/>
    <x v="7"/>
    <x v="2"/>
    <n v="8422"/>
    <s v="Crawford"/>
    <x v="9"/>
    <x v="1"/>
    <x v="1"/>
    <x v="0"/>
    <s v="Dri-FIT Victory Golf Polo"/>
    <n v="502"/>
    <x v="5"/>
    <n v="65"/>
    <x v="3"/>
    <n v="325"/>
    <n v="167.99999235000001"/>
    <n v="157.00000764999999"/>
    <n v="33.599998470000003"/>
  </r>
  <r>
    <n v="33824"/>
    <d v="2018-05-19T00:00:00"/>
    <n v="6"/>
    <x v="1"/>
    <x v="7"/>
    <x v="2"/>
    <n v="1509"/>
    <s v="Petersen"/>
    <x v="68"/>
    <x v="0"/>
    <x v="0"/>
    <x v="0"/>
    <s v="Mens HeatGear Armour Compression Mock"/>
    <n v="278"/>
    <x v="5"/>
    <n v="27.54"/>
    <x v="4"/>
    <n v="82.62"/>
    <n v="37.58999919"/>
    <n v="45.030000810000004"/>
    <n v="12.52999973"/>
  </r>
  <r>
    <n v="44316"/>
    <d v="2018-05-19T00:00:00"/>
    <n v="6"/>
    <x v="1"/>
    <x v="7"/>
    <x v="2"/>
    <n v="5598"/>
    <s v="Smith"/>
    <x v="32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24594"/>
    <d v="2018-05-18T00:00:00"/>
    <n v="5"/>
    <x v="0"/>
    <x v="7"/>
    <x v="2"/>
    <n v="5038"/>
    <s v="Smith"/>
    <x v="9"/>
    <x v="1"/>
    <x v="1"/>
    <x v="0"/>
    <s v="ADG 3 Golf Shoes"/>
    <n v="627"/>
    <x v="0"/>
    <n v="165"/>
    <x v="3"/>
    <n v="825"/>
    <n v="613.65001700000005"/>
    <n v="211.34998299999995"/>
    <n v="122.73000340000002"/>
  </r>
  <r>
    <n v="23464"/>
    <d v="2018-05-18T00:00:00"/>
    <n v="5"/>
    <x v="0"/>
    <x v="7"/>
    <x v="2"/>
    <n v="11252"/>
    <s v="Payne"/>
    <x v="44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66959"/>
    <d v="2018-05-18T00:00:00"/>
    <n v="5"/>
    <x v="0"/>
    <x v="7"/>
    <x v="2"/>
    <n v="2048"/>
    <s v="Wolf"/>
    <x v="286"/>
    <x v="0"/>
    <x v="0"/>
    <x v="0"/>
    <s v="Dri-FIT Victory Golf Polo"/>
    <n v="502"/>
    <x v="5"/>
    <n v="65"/>
    <x v="2"/>
    <n v="260"/>
    <n v="134.39999388000001"/>
    <n v="125.60000611999999"/>
    <n v="33.599998470000003"/>
  </r>
  <r>
    <n v="43739"/>
    <d v="2018-05-17T00:00:00"/>
    <n v="4"/>
    <x v="0"/>
    <x v="7"/>
    <x v="2"/>
    <n v="2569"/>
    <s v="Duncan"/>
    <x v="9"/>
    <x v="1"/>
    <x v="1"/>
    <x v="1"/>
    <s v="Youth Black/Red Away Match Jersey"/>
    <n v="565"/>
    <x v="1"/>
    <n v="70"/>
    <x v="3"/>
    <n v="350"/>
    <n v="195.75000764999999"/>
    <n v="154.24999235000001"/>
    <n v="39.150001529999997"/>
  </r>
  <r>
    <n v="20929"/>
    <d v="2018-05-17T00:00:00"/>
    <n v="4"/>
    <x v="0"/>
    <x v="7"/>
    <x v="2"/>
    <n v="8747"/>
    <s v="Smith"/>
    <x v="129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62840"/>
    <d v="2018-05-17T00:00:00"/>
    <n v="4"/>
    <x v="0"/>
    <x v="7"/>
    <x v="2"/>
    <n v="9906"/>
    <s v="Smith"/>
    <x v="4"/>
    <x v="0"/>
    <x v="0"/>
    <x v="2"/>
    <s v="Mercurial Vapor 13 Elite FG"/>
    <n v="365"/>
    <x v="1"/>
    <n v="94.75"/>
    <x v="2"/>
    <n v="379"/>
    <n v="122.2799988"/>
    <n v="256.72000120000001"/>
    <n v="30.5699997"/>
  </r>
  <r>
    <n v="22298"/>
    <d v="2018-05-16T00:00:00"/>
    <n v="3"/>
    <x v="0"/>
    <x v="7"/>
    <x v="2"/>
    <n v="9072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5863"/>
    <d v="2018-05-16T00:00:00"/>
    <n v="3"/>
    <x v="0"/>
    <x v="7"/>
    <x v="2"/>
    <n v="1880"/>
    <s v="Smith"/>
    <x v="6"/>
    <x v="0"/>
    <x v="0"/>
    <x v="2"/>
    <s v="ADG 3 Golf Shoes"/>
    <n v="627"/>
    <x v="0"/>
    <n v="165"/>
    <x v="0"/>
    <n v="330"/>
    <n v="245.4600068"/>
    <n v="84.539993199999998"/>
    <n v="122.7300034"/>
  </r>
  <r>
    <n v="16590"/>
    <d v="2018-05-16T00:00:00"/>
    <n v="3"/>
    <x v="0"/>
    <x v="7"/>
    <x v="2"/>
    <n v="11431"/>
    <s v="Sanders"/>
    <x v="98"/>
    <x v="0"/>
    <x v="0"/>
    <x v="2"/>
    <s v="Mercurial Vapor 13 Elite FG"/>
    <n v="365"/>
    <x v="1"/>
    <n v="94.75"/>
    <x v="2"/>
    <n v="379"/>
    <n v="122.2799988"/>
    <n v="256.72000120000001"/>
    <n v="30.5699997"/>
  </r>
  <r>
    <n v="42777"/>
    <d v="2018-05-15T00:00:00"/>
    <n v="2"/>
    <x v="0"/>
    <x v="7"/>
    <x v="2"/>
    <n v="4438"/>
    <s v="Jenning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6864"/>
    <d v="2018-05-15T00:00:00"/>
    <n v="2"/>
    <x v="0"/>
    <x v="7"/>
    <x v="2"/>
    <n v="3066"/>
    <s v="Smith"/>
    <x v="173"/>
    <x v="0"/>
    <x v="0"/>
    <x v="2"/>
    <s v="Mercurial Vapor 13 Elite FG"/>
    <n v="365"/>
    <x v="1"/>
    <n v="94.75"/>
    <x v="2"/>
    <n v="379"/>
    <n v="122.2799988"/>
    <n v="256.72000120000001"/>
    <n v="30.5699997"/>
  </r>
  <r>
    <n v="45036"/>
    <d v="2018-05-15T00:00:00"/>
    <n v="2"/>
    <x v="0"/>
    <x v="7"/>
    <x v="2"/>
    <n v="10126"/>
    <s v="Lee"/>
    <x v="23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24271"/>
    <d v="2018-05-14T00:00:00"/>
    <n v="1"/>
    <x v="0"/>
    <x v="7"/>
    <x v="2"/>
    <n v="1448"/>
    <s v="Murray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2154"/>
    <d v="2018-05-14T00:00:00"/>
    <n v="1"/>
    <x v="0"/>
    <x v="7"/>
    <x v="2"/>
    <n v="11977"/>
    <s v="Williams"/>
    <x v="106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25847"/>
    <d v="2018-05-13T00:00:00"/>
    <n v="7"/>
    <x v="1"/>
    <x v="7"/>
    <x v="2"/>
    <n v="6180"/>
    <s v="Smith"/>
    <x v="97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46725"/>
    <d v="2018-05-11T00:00:00"/>
    <n v="5"/>
    <x v="0"/>
    <x v="7"/>
    <x v="2"/>
    <n v="2431"/>
    <s v="Moore"/>
    <x v="11"/>
    <x v="1"/>
    <x v="0"/>
    <x v="0"/>
    <s v="Air Zoom Pegasus 37"/>
    <n v="191"/>
    <x v="5"/>
    <n v="85"/>
    <x v="1"/>
    <n v="85"/>
    <n v="54.779998800000001"/>
    <n v="30.220001199999999"/>
    <n v="54.779998800000001"/>
  </r>
  <r>
    <n v="24820"/>
    <d v="2018-05-05T00:00:00"/>
    <n v="6"/>
    <x v="1"/>
    <x v="7"/>
    <x v="2"/>
    <n v="4862"/>
    <s v="Whitaker"/>
    <x v="4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31269"/>
    <d v="2018-05-04T00:00:00"/>
    <n v="5"/>
    <x v="0"/>
    <x v="7"/>
    <x v="2"/>
    <n v="12205"/>
    <s v="Smith"/>
    <x v="4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33824"/>
    <d v="2018-05-04T00:00:00"/>
    <n v="5"/>
    <x v="0"/>
    <x v="7"/>
    <x v="2"/>
    <n v="1509"/>
    <s v="Petersen"/>
    <x v="68"/>
    <x v="0"/>
    <x v="0"/>
    <x v="0"/>
    <s v="Dri-FIT Victory Golf Polo"/>
    <n v="502"/>
    <x v="5"/>
    <n v="65"/>
    <x v="4"/>
    <n v="195"/>
    <n v="100.79999541000001"/>
    <n v="94.200004589999992"/>
    <n v="33.599998470000003"/>
  </r>
  <r>
    <n v="29270"/>
    <d v="2018-05-03T00:00:00"/>
    <n v="4"/>
    <x v="0"/>
    <x v="7"/>
    <x v="2"/>
    <n v="6187"/>
    <s v="Hess"/>
    <x v="91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30335"/>
    <d v="2018-05-02T00:00:00"/>
    <n v="3"/>
    <x v="0"/>
    <x v="7"/>
    <x v="2"/>
    <n v="1975"/>
    <s v="Smith"/>
    <x v="51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25606"/>
    <d v="2018-05-01T00:00:00"/>
    <n v="2"/>
    <x v="0"/>
    <x v="7"/>
    <x v="2"/>
    <n v="4700"/>
    <s v="Campbell"/>
    <x v="72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27005"/>
    <d v="2018-04-30T00:00:00"/>
    <n v="1"/>
    <x v="0"/>
    <x v="8"/>
    <x v="2"/>
    <n v="11357"/>
    <s v="Smith"/>
    <x v="60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33607"/>
    <d v="2018-04-30T00:00:00"/>
    <n v="1"/>
    <x v="0"/>
    <x v="8"/>
    <x v="2"/>
    <n v="122"/>
    <s v="Smith"/>
    <x v="287"/>
    <x v="0"/>
    <x v="0"/>
    <x v="0"/>
    <s v="Mercurial Vapor 13 Elite FG"/>
    <n v="365"/>
    <x v="1"/>
    <n v="94.75"/>
    <x v="4"/>
    <n v="284.25"/>
    <n v="91.709999100000005"/>
    <n v="192.5400009"/>
    <n v="30.5699997"/>
  </r>
  <r>
    <n v="49888"/>
    <d v="2018-04-29T00:00:00"/>
    <n v="7"/>
    <x v="1"/>
    <x v="8"/>
    <x v="2"/>
    <n v="6897"/>
    <s v="Howard"/>
    <x v="135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3058"/>
    <d v="2018-04-27T00:00:00"/>
    <n v="5"/>
    <x v="0"/>
    <x v="8"/>
    <x v="2"/>
    <n v="5855"/>
    <s v="Young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9622"/>
    <d v="2018-04-25T00:00:00"/>
    <n v="3"/>
    <x v="0"/>
    <x v="8"/>
    <x v="2"/>
    <n v="7112"/>
    <s v="Harris"/>
    <x v="34"/>
    <x v="1"/>
    <x v="0"/>
    <x v="0"/>
    <s v="MAZEL Two Way Golf Putter"/>
    <n v="893"/>
    <x v="0"/>
    <n v="52.99"/>
    <x v="2"/>
    <n v="211.96"/>
    <n v="145.47999572000001"/>
    <n v="66.480004280000003"/>
    <n v="36.369998930000001"/>
  </r>
  <r>
    <n v="45987"/>
    <d v="2018-04-25T00:00:00"/>
    <n v="3"/>
    <x v="0"/>
    <x v="8"/>
    <x v="2"/>
    <n v="9419"/>
    <s v="Smith"/>
    <x v="17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39081"/>
    <d v="2018-04-24T00:00:00"/>
    <n v="2"/>
    <x v="0"/>
    <x v="8"/>
    <x v="2"/>
    <n v="9368"/>
    <s v="Cabrera"/>
    <x v="9"/>
    <x v="1"/>
    <x v="1"/>
    <x v="2"/>
    <s v="Women's Ignite Slide"/>
    <n v="276"/>
    <x v="5"/>
    <n v="185"/>
    <x v="3"/>
    <n v="925"/>
    <n v="499.35001375000002"/>
    <n v="425.64998624999998"/>
    <n v="99.870002749999998"/>
  </r>
  <r>
    <n v="47493"/>
    <d v="2018-04-24T00:00:00"/>
    <n v="2"/>
    <x v="0"/>
    <x v="8"/>
    <x v="2"/>
    <n v="4612"/>
    <s v="Wilson"/>
    <x v="171"/>
    <x v="0"/>
    <x v="0"/>
    <x v="2"/>
    <s v="ADG 3 Golf Shoes"/>
    <n v="627"/>
    <x v="0"/>
    <n v="165"/>
    <x v="2"/>
    <n v="660"/>
    <n v="490.9200136"/>
    <n v="169.0799864"/>
    <n v="122.7300034"/>
  </r>
  <r>
    <n v="31239"/>
    <d v="2018-04-23T00:00:00"/>
    <n v="1"/>
    <x v="0"/>
    <x v="8"/>
    <x v="2"/>
    <n v="5564"/>
    <s v="Smith"/>
    <x v="288"/>
    <x v="1"/>
    <x v="0"/>
    <x v="0"/>
    <s v="Mercurial Vapor 13 Elite FG"/>
    <n v="365"/>
    <x v="1"/>
    <n v="94.75"/>
    <x v="2"/>
    <n v="379"/>
    <n v="122.2799988"/>
    <n v="256.72000120000001"/>
    <n v="30.5699997"/>
  </r>
  <r>
    <n v="32566"/>
    <d v="2018-04-22T00:00:00"/>
    <n v="7"/>
    <x v="1"/>
    <x v="8"/>
    <x v="2"/>
    <n v="3797"/>
    <s v="Gutierrez"/>
    <x v="9"/>
    <x v="1"/>
    <x v="1"/>
    <x v="2"/>
    <s v="Mens HeatGear Armour Compression Mock"/>
    <n v="278"/>
    <x v="5"/>
    <n v="27.54"/>
    <x v="3"/>
    <n v="137.69999999999999"/>
    <n v="62.649998650000001"/>
    <n v="75.050001349999988"/>
    <n v="12.52999973"/>
  </r>
  <r>
    <n v="47752"/>
    <d v="2018-04-22T00:00:00"/>
    <n v="7"/>
    <x v="1"/>
    <x v="8"/>
    <x v="2"/>
    <n v="9114"/>
    <s v="Smith"/>
    <x v="27"/>
    <x v="1"/>
    <x v="0"/>
    <x v="0"/>
    <s v="Mercurial Vapor 13 Elite FG"/>
    <n v="365"/>
    <x v="1"/>
    <n v="94.75"/>
    <x v="2"/>
    <n v="379"/>
    <n v="122.2799988"/>
    <n v="256.72000120000001"/>
    <n v="30.5699997"/>
  </r>
  <r>
    <n v="49031"/>
    <d v="2018-04-17T00:00:00"/>
    <n v="2"/>
    <x v="0"/>
    <x v="8"/>
    <x v="2"/>
    <n v="8098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9031"/>
    <d v="2018-04-16T00:00:00"/>
    <n v="1"/>
    <x v="0"/>
    <x v="8"/>
    <x v="2"/>
    <n v="8098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62306"/>
    <d v="2018-04-16T00:00:00"/>
    <n v="1"/>
    <x v="0"/>
    <x v="8"/>
    <x v="2"/>
    <n v="11592"/>
    <s v="Smith"/>
    <x v="58"/>
    <x v="0"/>
    <x v="0"/>
    <x v="2"/>
    <s v="Mercurial Vapor 13 Elite FG"/>
    <n v="365"/>
    <x v="1"/>
    <n v="94.75"/>
    <x v="2"/>
    <n v="379"/>
    <n v="122.2799988"/>
    <n v="256.72000120000001"/>
    <n v="30.5699997"/>
  </r>
  <r>
    <n v="32257"/>
    <d v="2018-04-15T00:00:00"/>
    <n v="7"/>
    <x v="1"/>
    <x v="8"/>
    <x v="2"/>
    <n v="967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2257"/>
    <d v="2018-04-15T00:00:00"/>
    <n v="7"/>
    <x v="1"/>
    <x v="8"/>
    <x v="2"/>
    <n v="967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6863"/>
    <d v="2018-04-15T00:00:00"/>
    <n v="7"/>
    <x v="1"/>
    <x v="8"/>
    <x v="2"/>
    <n v="7464"/>
    <s v="Ramirez"/>
    <x v="289"/>
    <x v="0"/>
    <x v="0"/>
    <x v="2"/>
    <s v="Mercurial Vapor 13 Elite FG"/>
    <n v="365"/>
    <x v="1"/>
    <n v="94.75"/>
    <x v="2"/>
    <n v="379"/>
    <n v="122.2799988"/>
    <n v="256.72000120000001"/>
    <n v="30.5699997"/>
  </r>
  <r>
    <n v="46992"/>
    <d v="2018-04-14T00:00:00"/>
    <n v="6"/>
    <x v="1"/>
    <x v="8"/>
    <x v="2"/>
    <n v="9484"/>
    <s v="Howell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9241"/>
    <d v="2018-04-13T00:00:00"/>
    <n v="5"/>
    <x v="0"/>
    <x v="8"/>
    <x v="2"/>
    <n v="2368"/>
    <s v="Medina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32090"/>
    <d v="2018-04-13T00:00:00"/>
    <n v="5"/>
    <x v="0"/>
    <x v="8"/>
    <x v="2"/>
    <n v="7864"/>
    <s v="Smith"/>
    <x v="34"/>
    <x v="1"/>
    <x v="0"/>
    <x v="0"/>
    <s v="Mercurial Vapor 13 Elite FG"/>
    <n v="365"/>
    <x v="1"/>
    <n v="94.75"/>
    <x v="0"/>
    <n v="189.5"/>
    <n v="61.139999400000001"/>
    <n v="128.36000060000001"/>
    <n v="30.5699997"/>
  </r>
  <r>
    <n v="36894"/>
    <d v="2018-04-12T00:00:00"/>
    <n v="4"/>
    <x v="0"/>
    <x v="8"/>
    <x v="2"/>
    <n v="10753"/>
    <s v="Mitchell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7840"/>
    <d v="2018-04-12T00:00:00"/>
    <n v="4"/>
    <x v="0"/>
    <x v="8"/>
    <x v="2"/>
    <n v="2728"/>
    <s v="Adams"/>
    <x v="6"/>
    <x v="0"/>
    <x v="0"/>
    <x v="2"/>
    <s v="Youth Black/Red Away Match Jersey"/>
    <n v="565"/>
    <x v="1"/>
    <n v="70"/>
    <x v="2"/>
    <n v="280"/>
    <n v="156.60000611999999"/>
    <n v="123.39999388000001"/>
    <n v="39.150001529999997"/>
  </r>
  <r>
    <n v="46744"/>
    <d v="2018-04-11T00:00:00"/>
    <n v="3"/>
    <x v="0"/>
    <x v="8"/>
    <x v="2"/>
    <n v="228"/>
    <s v="Clark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4802"/>
    <d v="2018-04-11T00:00:00"/>
    <n v="3"/>
    <x v="0"/>
    <x v="8"/>
    <x v="2"/>
    <n v="8051"/>
    <s v="Hutchinson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7002"/>
    <d v="2018-04-11T00:00:00"/>
    <n v="3"/>
    <x v="0"/>
    <x v="8"/>
    <x v="2"/>
    <n v="4596"/>
    <s v="Burns"/>
    <x v="236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31364"/>
    <d v="2018-04-11T00:00:00"/>
    <n v="3"/>
    <x v="0"/>
    <x v="8"/>
    <x v="2"/>
    <n v="1636"/>
    <s v="Petersen"/>
    <x v="158"/>
    <x v="0"/>
    <x v="0"/>
    <x v="0"/>
    <s v="Air Zoom Pegasus 37"/>
    <n v="191"/>
    <x v="5"/>
    <n v="85"/>
    <x v="4"/>
    <n v="255"/>
    <n v="164.33999640000002"/>
    <n v="90.660003599999982"/>
    <n v="54.779998800000008"/>
  </r>
  <r>
    <n v="48713"/>
    <d v="2018-04-11T00:00:00"/>
    <n v="3"/>
    <x v="0"/>
    <x v="8"/>
    <x v="2"/>
    <n v="5384"/>
    <s v="Smith"/>
    <x v="3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9218"/>
    <d v="2018-04-11T00:00:00"/>
    <n v="3"/>
    <x v="0"/>
    <x v="8"/>
    <x v="2"/>
    <n v="7683"/>
    <s v="Wallace"/>
    <x v="216"/>
    <x v="0"/>
    <x v="0"/>
    <x v="0"/>
    <s v="ADG 3 Golf Shoes"/>
    <n v="627"/>
    <x v="0"/>
    <n v="165"/>
    <x v="2"/>
    <n v="660"/>
    <n v="490.9200136"/>
    <n v="169.0799864"/>
    <n v="122.7300034"/>
  </r>
  <r>
    <n v="39991"/>
    <d v="2018-04-10T00:00:00"/>
    <n v="2"/>
    <x v="0"/>
    <x v="8"/>
    <x v="2"/>
    <n v="3915"/>
    <s v="Smith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2617"/>
    <d v="2018-04-09T00:00:00"/>
    <n v="1"/>
    <x v="0"/>
    <x v="8"/>
    <x v="2"/>
    <n v="3800"/>
    <s v="Smith"/>
    <x v="290"/>
    <x v="0"/>
    <x v="0"/>
    <x v="2"/>
    <s v="Men's Germany Black Crest Away Tee"/>
    <n v="567"/>
    <x v="5"/>
    <n v="25"/>
    <x v="4"/>
    <n v="75"/>
    <n v="52.320001589999997"/>
    <n v="22.679998410000003"/>
    <n v="17.440000529999999"/>
  </r>
  <r>
    <n v="31738"/>
    <d v="2018-04-08T00:00:00"/>
    <n v="7"/>
    <x v="1"/>
    <x v="8"/>
    <x v="2"/>
    <n v="9202"/>
    <s v="Skinner"/>
    <x v="9"/>
    <x v="1"/>
    <x v="1"/>
    <x v="2"/>
    <s v="Apparel' F5 FG Soccer Cleat"/>
    <n v="37"/>
    <x v="1"/>
    <n v="34.950000000000003"/>
    <x v="3"/>
    <n v="174.75"/>
    <n v="67.75000095"/>
    <n v="106.99999905"/>
    <n v="13.55000019"/>
  </r>
  <r>
    <n v="32846"/>
    <d v="2018-04-06T00:00:00"/>
    <n v="5"/>
    <x v="0"/>
    <x v="8"/>
    <x v="2"/>
    <n v="2062"/>
    <s v="Smith"/>
    <x v="9"/>
    <x v="1"/>
    <x v="1"/>
    <x v="1"/>
    <s v="Air Zoom Pegasus 37"/>
    <n v="191"/>
    <x v="5"/>
    <n v="85"/>
    <x v="3"/>
    <n v="425"/>
    <n v="273.89999399999999"/>
    <n v="151.10000600000001"/>
    <n v="54.779998800000001"/>
  </r>
  <r>
    <n v="35083"/>
    <d v="2018-04-06T00:00:00"/>
    <n v="5"/>
    <x v="0"/>
    <x v="8"/>
    <x v="2"/>
    <n v="2518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2594"/>
    <d v="2018-04-06T00:00:00"/>
    <n v="5"/>
    <x v="0"/>
    <x v="8"/>
    <x v="2"/>
    <n v="4045"/>
    <s v="Neal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33619"/>
    <d v="2018-04-06T00:00:00"/>
    <n v="5"/>
    <x v="0"/>
    <x v="8"/>
    <x v="2"/>
    <n v="5001"/>
    <s v="Waller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1797"/>
    <d v="2018-04-06T00:00:00"/>
    <n v="5"/>
    <x v="0"/>
    <x v="8"/>
    <x v="2"/>
    <n v="6162"/>
    <s v="Hood"/>
    <x v="9"/>
    <x v="1"/>
    <x v="1"/>
    <x v="1"/>
    <s v="Mercurial Vapor 13 Elite FG"/>
    <n v="365"/>
    <x v="1"/>
    <n v="94.75"/>
    <x v="3"/>
    <n v="473.75"/>
    <n v="152.8499985"/>
    <n v="320.90000150000003"/>
    <n v="30.5699997"/>
  </r>
  <r>
    <n v="31797"/>
    <d v="2018-04-06T00:00:00"/>
    <n v="5"/>
    <x v="0"/>
    <x v="8"/>
    <x v="2"/>
    <n v="6162"/>
    <s v="Hood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9036"/>
    <d v="2018-04-06T00:00:00"/>
    <n v="5"/>
    <x v="0"/>
    <x v="8"/>
    <x v="2"/>
    <n v="7007"/>
    <s v="Mckinney"/>
    <x v="9"/>
    <x v="1"/>
    <x v="1"/>
    <x v="1"/>
    <s v="Air Zoom Pegasus 37"/>
    <n v="191"/>
    <x v="5"/>
    <n v="85"/>
    <x v="3"/>
    <n v="425"/>
    <n v="273.89999399999999"/>
    <n v="151.10000600000001"/>
    <n v="54.779998800000001"/>
  </r>
  <r>
    <n v="31336"/>
    <d v="2018-04-06T00:00:00"/>
    <n v="5"/>
    <x v="0"/>
    <x v="8"/>
    <x v="2"/>
    <n v="9554"/>
    <s v="Hayes"/>
    <x v="9"/>
    <x v="1"/>
    <x v="1"/>
    <x v="1"/>
    <s v="Men's Tech II T-Shirt"/>
    <n v="93"/>
    <x v="5"/>
    <n v="52.99"/>
    <x v="3"/>
    <n v="264.95"/>
    <n v="159.20000075000002"/>
    <n v="105.74999924999997"/>
    <n v="31.840000150000002"/>
  </r>
  <r>
    <n v="37493"/>
    <d v="2018-04-06T00:00:00"/>
    <n v="5"/>
    <x v="0"/>
    <x v="8"/>
    <x v="2"/>
    <n v="11743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2536"/>
    <d v="2018-04-05T00:00:00"/>
    <n v="4"/>
    <x v="0"/>
    <x v="8"/>
    <x v="2"/>
    <n v="12333"/>
    <s v="Thomas"/>
    <x v="9"/>
    <x v="1"/>
    <x v="1"/>
    <x v="2"/>
    <s v="Team Golf Tennessee Volunteers Putter Grip"/>
    <n v="906"/>
    <x v="0"/>
    <n v="52.99"/>
    <x v="3"/>
    <n v="264.95"/>
    <n v="179.30000304999999"/>
    <n v="85.649996950000002"/>
    <n v="35.86000061"/>
  </r>
  <r>
    <n v="37675"/>
    <d v="2018-04-04T00:00:00"/>
    <n v="3"/>
    <x v="0"/>
    <x v="8"/>
    <x v="2"/>
    <n v="2136"/>
    <s v="Turner"/>
    <x v="9"/>
    <x v="1"/>
    <x v="1"/>
    <x v="2"/>
    <s v="Glove It Imperial Golf Towel"/>
    <n v="926"/>
    <x v="0"/>
    <n v="14.99"/>
    <x v="3"/>
    <n v="74.95"/>
    <n v="35.399999620000003"/>
    <n v="39.55000038"/>
    <n v="7.0799999240000009"/>
  </r>
  <r>
    <n v="27357"/>
    <d v="2018-04-04T00:00:00"/>
    <n v="3"/>
    <x v="0"/>
    <x v="8"/>
    <x v="2"/>
    <n v="4807"/>
    <s v="Rodgers"/>
    <x v="185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6837"/>
    <d v="2018-04-03T00:00:00"/>
    <n v="2"/>
    <x v="0"/>
    <x v="8"/>
    <x v="2"/>
    <n v="7330"/>
    <s v="Smith"/>
    <x v="9"/>
    <x v="1"/>
    <x v="1"/>
    <x v="2"/>
    <s v="Bridgestone e6 Straight Distance Balls"/>
    <n v="825"/>
    <x v="0"/>
    <n v="185"/>
    <x v="3"/>
    <n v="925"/>
    <n v="568.49998474999995"/>
    <n v="356.50001525000005"/>
    <n v="113.69999694999998"/>
  </r>
  <r>
    <n v="31957"/>
    <d v="2018-04-02T00:00:00"/>
    <n v="1"/>
    <x v="0"/>
    <x v="8"/>
    <x v="2"/>
    <n v="7045"/>
    <s v="Smith"/>
    <x v="9"/>
    <x v="1"/>
    <x v="1"/>
    <x v="2"/>
    <s v="Women's X-Tech Golf Glove Left Hand"/>
    <n v="797"/>
    <x v="0"/>
    <n v="54.85"/>
    <x v="3"/>
    <n v="274.25"/>
    <n v="185.1000023"/>
    <n v="89.1499977"/>
    <n v="37.020000459999999"/>
  </r>
  <r>
    <n v="31115"/>
    <d v="2018-03-30T00:00:00"/>
    <n v="5"/>
    <x v="0"/>
    <x v="9"/>
    <x v="2"/>
    <n v="639"/>
    <s v="Pittman"/>
    <x v="9"/>
    <x v="1"/>
    <x v="0"/>
    <x v="0"/>
    <s v="Dri-FIT Victory Golf Polo"/>
    <n v="502"/>
    <x v="5"/>
    <n v="65"/>
    <x v="0"/>
    <n v="130"/>
    <n v="67.199996940000005"/>
    <n v="62.800003059999995"/>
    <n v="33.599998470000003"/>
  </r>
  <r>
    <n v="49839"/>
    <d v="2018-03-28T00:00:00"/>
    <n v="3"/>
    <x v="0"/>
    <x v="9"/>
    <x v="2"/>
    <n v="1759"/>
    <s v="Barnett"/>
    <x v="82"/>
    <x v="0"/>
    <x v="0"/>
    <x v="2"/>
    <s v="Mercurial Vapor 13 Elite FG"/>
    <n v="365"/>
    <x v="1"/>
    <n v="94.75"/>
    <x v="2"/>
    <n v="379"/>
    <n v="122.2799988"/>
    <n v="256.72000120000001"/>
    <n v="30.5699997"/>
  </r>
  <r>
    <n v="49598"/>
    <d v="2018-03-25T00:00:00"/>
    <n v="7"/>
    <x v="1"/>
    <x v="9"/>
    <x v="2"/>
    <n v="4005"/>
    <s v="Dyer"/>
    <x v="29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9570"/>
    <d v="2018-03-24T00:00:00"/>
    <n v="6"/>
    <x v="1"/>
    <x v="9"/>
    <x v="2"/>
    <n v="10066"/>
    <s v="Smith"/>
    <x v="7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47044"/>
    <d v="2018-03-23T00:00:00"/>
    <n v="5"/>
    <x v="0"/>
    <x v="9"/>
    <x v="2"/>
    <n v="5536"/>
    <s v="Smith"/>
    <x v="20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0966"/>
    <d v="2018-03-23T00:00:00"/>
    <n v="5"/>
    <x v="0"/>
    <x v="9"/>
    <x v="2"/>
    <n v="4510"/>
    <s v="Cochran"/>
    <x v="10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9806"/>
    <d v="2018-03-22T00:00:00"/>
    <n v="4"/>
    <x v="0"/>
    <x v="9"/>
    <x v="2"/>
    <n v="3172"/>
    <s v="Boyle"/>
    <x v="292"/>
    <x v="0"/>
    <x v="0"/>
    <x v="0"/>
    <s v="Mercurial Vapor 13 Elite FG"/>
    <n v="365"/>
    <x v="1"/>
    <n v="94.75"/>
    <x v="1"/>
    <n v="94.75"/>
    <n v="30.5699997"/>
    <n v="64.180000300000003"/>
    <n v="30.5699997"/>
  </r>
  <r>
    <n v="45559"/>
    <d v="2018-03-22T00:00:00"/>
    <n v="4"/>
    <x v="0"/>
    <x v="9"/>
    <x v="2"/>
    <n v="4391"/>
    <s v="Smith"/>
    <x v="157"/>
    <x v="0"/>
    <x v="0"/>
    <x v="0"/>
    <s v="Glove It Imperial Golf Towel"/>
    <n v="926"/>
    <x v="0"/>
    <n v="14.99"/>
    <x v="3"/>
    <n v="74.95"/>
    <n v="35.399999620000003"/>
    <n v="39.55000038"/>
    <n v="7.0799999240000009"/>
  </r>
  <r>
    <n v="20918"/>
    <d v="2018-03-17T00:00:00"/>
    <n v="6"/>
    <x v="1"/>
    <x v="9"/>
    <x v="2"/>
    <n v="1664"/>
    <s v="Arnold"/>
    <x v="272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21698"/>
    <d v="2018-03-16T00:00:00"/>
    <n v="5"/>
    <x v="0"/>
    <x v="9"/>
    <x v="2"/>
    <n v="10678"/>
    <s v="Prince"/>
    <x v="134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30851"/>
    <d v="2018-03-16T00:00:00"/>
    <n v="5"/>
    <x v="0"/>
    <x v="9"/>
    <x v="2"/>
    <n v="1182"/>
    <s v="Smith"/>
    <x v="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9107"/>
    <d v="2018-03-15T00:00:00"/>
    <n v="4"/>
    <x v="0"/>
    <x v="9"/>
    <x v="2"/>
    <n v="9001"/>
    <s v="Smith"/>
    <x v="293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20594"/>
    <d v="2018-03-14T00:00:00"/>
    <n v="3"/>
    <x v="0"/>
    <x v="9"/>
    <x v="2"/>
    <n v="3586"/>
    <s v="Smith"/>
    <x v="294"/>
    <x v="0"/>
    <x v="0"/>
    <x v="0"/>
    <s v="Dri-FIT Victory Golf Polo"/>
    <n v="502"/>
    <x v="5"/>
    <n v="65"/>
    <x v="0"/>
    <n v="130"/>
    <n v="67.199996940000005"/>
    <n v="62.800003059999995"/>
    <n v="33.599998470000003"/>
  </r>
  <r>
    <n v="22261"/>
    <d v="2018-03-13T00:00:00"/>
    <n v="2"/>
    <x v="0"/>
    <x v="9"/>
    <x v="2"/>
    <n v="6707"/>
    <s v="Smith"/>
    <x v="64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29871"/>
    <d v="2018-03-12T00:00:00"/>
    <n v="1"/>
    <x v="0"/>
    <x v="9"/>
    <x v="2"/>
    <n v="3985"/>
    <s v="Gates"/>
    <x v="295"/>
    <x v="0"/>
    <x v="0"/>
    <x v="0"/>
    <s v="Mercurial Vapor 13 Elite FG"/>
    <n v="365"/>
    <x v="1"/>
    <n v="94.75"/>
    <x v="0"/>
    <n v="189.5"/>
    <n v="61.139999400000001"/>
    <n v="128.36000060000001"/>
    <n v="30.5699997"/>
  </r>
  <r>
    <n v="44425"/>
    <d v="2018-03-10T00:00:00"/>
    <n v="6"/>
    <x v="1"/>
    <x v="9"/>
    <x v="2"/>
    <n v="3497"/>
    <s v="Smith"/>
    <x v="20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31364"/>
    <d v="2018-03-07T00:00:00"/>
    <n v="3"/>
    <x v="0"/>
    <x v="9"/>
    <x v="2"/>
    <n v="1636"/>
    <s v="Petersen"/>
    <x v="158"/>
    <x v="0"/>
    <x v="0"/>
    <x v="0"/>
    <s v="Air Zoom Pegasus 37"/>
    <n v="191"/>
    <x v="5"/>
    <n v="85"/>
    <x v="4"/>
    <n v="255"/>
    <n v="164.33999640000002"/>
    <n v="90.660003599999982"/>
    <n v="54.779998800000008"/>
  </r>
  <r>
    <n v="75914"/>
    <d v="2018-03-04T00:00:00"/>
    <n v="7"/>
    <x v="1"/>
    <x v="9"/>
    <x v="2"/>
    <n v="19467"/>
    <s v="Ashley"/>
    <x v="296"/>
    <x v="0"/>
    <x v="0"/>
    <x v="0"/>
    <s v="Smart watch "/>
    <n v="1360"/>
    <x v="2"/>
    <n v="370"/>
    <x v="1"/>
    <n v="370"/>
    <n v="249.0899963"/>
    <n v="120.9100037"/>
    <n v="249.0899963"/>
  </r>
  <r>
    <n v="46725"/>
    <d v="2018-03-01T00:00:00"/>
    <n v="4"/>
    <x v="0"/>
    <x v="9"/>
    <x v="2"/>
    <n v="2431"/>
    <s v="Moore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5646"/>
    <d v="2018-02-28T00:00:00"/>
    <n v="3"/>
    <x v="0"/>
    <x v="10"/>
    <x v="2"/>
    <n v="5339"/>
    <s v="Moore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7758"/>
    <d v="2018-02-28T00:00:00"/>
    <n v="3"/>
    <x v="0"/>
    <x v="10"/>
    <x v="2"/>
    <n v="8293"/>
    <s v="Mahoney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7752"/>
    <d v="2018-02-28T00:00:00"/>
    <n v="3"/>
    <x v="0"/>
    <x v="10"/>
    <x v="2"/>
    <n v="9114"/>
    <s v="Smith"/>
    <x v="27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16013"/>
    <d v="2018-02-28T00:00:00"/>
    <n v="3"/>
    <x v="0"/>
    <x v="10"/>
    <x v="2"/>
    <n v="4460"/>
    <s v="Smith"/>
    <x v="10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47938"/>
    <d v="2018-02-27T00:00:00"/>
    <n v="2"/>
    <x v="0"/>
    <x v="10"/>
    <x v="2"/>
    <n v="8792"/>
    <s v="Smith"/>
    <x v="29"/>
    <x v="0"/>
    <x v="0"/>
    <x v="0"/>
    <s v="ADG 3 Golf Shoes"/>
    <n v="627"/>
    <x v="0"/>
    <n v="165"/>
    <x v="2"/>
    <n v="660"/>
    <n v="490.9200136"/>
    <n v="169.0799864"/>
    <n v="122.7300034"/>
  </r>
  <r>
    <n v="47731"/>
    <d v="2018-02-27T00:00:00"/>
    <n v="2"/>
    <x v="0"/>
    <x v="10"/>
    <x v="2"/>
    <n v="6473"/>
    <s v="Castillo"/>
    <x v="113"/>
    <x v="0"/>
    <x v="0"/>
    <x v="0"/>
    <s v="Mercurial Vapor 13 Elite FG"/>
    <n v="365"/>
    <x v="1"/>
    <n v="94.75"/>
    <x v="2"/>
    <n v="379"/>
    <n v="122.2799988"/>
    <n v="256.72000120000001"/>
    <n v="30.5699997"/>
  </r>
  <r>
    <n v="49763"/>
    <d v="2018-02-27T00:00:00"/>
    <n v="2"/>
    <x v="0"/>
    <x v="10"/>
    <x v="2"/>
    <n v="12216"/>
    <s v="Deleon"/>
    <x v="297"/>
    <x v="0"/>
    <x v="0"/>
    <x v="2"/>
    <s v="Mens HeatGear Armour Compression Mock"/>
    <n v="278"/>
    <x v="5"/>
    <n v="27.54"/>
    <x v="2"/>
    <n v="110.16"/>
    <n v="50.11999892"/>
    <n v="60.040001079999996"/>
    <n v="12.52999973"/>
  </r>
  <r>
    <n v="45461"/>
    <d v="2018-02-25T00:00:00"/>
    <n v="7"/>
    <x v="1"/>
    <x v="10"/>
    <x v="2"/>
    <n v="4741"/>
    <s v="Smith"/>
    <x v="25"/>
    <x v="1"/>
    <x v="0"/>
    <x v="0"/>
    <s v="ADG 3 Golf Shoes"/>
    <n v="627"/>
    <x v="0"/>
    <n v="165"/>
    <x v="0"/>
    <n v="330"/>
    <n v="245.4600068"/>
    <n v="84.539993199999998"/>
    <n v="122.7300034"/>
  </r>
  <r>
    <n v="47044"/>
    <d v="2018-02-23T00:00:00"/>
    <n v="5"/>
    <x v="0"/>
    <x v="10"/>
    <x v="2"/>
    <n v="5536"/>
    <s v="Smith"/>
    <x v="20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7262"/>
    <d v="2018-02-22T00:00:00"/>
    <n v="4"/>
    <x v="0"/>
    <x v="10"/>
    <x v="2"/>
    <n v="8133"/>
    <s v="Riddle"/>
    <x v="13"/>
    <x v="1"/>
    <x v="0"/>
    <x v="0"/>
    <s v="Air Zoom Pegasus 37"/>
    <n v="191"/>
    <x v="5"/>
    <n v="85"/>
    <x v="2"/>
    <n v="340"/>
    <n v="219.11999520000001"/>
    <n v="120.88000479999999"/>
    <n v="54.779998800000001"/>
  </r>
  <r>
    <n v="45418"/>
    <d v="2018-02-22T00:00:00"/>
    <n v="4"/>
    <x v="0"/>
    <x v="10"/>
    <x v="2"/>
    <n v="9011"/>
    <s v="Smith"/>
    <x v="13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9445"/>
    <d v="2018-02-22T00:00:00"/>
    <n v="4"/>
    <x v="0"/>
    <x v="10"/>
    <x v="2"/>
    <n v="3935"/>
    <s v="Hayes"/>
    <x v="298"/>
    <x v="0"/>
    <x v="0"/>
    <x v="2"/>
    <s v="Mercurial Vapor 13 Elite FG"/>
    <n v="365"/>
    <x v="1"/>
    <n v="94.75"/>
    <x v="2"/>
    <n v="379"/>
    <n v="122.2799988"/>
    <n v="256.72000120000001"/>
    <n v="30.5699997"/>
  </r>
  <r>
    <n v="47600"/>
    <d v="2018-02-22T00:00:00"/>
    <n v="4"/>
    <x v="0"/>
    <x v="10"/>
    <x v="2"/>
    <n v="11797"/>
    <s v="Smith"/>
    <x v="9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5198"/>
    <d v="2018-02-21T00:00:00"/>
    <n v="3"/>
    <x v="0"/>
    <x v="10"/>
    <x v="2"/>
    <n v="6497"/>
    <s v="Lee"/>
    <x v="3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7119"/>
    <d v="2018-02-20T00:00:00"/>
    <n v="2"/>
    <x v="0"/>
    <x v="10"/>
    <x v="2"/>
    <n v="11848"/>
    <s v="Smith"/>
    <x v="2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7415"/>
    <d v="2018-02-19T00:00:00"/>
    <n v="1"/>
    <x v="0"/>
    <x v="10"/>
    <x v="2"/>
    <n v="7060"/>
    <s v="Carroll"/>
    <x v="92"/>
    <x v="2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0250"/>
    <d v="2018-02-18T00:00:00"/>
    <n v="7"/>
    <x v="1"/>
    <x v="10"/>
    <x v="2"/>
    <n v="376"/>
    <s v="Sanchez"/>
    <x v="9"/>
    <x v="1"/>
    <x v="0"/>
    <x v="0"/>
    <s v="Mercurial Vapor 13 Elite FG"/>
    <n v="365"/>
    <x v="1"/>
    <n v="94.75"/>
    <x v="1"/>
    <n v="94.75"/>
    <n v="30.5699997"/>
    <n v="64.180000300000003"/>
    <n v="30.5699997"/>
  </r>
  <r>
    <n v="44981"/>
    <d v="2018-02-18T00:00:00"/>
    <n v="7"/>
    <x v="1"/>
    <x v="10"/>
    <x v="2"/>
    <n v="2091"/>
    <s v="Smith"/>
    <x v="190"/>
    <x v="0"/>
    <x v="0"/>
    <x v="0"/>
    <s v="ADG 3 Golf Shoes"/>
    <n v="627"/>
    <x v="0"/>
    <n v="165"/>
    <x v="3"/>
    <n v="825"/>
    <n v="613.65001700000005"/>
    <n v="211.34998299999995"/>
    <n v="122.73000340000002"/>
  </r>
  <r>
    <n v="42821"/>
    <d v="2018-02-17T00:00:00"/>
    <n v="6"/>
    <x v="1"/>
    <x v="10"/>
    <x v="2"/>
    <n v="4354"/>
    <s v="Clements"/>
    <x v="25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903"/>
    <d v="2018-02-14T00:00:00"/>
    <n v="3"/>
    <x v="0"/>
    <x v="10"/>
    <x v="2"/>
    <n v="3767"/>
    <s v="Wagner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2617"/>
    <d v="2018-02-14T00:00:00"/>
    <n v="3"/>
    <x v="0"/>
    <x v="10"/>
    <x v="2"/>
    <n v="3800"/>
    <s v="Smith"/>
    <x v="290"/>
    <x v="0"/>
    <x v="0"/>
    <x v="2"/>
    <s v="Mercurial Vapor 13 Elite FG"/>
    <n v="365"/>
    <x v="1"/>
    <n v="94.75"/>
    <x v="4"/>
    <n v="284.25"/>
    <n v="91.709999100000005"/>
    <n v="192.5400009"/>
    <n v="30.5699997"/>
  </r>
  <r>
    <n v="48901"/>
    <d v="2018-02-14T00:00:00"/>
    <n v="3"/>
    <x v="0"/>
    <x v="10"/>
    <x v="2"/>
    <n v="3624"/>
    <s v="Shah"/>
    <x v="284"/>
    <x v="0"/>
    <x v="0"/>
    <x v="2"/>
    <s v="Glove It Women's Mod Oval Golf Glove"/>
    <n v="810"/>
    <x v="0"/>
    <n v="18.989999999999998"/>
    <x v="2"/>
    <n v="75.959999999999994"/>
    <n v="42.040000919999997"/>
    <n v="33.919999079999997"/>
    <n v="10.510000229999999"/>
  </r>
  <r>
    <n v="24770"/>
    <d v="2018-02-13T00:00:00"/>
    <n v="2"/>
    <x v="0"/>
    <x v="10"/>
    <x v="2"/>
    <n v="10240"/>
    <s v="Pitt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7439"/>
    <d v="2018-02-12T00:00:00"/>
    <n v="1"/>
    <x v="0"/>
    <x v="10"/>
    <x v="2"/>
    <n v="346"/>
    <s v="Stephen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5339"/>
    <d v="2018-02-12T00:00:00"/>
    <n v="1"/>
    <x v="0"/>
    <x v="10"/>
    <x v="2"/>
    <n v="6508"/>
    <s v="Smith"/>
    <x v="14"/>
    <x v="0"/>
    <x v="0"/>
    <x v="2"/>
    <s v="Team Golf Tennessee Volunteers Putter Grip"/>
    <n v="906"/>
    <x v="0"/>
    <n v="52.99"/>
    <x v="0"/>
    <n v="105.98"/>
    <n v="71.72000122"/>
    <n v="34.259998780000004"/>
    <n v="35.86000061"/>
  </r>
  <r>
    <n v="27856"/>
    <d v="2018-02-11T00:00:00"/>
    <n v="7"/>
    <x v="1"/>
    <x v="10"/>
    <x v="2"/>
    <n v="9177"/>
    <s v="Nelson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4771"/>
    <d v="2018-02-11T00:00:00"/>
    <n v="7"/>
    <x v="1"/>
    <x v="10"/>
    <x v="2"/>
    <n v="1429"/>
    <s v="Murphy"/>
    <x v="11"/>
    <x v="1"/>
    <x v="0"/>
    <x v="0"/>
    <s v="Bridgestone e6 Straight Distance NFL Carolina"/>
    <n v="835"/>
    <x v="0"/>
    <n v="185"/>
    <x v="2"/>
    <n v="740"/>
    <n v="411.96000672000002"/>
    <n v="328.03999327999998"/>
    <n v="102.99000168000001"/>
  </r>
  <r>
    <n v="46599"/>
    <d v="2018-02-11T00:00:00"/>
    <n v="7"/>
    <x v="1"/>
    <x v="10"/>
    <x v="2"/>
    <n v="6122"/>
    <s v="Smith"/>
    <x v="38"/>
    <x v="1"/>
    <x v="0"/>
    <x v="0"/>
    <s v="Darn Tough Hiker Full Cushion"/>
    <n v="917"/>
    <x v="4"/>
    <n v="26.95"/>
    <x v="4"/>
    <n v="80.849999999999994"/>
    <n v="56.070001589999997"/>
    <n v="24.779998409999997"/>
    <n v="18.690000529999999"/>
  </r>
  <r>
    <n v="47743"/>
    <d v="2018-02-11T00:00:00"/>
    <n v="7"/>
    <x v="1"/>
    <x v="10"/>
    <x v="2"/>
    <n v="11012"/>
    <s v="Smith"/>
    <x v="275"/>
    <x v="0"/>
    <x v="0"/>
    <x v="2"/>
    <s v="Dri-FIT Victory Golf Polo"/>
    <n v="502"/>
    <x v="5"/>
    <n v="65"/>
    <x v="0"/>
    <n v="130"/>
    <n v="67.199996940000005"/>
    <n v="62.800003059999995"/>
    <n v="33.599998470000003"/>
  </r>
  <r>
    <n v="48950"/>
    <d v="2018-02-11T00:00:00"/>
    <n v="7"/>
    <x v="1"/>
    <x v="10"/>
    <x v="2"/>
    <n v="8643"/>
    <s v="Valenzuela"/>
    <x v="1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6827"/>
    <d v="2018-02-11T00:00:00"/>
    <n v="7"/>
    <x v="1"/>
    <x v="10"/>
    <x v="2"/>
    <n v="7537"/>
    <s v="Lee"/>
    <x v="151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25688"/>
    <d v="2018-02-10T00:00:00"/>
    <n v="6"/>
    <x v="1"/>
    <x v="10"/>
    <x v="2"/>
    <n v="5920"/>
    <s v="Smith"/>
    <x v="138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27742"/>
    <d v="2018-02-09T00:00:00"/>
    <n v="5"/>
    <x v="0"/>
    <x v="10"/>
    <x v="2"/>
    <n v="9495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1827"/>
    <d v="2018-02-09T00:00:00"/>
    <n v="5"/>
    <x v="0"/>
    <x v="10"/>
    <x v="2"/>
    <n v="3594"/>
    <s v="Smith"/>
    <x v="40"/>
    <x v="0"/>
    <x v="0"/>
    <x v="0"/>
    <s v="Men's Deutschland Weltmeister Winners Bl"/>
    <n v="564"/>
    <x v="1"/>
    <n v="30"/>
    <x v="2"/>
    <n v="120"/>
    <n v="74.120002760000006"/>
    <n v="45.879997239999994"/>
    <n v="18.530000690000001"/>
  </r>
  <r>
    <n v="31239"/>
    <d v="2018-02-04T00:00:00"/>
    <n v="7"/>
    <x v="1"/>
    <x v="10"/>
    <x v="2"/>
    <n v="5564"/>
    <s v="Smith"/>
    <x v="288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45772"/>
    <d v="2018-02-03T00:00:00"/>
    <n v="6"/>
    <x v="1"/>
    <x v="10"/>
    <x v="2"/>
    <n v="7955"/>
    <s v="Rios"/>
    <x v="34"/>
    <x v="1"/>
    <x v="0"/>
    <x v="0"/>
    <s v="Mercurial Vapor 13 Elite FG"/>
    <n v="365"/>
    <x v="1"/>
    <n v="94.75"/>
    <x v="2"/>
    <n v="379"/>
    <n v="122.2799988"/>
    <n v="256.72000120000001"/>
    <n v="30.5699997"/>
  </r>
  <r>
    <n v="45772"/>
    <d v="2018-02-03T00:00:00"/>
    <n v="6"/>
    <x v="1"/>
    <x v="10"/>
    <x v="2"/>
    <n v="7955"/>
    <s v="Rios"/>
    <x v="34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45291"/>
    <d v="2018-02-03T00:00:00"/>
    <n v="6"/>
    <x v="1"/>
    <x v="10"/>
    <x v="2"/>
    <n v="7905"/>
    <s v="Garcia"/>
    <x v="18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7343"/>
    <d v="2018-02-02T00:00:00"/>
    <n v="5"/>
    <x v="0"/>
    <x v="10"/>
    <x v="2"/>
    <n v="1758"/>
    <s v="King"/>
    <x v="60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10586"/>
    <d v="2018-02-02T00:00:00"/>
    <n v="5"/>
    <x v="0"/>
    <x v="10"/>
    <x v="2"/>
    <n v="10129"/>
    <s v="Kidd"/>
    <x v="13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64500"/>
    <d v="2018-02-01T00:00:00"/>
    <n v="4"/>
    <x v="0"/>
    <x v="10"/>
    <x v="2"/>
    <n v="11536"/>
    <s v="Smith"/>
    <x v="209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4504"/>
    <d v="2018-02-01T00:00:00"/>
    <n v="4"/>
    <x v="0"/>
    <x v="10"/>
    <x v="2"/>
    <n v="8544"/>
    <s v="Smith"/>
    <x v="60"/>
    <x v="0"/>
    <x v="0"/>
    <x v="0"/>
    <s v="Team Golf St. Louis Cardinals Putter Grip"/>
    <n v="885"/>
    <x v="0"/>
    <n v="52.99"/>
    <x v="3"/>
    <n v="264.95"/>
    <n v="179.30000304999999"/>
    <n v="85.649996950000002"/>
    <n v="35.86000061"/>
  </r>
  <r>
    <n v="48684"/>
    <d v="2018-02-01T00:00:00"/>
    <n v="4"/>
    <x v="0"/>
    <x v="10"/>
    <x v="2"/>
    <n v="3056"/>
    <s v="Middleton"/>
    <x v="137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27099"/>
    <d v="2018-01-31T00:00:00"/>
    <n v="3"/>
    <x v="0"/>
    <x v="11"/>
    <x v="2"/>
    <n v="6489"/>
    <s v="Macdonald"/>
    <x v="9"/>
    <x v="1"/>
    <x v="0"/>
    <x v="0"/>
    <s v="Air Zoom Pegasus 37"/>
    <n v="191"/>
    <x v="5"/>
    <n v="85"/>
    <x v="3"/>
    <n v="425"/>
    <n v="273.89999399999999"/>
    <n v="151.10000600000001"/>
    <n v="54.779998800000001"/>
  </r>
  <r>
    <n v="27099"/>
    <d v="2018-01-31T00:00:00"/>
    <n v="3"/>
    <x v="0"/>
    <x v="11"/>
    <x v="2"/>
    <n v="6489"/>
    <s v="Macdonald"/>
    <x v="9"/>
    <x v="1"/>
    <x v="0"/>
    <x v="0"/>
    <s v="Darn Tough Hiker Full Cushion"/>
    <n v="917"/>
    <x v="4"/>
    <n v="26.95"/>
    <x v="4"/>
    <n v="80.849999999999994"/>
    <n v="56.070001589999997"/>
    <n v="24.779998409999997"/>
    <n v="18.690000529999999"/>
  </r>
  <r>
    <n v="41676"/>
    <d v="2018-01-31T00:00:00"/>
    <n v="3"/>
    <x v="0"/>
    <x v="11"/>
    <x v="2"/>
    <n v="11372"/>
    <s v="Clark"/>
    <x v="53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686"/>
    <d v="2018-01-31T00:00:00"/>
    <n v="3"/>
    <x v="0"/>
    <x v="11"/>
    <x v="2"/>
    <n v="7884"/>
    <s v="Smith"/>
    <x v="25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1211"/>
    <d v="2018-01-31T00:00:00"/>
    <n v="3"/>
    <x v="0"/>
    <x v="11"/>
    <x v="2"/>
    <n v="4402"/>
    <s v="Smith"/>
    <x v="56"/>
    <x v="0"/>
    <x v="0"/>
    <x v="0"/>
    <s v="ADG 3 Golf Shoes"/>
    <n v="627"/>
    <x v="0"/>
    <n v="165"/>
    <x v="0"/>
    <n v="330"/>
    <n v="245.4600068"/>
    <n v="84.539993199999998"/>
    <n v="122.7300034"/>
  </r>
  <r>
    <n v="64274"/>
    <d v="2018-01-31T00:00:00"/>
    <n v="3"/>
    <x v="0"/>
    <x v="11"/>
    <x v="2"/>
    <n v="12019"/>
    <s v="Walters"/>
    <x v="10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41718"/>
    <d v="2018-01-31T00:00:00"/>
    <n v="3"/>
    <x v="0"/>
    <x v="11"/>
    <x v="2"/>
    <n v="7492"/>
    <s v="Smith"/>
    <x v="51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1612"/>
    <d v="2018-01-30T00:00:00"/>
    <n v="2"/>
    <x v="0"/>
    <x v="11"/>
    <x v="2"/>
    <n v="1222"/>
    <s v="Garcia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13343"/>
    <d v="2018-01-30T00:00:00"/>
    <n v="2"/>
    <x v="0"/>
    <x v="11"/>
    <x v="2"/>
    <n v="9726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1640"/>
    <d v="2018-01-30T00:00:00"/>
    <n v="2"/>
    <x v="0"/>
    <x v="11"/>
    <x v="2"/>
    <n v="9189"/>
    <s v="Smith"/>
    <x v="2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1115"/>
    <d v="2018-01-30T00:00:00"/>
    <n v="2"/>
    <x v="0"/>
    <x v="11"/>
    <x v="2"/>
    <n v="639"/>
    <s v="Pittman"/>
    <x v="9"/>
    <x v="1"/>
    <x v="0"/>
    <x v="0"/>
    <s v="Air Zoom Pegasus 37"/>
    <n v="191"/>
    <x v="5"/>
    <n v="85"/>
    <x v="3"/>
    <n v="425"/>
    <n v="273.89999399999999"/>
    <n v="151.10000600000001"/>
    <n v="54.779998800000001"/>
  </r>
  <r>
    <n v="46062"/>
    <d v="2018-01-30T00:00:00"/>
    <n v="2"/>
    <x v="0"/>
    <x v="11"/>
    <x v="2"/>
    <n v="12288"/>
    <s v="Smith"/>
    <x v="177"/>
    <x v="0"/>
    <x v="0"/>
    <x v="0"/>
    <s v="Mercurial Vapor 13 Elite FG"/>
    <n v="365"/>
    <x v="1"/>
    <n v="94.75"/>
    <x v="2"/>
    <n v="379"/>
    <n v="122.2799988"/>
    <n v="256.72000120000001"/>
    <n v="30.5699997"/>
  </r>
  <r>
    <n v="27007"/>
    <d v="2018-01-30T00:00:00"/>
    <n v="2"/>
    <x v="0"/>
    <x v="11"/>
    <x v="2"/>
    <n v="3815"/>
    <s v="Sloan"/>
    <x v="264"/>
    <x v="0"/>
    <x v="0"/>
    <x v="0"/>
    <s v="Glove It Women's Mod Oval Golf Glove"/>
    <n v="810"/>
    <x v="0"/>
    <n v="18.989999999999998"/>
    <x v="0"/>
    <n v="37.979999999999997"/>
    <n v="21.020000459999999"/>
    <n v="16.959999539999998"/>
    <n v="10.510000229999999"/>
  </r>
  <r>
    <n v="41623"/>
    <d v="2018-01-30T00:00:00"/>
    <n v="2"/>
    <x v="0"/>
    <x v="11"/>
    <x v="2"/>
    <n v="12253"/>
    <s v="Chan"/>
    <x v="93"/>
    <x v="0"/>
    <x v="0"/>
    <x v="0"/>
    <s v="ADG 3 Golf Shoes"/>
    <n v="627"/>
    <x v="0"/>
    <n v="165"/>
    <x v="4"/>
    <n v="495"/>
    <n v="368.19001020000002"/>
    <n v="126.80998979999998"/>
    <n v="122.7300034"/>
  </r>
  <r>
    <n v="41591"/>
    <d v="2018-01-30T00:00:00"/>
    <n v="2"/>
    <x v="0"/>
    <x v="11"/>
    <x v="2"/>
    <n v="10699"/>
    <s v="Lee"/>
    <x v="243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31169"/>
    <d v="2018-01-30T00:00:00"/>
    <n v="2"/>
    <x v="0"/>
    <x v="11"/>
    <x v="2"/>
    <n v="1293"/>
    <s v="Carey"/>
    <x v="29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1169"/>
    <d v="2018-01-30T00:00:00"/>
    <n v="2"/>
    <x v="0"/>
    <x v="11"/>
    <x v="2"/>
    <n v="1293"/>
    <s v="Carey"/>
    <x v="29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590"/>
    <d v="2018-01-30T00:00:00"/>
    <n v="2"/>
    <x v="0"/>
    <x v="11"/>
    <x v="2"/>
    <n v="125"/>
    <s v="Gallagher"/>
    <x v="1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41590"/>
    <d v="2018-01-30T00:00:00"/>
    <n v="2"/>
    <x v="0"/>
    <x v="11"/>
    <x v="2"/>
    <n v="125"/>
    <s v="Gallagher"/>
    <x v="1"/>
    <x v="0"/>
    <x v="0"/>
    <x v="0"/>
    <s v="Titleist Pro V1 High Numbers Personalized Gol"/>
    <n v="821"/>
    <x v="0"/>
    <n v="64.989999999999995"/>
    <x v="2"/>
    <n v="259.95999999999998"/>
    <n v="151.72000123999999"/>
    <n v="108.23999875999999"/>
    <n v="37.930000309999997"/>
  </r>
  <r>
    <n v="41608"/>
    <d v="2018-01-30T00:00:00"/>
    <n v="2"/>
    <x v="0"/>
    <x v="11"/>
    <x v="2"/>
    <n v="2454"/>
    <s v="Curtis"/>
    <x v="30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8593"/>
    <d v="2018-01-29T00:00:00"/>
    <n v="1"/>
    <x v="0"/>
    <x v="11"/>
    <x v="2"/>
    <n v="1275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3650"/>
    <d v="2018-01-29T00:00:00"/>
    <n v="1"/>
    <x v="0"/>
    <x v="11"/>
    <x v="2"/>
    <n v="1738"/>
    <s v="Murray"/>
    <x v="112"/>
    <x v="0"/>
    <x v="0"/>
    <x v="0"/>
    <s v="Defender Small Duffel Bag"/>
    <n v="235"/>
    <x v="6"/>
    <n v="34.950000000000003"/>
    <x v="3"/>
    <n v="174.75"/>
    <n v="95.650005349999986"/>
    <n v="79.099994650000014"/>
    <n v="19.130001069999999"/>
  </r>
  <r>
    <n v="41494"/>
    <d v="2018-01-28T00:00:00"/>
    <n v="7"/>
    <x v="1"/>
    <x v="11"/>
    <x v="2"/>
    <n v="1173"/>
    <s v="Silva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43576"/>
    <d v="2018-01-28T00:00:00"/>
    <n v="7"/>
    <x v="1"/>
    <x v="11"/>
    <x v="2"/>
    <n v="10311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3576"/>
    <d v="2018-01-28T00:00:00"/>
    <n v="7"/>
    <x v="1"/>
    <x v="11"/>
    <x v="2"/>
    <n v="10311"/>
    <s v="Smith"/>
    <x v="9"/>
    <x v="1"/>
    <x v="1"/>
    <x v="2"/>
    <s v="Darn Tough Hiker Full Cushion"/>
    <n v="917"/>
    <x v="4"/>
    <n v="26.95"/>
    <x v="3"/>
    <n v="134.75"/>
    <n v="93.450002649999988"/>
    <n v="41.299997350000012"/>
    <n v="18.690000529999999"/>
  </r>
  <r>
    <n v="26861"/>
    <d v="2018-01-28T00:00:00"/>
    <n v="7"/>
    <x v="1"/>
    <x v="11"/>
    <x v="2"/>
    <n v="7931"/>
    <s v="Mcdaniel"/>
    <x v="30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8617"/>
    <d v="2018-01-28T00:00:00"/>
    <n v="7"/>
    <x v="1"/>
    <x v="11"/>
    <x v="2"/>
    <n v="4044"/>
    <s v="Smith"/>
    <x v="302"/>
    <x v="0"/>
    <x v="0"/>
    <x v="0"/>
    <s v="Mercurial Vapor 13 Elite FG"/>
    <n v="365"/>
    <x v="1"/>
    <n v="94.75"/>
    <x v="2"/>
    <n v="379"/>
    <n v="122.2799988"/>
    <n v="256.72000120000001"/>
    <n v="30.5699997"/>
  </r>
  <r>
    <n v="43561"/>
    <d v="2018-01-27T00:00:00"/>
    <n v="6"/>
    <x v="1"/>
    <x v="11"/>
    <x v="2"/>
    <n v="5089"/>
    <s v="Holloway"/>
    <x v="9"/>
    <x v="1"/>
    <x v="1"/>
    <x v="0"/>
    <s v="Women's Ignite Slide"/>
    <n v="276"/>
    <x v="5"/>
    <n v="185"/>
    <x v="3"/>
    <n v="925"/>
    <n v="499.35001375000002"/>
    <n v="425.64998624999998"/>
    <n v="99.870002749999998"/>
  </r>
  <r>
    <n v="30388"/>
    <d v="2018-01-27T00:00:00"/>
    <n v="6"/>
    <x v="1"/>
    <x v="11"/>
    <x v="2"/>
    <n v="12240"/>
    <s v="Levy"/>
    <x v="9"/>
    <x v="1"/>
    <x v="1"/>
    <x v="0"/>
    <s v="Air Zoom Pegasus 37"/>
    <n v="191"/>
    <x v="5"/>
    <n v="85"/>
    <x v="3"/>
    <n v="425"/>
    <n v="273.89999399999999"/>
    <n v="151.10000600000001"/>
    <n v="54.779998800000001"/>
  </r>
  <r>
    <n v="41404"/>
    <d v="2018-01-27T00:00:00"/>
    <n v="6"/>
    <x v="1"/>
    <x v="11"/>
    <x v="2"/>
    <n v="2851"/>
    <s v="Huffman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404"/>
    <d v="2018-01-27T00:00:00"/>
    <n v="6"/>
    <x v="1"/>
    <x v="11"/>
    <x v="2"/>
    <n v="2851"/>
    <s v="Huffman"/>
    <x v="11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41442"/>
    <d v="2018-01-27T00:00:00"/>
    <n v="6"/>
    <x v="1"/>
    <x v="11"/>
    <x v="2"/>
    <n v="223"/>
    <s v="Smith"/>
    <x v="9"/>
    <x v="1"/>
    <x v="0"/>
    <x v="0"/>
    <s v="Mercurial Vapor 13 Elite FG"/>
    <n v="365"/>
    <x v="1"/>
    <n v="94.75"/>
    <x v="1"/>
    <n v="94.75"/>
    <n v="30.5699997"/>
    <n v="64.180000300000003"/>
    <n v="30.5699997"/>
  </r>
  <r>
    <n v="26821"/>
    <d v="2018-01-27T00:00:00"/>
    <n v="6"/>
    <x v="1"/>
    <x v="11"/>
    <x v="2"/>
    <n v="7795"/>
    <s v="Smith"/>
    <x v="5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6821"/>
    <d v="2018-01-27T00:00:00"/>
    <n v="6"/>
    <x v="1"/>
    <x v="11"/>
    <x v="2"/>
    <n v="7795"/>
    <s v="Smith"/>
    <x v="5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6821"/>
    <d v="2018-01-27T00:00:00"/>
    <n v="6"/>
    <x v="1"/>
    <x v="11"/>
    <x v="2"/>
    <n v="7795"/>
    <s v="Smith"/>
    <x v="5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1000"/>
    <d v="2018-01-27T00:00:00"/>
    <n v="6"/>
    <x v="1"/>
    <x v="11"/>
    <x v="2"/>
    <n v="11730"/>
    <s v="Perkins"/>
    <x v="260"/>
    <x v="0"/>
    <x v="0"/>
    <x v="0"/>
    <s v="NB 455 V2 Closure Running Shoe"/>
    <n v="273"/>
    <x v="5"/>
    <n v="54.99"/>
    <x v="0"/>
    <n v="109.98"/>
    <n v="51.660003660000001"/>
    <n v="58.319996340000003"/>
    <n v="25.83000183"/>
  </r>
  <r>
    <n v="16075"/>
    <d v="2018-01-27T00:00:00"/>
    <n v="6"/>
    <x v="1"/>
    <x v="11"/>
    <x v="2"/>
    <n v="7051"/>
    <s v="Smith"/>
    <x v="145"/>
    <x v="0"/>
    <x v="0"/>
    <x v="0"/>
    <s v="Mercurial Vapor 13 Elite FG"/>
    <n v="365"/>
    <x v="1"/>
    <n v="94.75"/>
    <x v="2"/>
    <n v="379"/>
    <n v="122.2799988"/>
    <n v="256.72000120000001"/>
    <n v="30.5699997"/>
  </r>
  <r>
    <n v="28847"/>
    <d v="2018-01-26T00:00:00"/>
    <n v="5"/>
    <x v="0"/>
    <x v="11"/>
    <x v="2"/>
    <n v="39"/>
    <s v="Mckinney"/>
    <x v="9"/>
    <x v="1"/>
    <x v="1"/>
    <x v="2"/>
    <s v="Glove It Women's Imperial Golf Glove"/>
    <n v="804"/>
    <x v="0"/>
    <n v="18.989999999999998"/>
    <x v="3"/>
    <n v="94.949999999999989"/>
    <n v="59.099998499999998"/>
    <n v="35.850001499999991"/>
    <n v="11.8199997"/>
  </r>
  <r>
    <n v="22134"/>
    <d v="2018-01-26T00:00:00"/>
    <n v="5"/>
    <x v="0"/>
    <x v="11"/>
    <x v="2"/>
    <n v="6165"/>
    <s v="Gardner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28866"/>
    <d v="2018-01-26T00:00:00"/>
    <n v="5"/>
    <x v="0"/>
    <x v="11"/>
    <x v="2"/>
    <n v="8760"/>
    <s v="Smith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2044"/>
    <d v="2018-01-26T00:00:00"/>
    <n v="5"/>
    <x v="0"/>
    <x v="11"/>
    <x v="2"/>
    <n v="12020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3976"/>
    <d v="2018-01-26T00:00:00"/>
    <n v="5"/>
    <x v="0"/>
    <x v="11"/>
    <x v="2"/>
    <n v="1171"/>
    <s v="Smith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1322"/>
    <d v="2018-01-26T00:00:00"/>
    <n v="5"/>
    <x v="0"/>
    <x v="11"/>
    <x v="2"/>
    <n v="2924"/>
    <s v="Kirby"/>
    <x v="11"/>
    <x v="1"/>
    <x v="0"/>
    <x v="0"/>
    <s v="Bridgestone e6 Straight Distance Balls"/>
    <n v="825"/>
    <x v="0"/>
    <n v="185"/>
    <x v="1"/>
    <n v="185"/>
    <n v="113.69999695"/>
    <n v="71.300003050000001"/>
    <n v="113.69999695"/>
  </r>
  <r>
    <n v="43468"/>
    <d v="2018-01-26T00:00:00"/>
    <n v="5"/>
    <x v="0"/>
    <x v="11"/>
    <x v="2"/>
    <n v="10219"/>
    <s v="Smith"/>
    <x v="303"/>
    <x v="0"/>
    <x v="0"/>
    <x v="2"/>
    <s v="Air Zoom Pegasus 37"/>
    <n v="191"/>
    <x v="5"/>
    <n v="85"/>
    <x v="0"/>
    <n v="170"/>
    <n v="109.5599976"/>
    <n v="60.440002399999997"/>
    <n v="54.779998800000001"/>
  </r>
  <r>
    <n v="43468"/>
    <d v="2018-01-26T00:00:00"/>
    <n v="5"/>
    <x v="0"/>
    <x v="11"/>
    <x v="2"/>
    <n v="10219"/>
    <s v="Smith"/>
    <x v="303"/>
    <x v="0"/>
    <x v="0"/>
    <x v="2"/>
    <s v="Air Zoom Pegasus 37"/>
    <n v="191"/>
    <x v="5"/>
    <n v="85"/>
    <x v="0"/>
    <n v="170"/>
    <n v="109.5599976"/>
    <n v="60.440002399999997"/>
    <n v="54.779998800000001"/>
  </r>
  <r>
    <n v="16459"/>
    <d v="2018-01-26T00:00:00"/>
    <n v="5"/>
    <x v="0"/>
    <x v="11"/>
    <x v="2"/>
    <n v="8102"/>
    <s v="Smith"/>
    <x v="200"/>
    <x v="0"/>
    <x v="0"/>
    <x v="2"/>
    <s v="Mercurial Vapor 13 Elite FG"/>
    <n v="365"/>
    <x v="1"/>
    <n v="94.75"/>
    <x v="2"/>
    <n v="379"/>
    <n v="122.2799988"/>
    <n v="256.72000120000001"/>
    <n v="30.5699997"/>
  </r>
  <r>
    <n v="41345"/>
    <d v="2018-01-26T00:00:00"/>
    <n v="5"/>
    <x v="0"/>
    <x v="11"/>
    <x v="2"/>
    <n v="8741"/>
    <s v="Smith"/>
    <x v="220"/>
    <x v="0"/>
    <x v="0"/>
    <x v="2"/>
    <s v="Mercurial Vapor 13 Elite FG"/>
    <n v="365"/>
    <x v="1"/>
    <n v="94.75"/>
    <x v="2"/>
    <n v="379"/>
    <n v="122.2799988"/>
    <n v="256.72000120000001"/>
    <n v="30.5699997"/>
  </r>
  <r>
    <n v="25942"/>
    <d v="2018-01-25T00:00:00"/>
    <n v="4"/>
    <x v="0"/>
    <x v="11"/>
    <x v="2"/>
    <n v="1117"/>
    <s v="Maddox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1193"/>
    <d v="2018-01-25T00:00:00"/>
    <n v="4"/>
    <x v="0"/>
    <x v="11"/>
    <x v="2"/>
    <n v="5074"/>
    <s v="Smith"/>
    <x v="9"/>
    <x v="1"/>
    <x v="1"/>
    <x v="2"/>
    <s v="Puma Golf Men's Flexlite Glove"/>
    <n v="924"/>
    <x v="0"/>
    <n v="14.99"/>
    <x v="3"/>
    <n v="74.95"/>
    <n v="40.649995799999999"/>
    <n v="34.300004200000004"/>
    <n v="8.1299991600000006"/>
  </r>
  <r>
    <n v="47846"/>
    <d v="2018-01-25T00:00:00"/>
    <n v="4"/>
    <x v="0"/>
    <x v="11"/>
    <x v="2"/>
    <n v="6073"/>
    <s v="Campos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1304"/>
    <d v="2018-01-25T00:00:00"/>
    <n v="4"/>
    <x v="0"/>
    <x v="11"/>
    <x v="2"/>
    <n v="9316"/>
    <s v="Sanders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1304"/>
    <d v="2018-01-25T00:00:00"/>
    <n v="4"/>
    <x v="0"/>
    <x v="11"/>
    <x v="2"/>
    <n v="9316"/>
    <s v="Sanders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28827"/>
    <d v="2018-01-25T00:00:00"/>
    <n v="4"/>
    <x v="0"/>
    <x v="11"/>
    <x v="2"/>
    <n v="10461"/>
    <s v="Weber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43551"/>
    <d v="2018-01-25T00:00:00"/>
    <n v="4"/>
    <x v="0"/>
    <x v="11"/>
    <x v="2"/>
    <n v="1191"/>
    <s v="Fitzpatrick"/>
    <x v="247"/>
    <x v="0"/>
    <x v="0"/>
    <x v="2"/>
    <s v="Mercurial Vapor 13 Elite FG"/>
    <n v="365"/>
    <x v="1"/>
    <n v="94.75"/>
    <x v="2"/>
    <n v="379"/>
    <n v="122.2799988"/>
    <n v="256.72000120000001"/>
    <n v="30.5699997"/>
  </r>
  <r>
    <n v="26670"/>
    <d v="2018-01-25T00:00:00"/>
    <n v="4"/>
    <x v="0"/>
    <x v="11"/>
    <x v="2"/>
    <n v="7163"/>
    <s v="Jones"/>
    <x v="11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4176"/>
    <d v="2018-01-24T00:00:00"/>
    <n v="3"/>
    <x v="0"/>
    <x v="11"/>
    <x v="2"/>
    <n v="7200"/>
    <s v="Smith"/>
    <x v="9"/>
    <x v="1"/>
    <x v="1"/>
    <x v="2"/>
    <s v="Glove It Women's Mod Oval Golf Glove"/>
    <n v="810"/>
    <x v="0"/>
    <n v="18.989999999999998"/>
    <x v="3"/>
    <n v="94.949999999999989"/>
    <n v="52.55000115"/>
    <n v="42.399998849999989"/>
    <n v="10.510000229999999"/>
  </r>
  <r>
    <n v="47011"/>
    <d v="2018-01-24T00:00:00"/>
    <n v="3"/>
    <x v="0"/>
    <x v="11"/>
    <x v="2"/>
    <n v="10811"/>
    <s v="Carter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28744"/>
    <d v="2018-01-24T00:00:00"/>
    <n v="3"/>
    <x v="0"/>
    <x v="11"/>
    <x v="2"/>
    <n v="9083"/>
    <s v="Frank"/>
    <x v="46"/>
    <x v="1"/>
    <x v="0"/>
    <x v="0"/>
    <s v="Mercurial Vapor 13 Elite FG"/>
    <n v="365"/>
    <x v="1"/>
    <n v="94.75"/>
    <x v="0"/>
    <n v="189.5"/>
    <n v="61.139999400000001"/>
    <n v="128.36000060000001"/>
    <n v="30.5699997"/>
  </r>
  <r>
    <n v="40085"/>
    <d v="2018-01-24T00:00:00"/>
    <n v="3"/>
    <x v="0"/>
    <x v="11"/>
    <x v="2"/>
    <n v="2426"/>
    <s v="Phillips"/>
    <x v="11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30724"/>
    <d v="2018-01-24T00:00:00"/>
    <n v="3"/>
    <x v="0"/>
    <x v="11"/>
    <x v="2"/>
    <n v="7697"/>
    <s v="Wilkins"/>
    <x v="2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0712"/>
    <d v="2018-01-24T00:00:00"/>
    <n v="3"/>
    <x v="0"/>
    <x v="11"/>
    <x v="2"/>
    <n v="6855"/>
    <s v="Callahan"/>
    <x v="13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0712"/>
    <d v="2018-01-24T00:00:00"/>
    <n v="3"/>
    <x v="0"/>
    <x v="11"/>
    <x v="2"/>
    <n v="6855"/>
    <s v="Callahan"/>
    <x v="13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6636"/>
    <d v="2018-01-24T00:00:00"/>
    <n v="3"/>
    <x v="0"/>
    <x v="11"/>
    <x v="2"/>
    <n v="11073"/>
    <s v="Smith"/>
    <x v="110"/>
    <x v="0"/>
    <x v="0"/>
    <x v="0"/>
    <s v="Mercurial Vapor 13 Elite FG"/>
    <n v="365"/>
    <x v="1"/>
    <n v="94.75"/>
    <x v="2"/>
    <n v="379"/>
    <n v="122.2799988"/>
    <n v="256.72000120000001"/>
    <n v="30.5699997"/>
  </r>
  <r>
    <n v="46791"/>
    <d v="2018-01-23T00:00:00"/>
    <n v="2"/>
    <x v="0"/>
    <x v="11"/>
    <x v="2"/>
    <n v="197"/>
    <s v="Smith"/>
    <x v="9"/>
    <x v="1"/>
    <x v="1"/>
    <x v="2"/>
    <s v="Darn Tough Hiker Full Cushion"/>
    <n v="917"/>
    <x v="4"/>
    <n v="26.95"/>
    <x v="3"/>
    <n v="134.75"/>
    <n v="93.450002649999988"/>
    <n v="41.299997350000012"/>
    <n v="18.690000529999999"/>
  </r>
  <r>
    <n v="28657"/>
    <d v="2018-01-23T00:00:00"/>
    <n v="2"/>
    <x v="0"/>
    <x v="11"/>
    <x v="2"/>
    <n v="1306"/>
    <s v="Taylor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26577"/>
    <d v="2018-01-23T00:00:00"/>
    <n v="2"/>
    <x v="0"/>
    <x v="11"/>
    <x v="2"/>
    <n v="5533"/>
    <s v="Harrison"/>
    <x v="9"/>
    <x v="1"/>
    <x v="1"/>
    <x v="2"/>
    <s v="Glove It Imperial Golf Towel"/>
    <n v="926"/>
    <x v="0"/>
    <n v="14.99"/>
    <x v="3"/>
    <n v="74.95"/>
    <n v="35.399999620000003"/>
    <n v="39.55000038"/>
    <n v="7.0799999240000009"/>
  </r>
  <r>
    <n v="34773"/>
    <d v="2018-01-23T00:00:00"/>
    <n v="2"/>
    <x v="0"/>
    <x v="11"/>
    <x v="2"/>
    <n v="11169"/>
    <s v="Thomas"/>
    <x v="14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62419"/>
    <d v="2018-01-23T00:00:00"/>
    <n v="2"/>
    <x v="0"/>
    <x v="11"/>
    <x v="2"/>
    <n v="6600"/>
    <s v="Smith"/>
    <x v="14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44452"/>
    <d v="2018-01-23T00:00:00"/>
    <n v="2"/>
    <x v="0"/>
    <x v="11"/>
    <x v="2"/>
    <n v="1250"/>
    <s v="Smith"/>
    <x v="81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43257"/>
    <d v="2018-01-23T00:00:00"/>
    <n v="2"/>
    <x v="0"/>
    <x v="11"/>
    <x v="2"/>
    <n v="4062"/>
    <s v="Smith"/>
    <x v="5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62603"/>
    <d v="2018-01-22T00:00:00"/>
    <n v="1"/>
    <x v="0"/>
    <x v="11"/>
    <x v="2"/>
    <n v="6255"/>
    <s v="Smith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37669"/>
    <d v="2018-01-22T00:00:00"/>
    <n v="1"/>
    <x v="0"/>
    <x v="11"/>
    <x v="2"/>
    <n v="6405"/>
    <s v="Anderson"/>
    <x v="38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45987"/>
    <d v="2018-01-22T00:00:00"/>
    <n v="1"/>
    <x v="0"/>
    <x v="11"/>
    <x v="2"/>
    <n v="9419"/>
    <s v="Smith"/>
    <x v="17"/>
    <x v="0"/>
    <x v="0"/>
    <x v="2"/>
    <s v="Mercurial Vapor 13 Elite FG"/>
    <n v="365"/>
    <x v="1"/>
    <n v="94.75"/>
    <x v="2"/>
    <n v="379"/>
    <n v="122.2799988"/>
    <n v="256.72000120000001"/>
    <n v="30.5699997"/>
  </r>
  <r>
    <n v="16811"/>
    <d v="2018-01-22T00:00:00"/>
    <n v="1"/>
    <x v="0"/>
    <x v="11"/>
    <x v="2"/>
    <n v="6906"/>
    <s v="Watkins"/>
    <x v="71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26510"/>
    <d v="2018-01-22T00:00:00"/>
    <n v="1"/>
    <x v="0"/>
    <x v="11"/>
    <x v="2"/>
    <n v="3554"/>
    <s v="Smith"/>
    <x v="10"/>
    <x v="0"/>
    <x v="0"/>
    <x v="2"/>
    <s v="Men's F10 TRX FG"/>
    <n v="44"/>
    <x v="1"/>
    <n v="94.75"/>
    <x v="0"/>
    <n v="189.5"/>
    <n v="148.17999268"/>
    <n v="41.320007320000002"/>
    <n v="74.089996339999999"/>
  </r>
  <r>
    <n v="48042"/>
    <d v="2018-01-22T00:00:00"/>
    <n v="1"/>
    <x v="0"/>
    <x v="11"/>
    <x v="2"/>
    <n v="4104"/>
    <s v="Butler"/>
    <x v="70"/>
    <x v="0"/>
    <x v="0"/>
    <x v="0"/>
    <s v="Men's Comfort 2 Slide"/>
    <n v="116"/>
    <x v="5"/>
    <n v="27.54"/>
    <x v="3"/>
    <n v="137.69999999999999"/>
    <n v="60.750007650000001"/>
    <n v="76.949992349999988"/>
    <n v="12.150001530000001"/>
  </r>
  <r>
    <n v="26402"/>
    <d v="2018-01-21T00:00:00"/>
    <n v="7"/>
    <x v="1"/>
    <x v="11"/>
    <x v="2"/>
    <n v="3230"/>
    <s v="Jone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17582"/>
    <d v="2018-01-21T00:00:00"/>
    <n v="7"/>
    <x v="1"/>
    <x v="11"/>
    <x v="2"/>
    <n v="5091"/>
    <s v="Smith"/>
    <x v="9"/>
    <x v="1"/>
    <x v="1"/>
    <x v="1"/>
    <s v="Mercurial Vapor 12 Academy Cleats"/>
    <n v="403"/>
    <x v="1"/>
    <n v="133.37"/>
    <x v="1"/>
    <n v="133.37"/>
    <n v="84.590000149999995"/>
    <n v="48.77999985000001"/>
    <n v="84.590000149999995"/>
  </r>
  <r>
    <n v="29181"/>
    <d v="2018-01-21T00:00:00"/>
    <n v="7"/>
    <x v="1"/>
    <x v="11"/>
    <x v="2"/>
    <n v="10969"/>
    <s v="Tran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7669"/>
    <d v="2018-01-21T00:00:00"/>
    <n v="7"/>
    <x v="1"/>
    <x v="11"/>
    <x v="2"/>
    <n v="6405"/>
    <s v="Anderson"/>
    <x v="38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30519"/>
    <d v="2018-01-21T00:00:00"/>
    <n v="7"/>
    <x v="1"/>
    <x v="11"/>
    <x v="2"/>
    <n v="12205"/>
    <s v="Smith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3266"/>
    <d v="2018-01-21T00:00:00"/>
    <n v="7"/>
    <x v="1"/>
    <x v="11"/>
    <x v="2"/>
    <n v="5329"/>
    <s v="Townsend"/>
    <x v="113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61848"/>
    <d v="2018-01-21T00:00:00"/>
    <n v="7"/>
    <x v="1"/>
    <x v="11"/>
    <x v="2"/>
    <n v="6397"/>
    <s v="Carr"/>
    <x v="10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43032"/>
    <d v="2018-01-20T00:00:00"/>
    <n v="6"/>
    <x v="1"/>
    <x v="11"/>
    <x v="2"/>
    <n v="8517"/>
    <s v="Smith"/>
    <x v="8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28441"/>
    <d v="2018-01-20T00:00:00"/>
    <n v="6"/>
    <x v="1"/>
    <x v="11"/>
    <x v="2"/>
    <n v="3948"/>
    <s v="Smith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34631"/>
    <d v="2018-01-20T00:00:00"/>
    <n v="6"/>
    <x v="1"/>
    <x v="11"/>
    <x v="2"/>
    <n v="47"/>
    <s v="Fuller"/>
    <x v="9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21267"/>
    <d v="2018-01-20T00:00:00"/>
    <n v="6"/>
    <x v="1"/>
    <x v="11"/>
    <x v="2"/>
    <n v="5582"/>
    <s v="Larson"/>
    <x v="4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677"/>
    <d v="2018-01-20T00:00:00"/>
    <n v="6"/>
    <x v="1"/>
    <x v="11"/>
    <x v="2"/>
    <n v="7272"/>
    <s v="Hurst"/>
    <x v="294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42992"/>
    <d v="2018-01-19T00:00:00"/>
    <n v="5"/>
    <x v="0"/>
    <x v="11"/>
    <x v="2"/>
    <n v="3972"/>
    <s v="Bennett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32090"/>
    <d v="2018-01-19T00:00:00"/>
    <n v="5"/>
    <x v="0"/>
    <x v="11"/>
    <x v="2"/>
    <n v="7864"/>
    <s v="Smith"/>
    <x v="34"/>
    <x v="1"/>
    <x v="0"/>
    <x v="0"/>
    <s v="Men's Comfort 2 Slide"/>
    <n v="116"/>
    <x v="5"/>
    <n v="27.54"/>
    <x v="4"/>
    <n v="82.62"/>
    <n v="36.450004590000006"/>
    <n v="46.169995409999999"/>
    <n v="12.150001530000003"/>
  </r>
  <r>
    <n v="24661"/>
    <d v="2018-01-19T00:00:00"/>
    <n v="5"/>
    <x v="0"/>
    <x v="11"/>
    <x v="2"/>
    <n v="5728"/>
    <s v="Montoya"/>
    <x v="38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24314"/>
    <d v="2018-01-19T00:00:00"/>
    <n v="5"/>
    <x v="0"/>
    <x v="11"/>
    <x v="2"/>
    <n v="3567"/>
    <s v="Schroeder"/>
    <x v="5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2971"/>
    <d v="2018-01-19T00:00:00"/>
    <n v="5"/>
    <x v="0"/>
    <x v="11"/>
    <x v="2"/>
    <n v="5418"/>
    <s v="Roy"/>
    <x v="155"/>
    <x v="0"/>
    <x v="0"/>
    <x v="2"/>
    <s v="ADG 3 Golf Shoes"/>
    <n v="627"/>
    <x v="0"/>
    <n v="165"/>
    <x v="2"/>
    <n v="660"/>
    <n v="490.9200136"/>
    <n v="169.0799864"/>
    <n v="122.7300034"/>
  </r>
  <r>
    <n v="47758"/>
    <d v="2018-01-18T00:00:00"/>
    <n v="4"/>
    <x v="0"/>
    <x v="11"/>
    <x v="2"/>
    <n v="8293"/>
    <s v="Mahoney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39159"/>
    <d v="2018-01-18T00:00:00"/>
    <n v="4"/>
    <x v="0"/>
    <x v="11"/>
    <x v="2"/>
    <n v="11292"/>
    <s v="Saunders"/>
    <x v="14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20529"/>
    <d v="2018-01-18T00:00:00"/>
    <n v="4"/>
    <x v="0"/>
    <x v="11"/>
    <x v="2"/>
    <n v="4497"/>
    <s v="Smith"/>
    <x v="25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42920"/>
    <d v="2018-01-18T00:00:00"/>
    <n v="4"/>
    <x v="0"/>
    <x v="11"/>
    <x v="2"/>
    <n v="716"/>
    <s v="Bishop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2920"/>
    <d v="2018-01-18T00:00:00"/>
    <n v="4"/>
    <x v="0"/>
    <x v="11"/>
    <x v="2"/>
    <n v="716"/>
    <s v="Bishop"/>
    <x v="11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30323"/>
    <d v="2018-01-18T00:00:00"/>
    <n v="4"/>
    <x v="0"/>
    <x v="11"/>
    <x v="2"/>
    <n v="11922"/>
    <s v="Taylor"/>
    <x v="276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8355"/>
    <d v="2018-01-18T00:00:00"/>
    <n v="4"/>
    <x v="0"/>
    <x v="11"/>
    <x v="2"/>
    <n v="8622"/>
    <s v="Smith"/>
    <x v="4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6183"/>
    <d v="2018-01-18T00:00:00"/>
    <n v="4"/>
    <x v="0"/>
    <x v="11"/>
    <x v="2"/>
    <n v="9769"/>
    <s v="Stevenson"/>
    <x v="5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8249"/>
    <d v="2018-01-17T00:00:00"/>
    <n v="3"/>
    <x v="0"/>
    <x v="11"/>
    <x v="2"/>
    <n v="6145"/>
    <s v="Wade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48141"/>
    <d v="2018-01-17T00:00:00"/>
    <n v="3"/>
    <x v="0"/>
    <x v="11"/>
    <x v="2"/>
    <n v="6477"/>
    <s v="Booker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28292"/>
    <d v="2018-01-17T00:00:00"/>
    <n v="3"/>
    <x v="0"/>
    <x v="11"/>
    <x v="2"/>
    <n v="10533"/>
    <s v="Smith"/>
    <x v="14"/>
    <x v="1"/>
    <x v="0"/>
    <x v="0"/>
    <s v="Puma Golf Men's Flexlite Glove"/>
    <n v="924"/>
    <x v="0"/>
    <n v="14.99"/>
    <x v="4"/>
    <n v="44.97"/>
    <n v="24.389997480000002"/>
    <n v="20.580002519999997"/>
    <n v="8.1299991600000006"/>
  </r>
  <r>
    <n v="30921"/>
    <d v="2018-01-17T00:00:00"/>
    <n v="3"/>
    <x v="0"/>
    <x v="11"/>
    <x v="2"/>
    <n v="12223"/>
    <s v="Baker"/>
    <x v="21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64677"/>
    <d v="2018-01-17T00:00:00"/>
    <n v="3"/>
    <x v="0"/>
    <x v="11"/>
    <x v="2"/>
    <n v="3206"/>
    <s v="Smith"/>
    <x v="9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2828"/>
    <d v="2018-01-17T00:00:00"/>
    <n v="3"/>
    <x v="0"/>
    <x v="11"/>
    <x v="2"/>
    <n v="6422"/>
    <s v="Richmond"/>
    <x v="10"/>
    <x v="0"/>
    <x v="0"/>
    <x v="0"/>
    <s v="Mercurial Vapor 13 Elite FG"/>
    <n v="365"/>
    <x v="1"/>
    <n v="94.75"/>
    <x v="1"/>
    <n v="94.75"/>
    <n v="30.5699997"/>
    <n v="64.180000300000003"/>
    <n v="30.5699997"/>
  </r>
  <r>
    <n v="30214"/>
    <d v="2018-01-17T00:00:00"/>
    <n v="3"/>
    <x v="0"/>
    <x v="11"/>
    <x v="2"/>
    <n v="4117"/>
    <s v="Harrison"/>
    <x v="257"/>
    <x v="0"/>
    <x v="0"/>
    <x v="2"/>
    <s v="Mercurial Vapor 13 Elite FG"/>
    <n v="365"/>
    <x v="1"/>
    <n v="94.75"/>
    <x v="0"/>
    <n v="189.5"/>
    <n v="61.139999400000001"/>
    <n v="128.36000060000001"/>
    <n v="30.5699997"/>
  </r>
  <r>
    <n v="42882"/>
    <d v="2018-01-17T00:00:00"/>
    <n v="3"/>
    <x v="0"/>
    <x v="11"/>
    <x v="2"/>
    <n v="2041"/>
    <s v="Garcia"/>
    <x v="98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75938"/>
    <d v="2018-01-17T00:00:00"/>
    <n v="3"/>
    <x v="0"/>
    <x v="11"/>
    <x v="2"/>
    <n v="19491"/>
    <s v="Maldonado"/>
    <x v="89"/>
    <x v="0"/>
    <x v="0"/>
    <x v="0"/>
    <s v="Smart watch "/>
    <n v="1360"/>
    <x v="2"/>
    <n v="370"/>
    <x v="1"/>
    <n v="370"/>
    <n v="249.0899963"/>
    <n v="120.9100037"/>
    <n v="249.0899963"/>
  </r>
  <r>
    <n v="14965"/>
    <d v="2018-01-16T00:00:00"/>
    <n v="2"/>
    <x v="0"/>
    <x v="11"/>
    <x v="2"/>
    <n v="3012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42777"/>
    <d v="2018-01-16T00:00:00"/>
    <n v="2"/>
    <x v="0"/>
    <x v="11"/>
    <x v="2"/>
    <n v="4438"/>
    <s v="Jennings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6054"/>
    <d v="2018-01-16T00:00:00"/>
    <n v="2"/>
    <x v="0"/>
    <x v="11"/>
    <x v="2"/>
    <n v="7614"/>
    <s v="Martin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26039"/>
    <d v="2018-01-16T00:00:00"/>
    <n v="2"/>
    <x v="0"/>
    <x v="11"/>
    <x v="2"/>
    <n v="8203"/>
    <s v="Harrison"/>
    <x v="9"/>
    <x v="1"/>
    <x v="1"/>
    <x v="2"/>
    <s v="Air Zoom Pegasus 37"/>
    <n v="191"/>
    <x v="5"/>
    <n v="85"/>
    <x v="3"/>
    <n v="425"/>
    <n v="273.89999399999999"/>
    <n v="151.10000600000001"/>
    <n v="54.779998800000001"/>
  </r>
  <r>
    <n v="28193"/>
    <d v="2018-01-16T00:00:00"/>
    <n v="2"/>
    <x v="0"/>
    <x v="11"/>
    <x v="2"/>
    <n v="10013"/>
    <s v="Smith"/>
    <x v="27"/>
    <x v="1"/>
    <x v="0"/>
    <x v="0"/>
    <s v="Mercurial Vapor 13 Elite FG"/>
    <n v="365"/>
    <x v="1"/>
    <n v="94.75"/>
    <x v="3"/>
    <n v="473.75"/>
    <n v="152.8499985"/>
    <n v="320.90000150000003"/>
    <n v="30.5699997"/>
  </r>
  <r>
    <n v="42783"/>
    <d v="2018-01-16T00:00:00"/>
    <n v="2"/>
    <x v="0"/>
    <x v="11"/>
    <x v="2"/>
    <n v="7924"/>
    <s v="Arnold"/>
    <x v="17"/>
    <x v="0"/>
    <x v="0"/>
    <x v="0"/>
    <s v="Mercurial Vapor 13 Elite FG"/>
    <n v="365"/>
    <x v="1"/>
    <n v="94.75"/>
    <x v="3"/>
    <n v="473.75"/>
    <n v="152.8499985"/>
    <n v="320.90000150000003"/>
    <n v="30.5699997"/>
  </r>
  <r>
    <n v="42751"/>
    <d v="2018-01-16T00:00:00"/>
    <n v="2"/>
    <x v="0"/>
    <x v="11"/>
    <x v="2"/>
    <n v="12255"/>
    <s v="Davis"/>
    <x v="10"/>
    <x v="0"/>
    <x v="0"/>
    <x v="0"/>
    <s v="Air Zoom Pegasus 37"/>
    <n v="191"/>
    <x v="5"/>
    <n v="85"/>
    <x v="2"/>
    <n v="340"/>
    <n v="219.11999520000001"/>
    <n v="120.88000479999999"/>
    <n v="54.779998800000001"/>
  </r>
  <r>
    <n v="26036"/>
    <d v="2018-01-16T00:00:00"/>
    <n v="2"/>
    <x v="0"/>
    <x v="11"/>
    <x v="2"/>
    <n v="10891"/>
    <s v="Smith"/>
    <x v="304"/>
    <x v="0"/>
    <x v="0"/>
    <x v="0"/>
    <s v="Mercurial Vapor 13 Elite FG"/>
    <n v="365"/>
    <x v="1"/>
    <n v="94.75"/>
    <x v="1"/>
    <n v="94.75"/>
    <n v="30.5699997"/>
    <n v="64.180000300000003"/>
    <n v="30.5699997"/>
  </r>
  <r>
    <n v="28168"/>
    <d v="2018-01-16T00:00:00"/>
    <n v="2"/>
    <x v="0"/>
    <x v="11"/>
    <x v="2"/>
    <n v="10081"/>
    <s v="Castillo"/>
    <x v="23"/>
    <x v="0"/>
    <x v="0"/>
    <x v="0"/>
    <s v="Mercurial Vapor 13 Elite FG"/>
    <n v="365"/>
    <x v="1"/>
    <n v="94.75"/>
    <x v="1"/>
    <n v="94.75"/>
    <n v="30.5699997"/>
    <n v="64.180000300000003"/>
    <n v="30.5699997"/>
  </r>
  <r>
    <n v="30172"/>
    <d v="2018-01-16T00:00:00"/>
    <n v="2"/>
    <x v="0"/>
    <x v="11"/>
    <x v="2"/>
    <n v="1271"/>
    <s v="Shea"/>
    <x v="5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2271"/>
    <d v="2018-01-16T00:00:00"/>
    <n v="2"/>
    <x v="0"/>
    <x v="11"/>
    <x v="2"/>
    <n v="3905"/>
    <s v="Smith"/>
    <x v="51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6966"/>
    <d v="2018-01-15T00:00:00"/>
    <n v="1"/>
    <x v="0"/>
    <x v="11"/>
    <x v="2"/>
    <n v="1948"/>
    <s v="Smith"/>
    <x v="9"/>
    <x v="1"/>
    <x v="1"/>
    <x v="0"/>
    <s v="Sevylor Coleman 2-Person Outdoors Kayak"/>
    <n v="1004"/>
    <x v="4"/>
    <n v="460.58"/>
    <x v="1"/>
    <n v="460.58"/>
    <n v="268.7900085"/>
    <n v="191.78999149999999"/>
    <n v="268.7900085"/>
  </r>
  <r>
    <n v="42712"/>
    <d v="2018-01-15T00:00:00"/>
    <n v="1"/>
    <x v="0"/>
    <x v="11"/>
    <x v="2"/>
    <n v="11782"/>
    <s v="Dickson"/>
    <x v="8"/>
    <x v="1"/>
    <x v="0"/>
    <x v="0"/>
    <s v="Schwinn Comfort Bike Seat"/>
    <n v="957"/>
    <x v="3"/>
    <n v="80"/>
    <x v="1"/>
    <n v="80"/>
    <n v="47.430000309999997"/>
    <n v="32.569999690000003"/>
    <n v="47.430000309999997"/>
  </r>
  <r>
    <n v="42739"/>
    <d v="2018-01-15T00:00:00"/>
    <n v="1"/>
    <x v="0"/>
    <x v="11"/>
    <x v="2"/>
    <n v="245"/>
    <s v="Smith"/>
    <x v="6"/>
    <x v="0"/>
    <x v="0"/>
    <x v="2"/>
    <s v="Mercurial Vapor 13 Elite FG"/>
    <n v="365"/>
    <x v="1"/>
    <n v="94.75"/>
    <x v="2"/>
    <n v="379"/>
    <n v="122.2799988"/>
    <n v="256.72000120000001"/>
    <n v="30.5699997"/>
  </r>
  <r>
    <n v="30085"/>
    <d v="2018-01-15T00:00:00"/>
    <n v="1"/>
    <x v="0"/>
    <x v="11"/>
    <x v="2"/>
    <n v="10071"/>
    <s v="Lawrence"/>
    <x v="137"/>
    <x v="0"/>
    <x v="0"/>
    <x v="0"/>
    <s v="Mercurial Vapor 13 Elite FG"/>
    <n v="365"/>
    <x v="1"/>
    <n v="94.75"/>
    <x v="1"/>
    <n v="94.75"/>
    <n v="30.5699997"/>
    <n v="64.180000300000003"/>
    <n v="30.5699997"/>
  </r>
  <r>
    <n v="30097"/>
    <d v="2018-01-15T00:00:00"/>
    <n v="1"/>
    <x v="0"/>
    <x v="11"/>
    <x v="2"/>
    <n v="489"/>
    <s v="Smith"/>
    <x v="58"/>
    <x v="0"/>
    <x v="0"/>
    <x v="0"/>
    <s v="Mercurial Vapor 13 Elite FG"/>
    <n v="365"/>
    <x v="1"/>
    <n v="94.75"/>
    <x v="1"/>
    <n v="94.75"/>
    <n v="30.5699997"/>
    <n v="64.180000300000003"/>
    <n v="30.5699997"/>
  </r>
  <r>
    <n v="42626"/>
    <d v="2018-01-15T00:00:00"/>
    <n v="1"/>
    <x v="0"/>
    <x v="11"/>
    <x v="2"/>
    <n v="1410"/>
    <s v="Smith"/>
    <x v="167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42658"/>
    <d v="2018-01-14T00:00:00"/>
    <n v="7"/>
    <x v="1"/>
    <x v="11"/>
    <x v="2"/>
    <n v="2078"/>
    <s v="Morales"/>
    <x v="9"/>
    <x v="1"/>
    <x v="1"/>
    <x v="2"/>
    <s v="Mercurial Vapor 13 Elite FG"/>
    <n v="365"/>
    <x v="1"/>
    <n v="94.75"/>
    <x v="3"/>
    <n v="473.75"/>
    <n v="152.8499985"/>
    <n v="320.90000150000003"/>
    <n v="30.5699997"/>
  </r>
  <r>
    <n v="30589"/>
    <d v="2018-01-14T00:00:00"/>
    <n v="7"/>
    <x v="1"/>
    <x v="11"/>
    <x v="2"/>
    <n v="11426"/>
    <s v="Smith"/>
    <x v="9"/>
    <x v="1"/>
    <x v="1"/>
    <x v="2"/>
    <s v="Women's Tempo Shorts"/>
    <n v="172"/>
    <x v="5"/>
    <n v="30"/>
    <x v="3"/>
    <n v="150"/>
    <n v="74.750003800000002"/>
    <n v="75.249996199999998"/>
    <n v="14.95000076"/>
  </r>
  <r>
    <n v="14651"/>
    <d v="2018-01-14T00:00:00"/>
    <n v="7"/>
    <x v="1"/>
    <x v="11"/>
    <x v="2"/>
    <n v="11887"/>
    <s v="Smith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28036"/>
    <d v="2018-01-14T00:00:00"/>
    <n v="7"/>
    <x v="1"/>
    <x v="11"/>
    <x v="2"/>
    <n v="702"/>
    <s v="Smith"/>
    <x v="209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0063"/>
    <d v="2018-01-14T00:00:00"/>
    <n v="7"/>
    <x v="1"/>
    <x v="11"/>
    <x v="2"/>
    <n v="9626"/>
    <s v="Frye"/>
    <x v="305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0044"/>
    <d v="2018-01-14T00:00:00"/>
    <n v="7"/>
    <x v="1"/>
    <x v="11"/>
    <x v="2"/>
    <n v="10438"/>
    <s v="Johnston"/>
    <x v="9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7104"/>
    <d v="2018-01-14T00:00:00"/>
    <n v="7"/>
    <x v="1"/>
    <x v="11"/>
    <x v="2"/>
    <n v="2513"/>
    <s v="Smith"/>
    <x v="137"/>
    <x v="0"/>
    <x v="0"/>
    <x v="2"/>
    <s v="Titleist Pro V1 Golf Balls Yellow"/>
    <n v="823"/>
    <x v="0"/>
    <n v="64.989999999999995"/>
    <x v="2"/>
    <n v="259.95999999999998"/>
    <n v="170.24000548000001"/>
    <n v="89.719994519999972"/>
    <n v="42.560001370000002"/>
  </r>
  <r>
    <n v="63303"/>
    <d v="2018-01-13T00:00:00"/>
    <n v="6"/>
    <x v="1"/>
    <x v="11"/>
    <x v="2"/>
    <n v="2574"/>
    <s v="Ward"/>
    <x v="9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25875"/>
    <d v="2018-01-13T00:00:00"/>
    <n v="6"/>
    <x v="1"/>
    <x v="11"/>
    <x v="2"/>
    <n v="7391"/>
    <s v="Garrett"/>
    <x v="9"/>
    <x v="1"/>
    <x v="1"/>
    <x v="2"/>
    <s v="Women's Ignite PIP VI Slide"/>
    <n v="282"/>
    <x v="5"/>
    <n v="185"/>
    <x v="3"/>
    <n v="925"/>
    <n v="499.35001375000002"/>
    <n v="425.64998624999998"/>
    <n v="99.870002749999998"/>
  </r>
  <r>
    <n v="19327"/>
    <d v="2018-01-13T00:00:00"/>
    <n v="6"/>
    <x v="1"/>
    <x v="11"/>
    <x v="2"/>
    <n v="9426"/>
    <s v="Smith"/>
    <x v="0"/>
    <x v="0"/>
    <x v="0"/>
    <x v="2"/>
    <s v="Dri-FIT Victory Golf Polo"/>
    <n v="502"/>
    <x v="5"/>
    <n v="65"/>
    <x v="2"/>
    <n v="260"/>
    <n v="134.39999388000001"/>
    <n v="125.60000611999999"/>
    <n v="33.599998470000003"/>
  </r>
  <r>
    <n v="8488"/>
    <d v="2018-01-13T00:00:00"/>
    <n v="6"/>
    <x v="1"/>
    <x v="11"/>
    <x v="2"/>
    <n v="9154"/>
    <s v="Gillespie"/>
    <x v="112"/>
    <x v="0"/>
    <x v="0"/>
    <x v="2"/>
    <s v="Mercurial Vapor 13 Elite FG"/>
    <n v="365"/>
    <x v="1"/>
    <n v="94.75"/>
    <x v="2"/>
    <n v="379"/>
    <n v="122.2799988"/>
    <n v="256.72000120000001"/>
    <n v="30.5699997"/>
  </r>
  <r>
    <n v="27957"/>
    <d v="2018-01-13T00:00:00"/>
    <n v="6"/>
    <x v="1"/>
    <x v="11"/>
    <x v="2"/>
    <n v="4618"/>
    <s v="Smith"/>
    <x v="7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9959"/>
    <d v="2018-01-13T00:00:00"/>
    <n v="6"/>
    <x v="1"/>
    <x v="11"/>
    <x v="2"/>
    <n v="11882"/>
    <s v="Smith"/>
    <x v="306"/>
    <x v="0"/>
    <x v="0"/>
    <x v="2"/>
    <s v="ADG 3 Golf Shoes"/>
    <n v="627"/>
    <x v="0"/>
    <n v="165"/>
    <x v="0"/>
    <n v="330"/>
    <n v="245.4600068"/>
    <n v="84.539993199999998"/>
    <n v="122.7300034"/>
  </r>
  <r>
    <n v="29993"/>
    <d v="2018-01-13T00:00:00"/>
    <n v="6"/>
    <x v="1"/>
    <x v="11"/>
    <x v="2"/>
    <n v="7229"/>
    <s v="Smith"/>
    <x v="216"/>
    <x v="0"/>
    <x v="0"/>
    <x v="2"/>
    <s v="Air Zoom Pegasus 37"/>
    <n v="191"/>
    <x v="5"/>
    <n v="85"/>
    <x v="0"/>
    <n v="170"/>
    <n v="109.5599976"/>
    <n v="60.440002399999997"/>
    <n v="54.779998800000001"/>
  </r>
  <r>
    <n v="56476"/>
    <d v="2018-01-12T00:00:00"/>
    <n v="5"/>
    <x v="0"/>
    <x v="11"/>
    <x v="2"/>
    <n v="9698"/>
    <s v="Lee"/>
    <x v="198"/>
    <x v="0"/>
    <x v="0"/>
    <x v="2"/>
    <s v="Mercurial Vapor 13 Elite FG"/>
    <n v="365"/>
    <x v="1"/>
    <n v="94.75"/>
    <x v="2"/>
    <n v="379"/>
    <n v="122.2799988"/>
    <n v="256.72000120000001"/>
    <n v="30.5699997"/>
  </r>
  <r>
    <n v="27918"/>
    <d v="2018-01-12T00:00:00"/>
    <n v="5"/>
    <x v="0"/>
    <x v="11"/>
    <x v="2"/>
    <n v="11286"/>
    <s v="Garcia"/>
    <x v="160"/>
    <x v="0"/>
    <x v="0"/>
    <x v="0"/>
    <s v="Mercurial Vapor 13 Elite FG"/>
    <n v="365"/>
    <x v="1"/>
    <n v="94.75"/>
    <x v="1"/>
    <n v="94.75"/>
    <n v="30.5699997"/>
    <n v="64.180000300000003"/>
    <n v="30.5699997"/>
  </r>
  <r>
    <n v="27918"/>
    <d v="2018-01-12T00:00:00"/>
    <n v="5"/>
    <x v="0"/>
    <x v="11"/>
    <x v="2"/>
    <n v="11286"/>
    <s v="Garcia"/>
    <x v="16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1296"/>
    <d v="2018-01-11T00:00:00"/>
    <n v="4"/>
    <x v="0"/>
    <x v="11"/>
    <x v="2"/>
    <n v="2546"/>
    <s v="Smith"/>
    <x v="11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738"/>
    <d v="2018-01-11T00:00:00"/>
    <n v="4"/>
    <x v="0"/>
    <x v="11"/>
    <x v="2"/>
    <n v="10042"/>
    <s v="Hatfield"/>
    <x v="229"/>
    <x v="0"/>
    <x v="0"/>
    <x v="2"/>
    <s v="Mercurial Vapor 13 Elite FG"/>
    <n v="365"/>
    <x v="1"/>
    <n v="94.75"/>
    <x v="2"/>
    <n v="379"/>
    <n v="122.2799988"/>
    <n v="256.72000120000001"/>
    <n v="30.5699997"/>
  </r>
  <r>
    <n v="27772"/>
    <d v="2018-01-10T00:00:00"/>
    <n v="3"/>
    <x v="0"/>
    <x v="11"/>
    <x v="2"/>
    <n v="9467"/>
    <s v="Butler"/>
    <x v="27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29746"/>
    <d v="2018-01-10T00:00:00"/>
    <n v="3"/>
    <x v="0"/>
    <x v="11"/>
    <x v="2"/>
    <n v="11924"/>
    <s v="Ramos"/>
    <x v="307"/>
    <x v="1"/>
    <x v="0"/>
    <x v="0"/>
    <s v="Mercurial Vapor 13 Elite FG"/>
    <n v="365"/>
    <x v="1"/>
    <n v="94.75"/>
    <x v="1"/>
    <n v="94.75"/>
    <n v="30.5699997"/>
    <n v="64.180000300000003"/>
    <n v="30.5699997"/>
  </r>
  <r>
    <n v="29746"/>
    <d v="2018-01-10T00:00:00"/>
    <n v="3"/>
    <x v="0"/>
    <x v="11"/>
    <x v="2"/>
    <n v="11924"/>
    <s v="Ramos"/>
    <x v="307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25665"/>
    <d v="2018-01-10T00:00:00"/>
    <n v="3"/>
    <x v="0"/>
    <x v="11"/>
    <x v="2"/>
    <n v="11650"/>
    <s v="Smith"/>
    <x v="21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42353"/>
    <d v="2018-01-10T00:00:00"/>
    <n v="3"/>
    <x v="0"/>
    <x v="11"/>
    <x v="2"/>
    <n v="5295"/>
    <s v="Williams"/>
    <x v="30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4388"/>
    <d v="2018-01-09T00:00:00"/>
    <n v="2"/>
    <x v="0"/>
    <x v="11"/>
    <x v="2"/>
    <n v="468"/>
    <s v="Stone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18009"/>
    <d v="2018-01-09T00:00:00"/>
    <n v="2"/>
    <x v="0"/>
    <x v="11"/>
    <x v="2"/>
    <n v="1222"/>
    <s v="Garcia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50054"/>
    <d v="2018-01-09T00:00:00"/>
    <n v="2"/>
    <x v="0"/>
    <x v="11"/>
    <x v="2"/>
    <n v="1362"/>
    <s v="Smith"/>
    <x v="11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27729"/>
    <d v="2018-01-09T00:00:00"/>
    <n v="2"/>
    <x v="0"/>
    <x v="11"/>
    <x v="2"/>
    <n v="6721"/>
    <s v="Poole"/>
    <x v="97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19200"/>
    <d v="2018-01-08T00:00:00"/>
    <n v="1"/>
    <x v="0"/>
    <x v="11"/>
    <x v="2"/>
    <n v="7175"/>
    <s v="Webb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8434"/>
    <d v="2018-01-08T00:00:00"/>
    <n v="1"/>
    <x v="0"/>
    <x v="11"/>
    <x v="2"/>
    <n v="9451"/>
    <s v="Smith"/>
    <x v="27"/>
    <x v="1"/>
    <x v="0"/>
    <x v="0"/>
    <s v="Dri-FIT Victory Golf Polo"/>
    <n v="502"/>
    <x v="5"/>
    <n v="65"/>
    <x v="3"/>
    <n v="325"/>
    <n v="167.99999235000001"/>
    <n v="157.00000764999999"/>
    <n v="33.599998470000003"/>
  </r>
  <r>
    <n v="48434"/>
    <d v="2018-01-08T00:00:00"/>
    <n v="1"/>
    <x v="0"/>
    <x v="11"/>
    <x v="2"/>
    <n v="9451"/>
    <s v="Smith"/>
    <x v="27"/>
    <x v="1"/>
    <x v="0"/>
    <x v="0"/>
    <s v="Merrell Women's Moab 2 Vent Hiking Shoe"/>
    <n v="828"/>
    <x v="4"/>
    <n v="185"/>
    <x v="4"/>
    <n v="555"/>
    <n v="264.68999861999998"/>
    <n v="290.31000138000002"/>
    <n v="88.229999539999994"/>
  </r>
  <r>
    <n v="30305"/>
    <d v="2018-01-08T00:00:00"/>
    <n v="1"/>
    <x v="0"/>
    <x v="11"/>
    <x v="2"/>
    <n v="9702"/>
    <s v="Tyler"/>
    <x v="27"/>
    <x v="1"/>
    <x v="0"/>
    <x v="0"/>
    <s v="ADG 3 Golf Shoes"/>
    <n v="627"/>
    <x v="0"/>
    <n v="165"/>
    <x v="4"/>
    <n v="495"/>
    <n v="368.19001020000002"/>
    <n v="126.80998979999998"/>
    <n v="122.7300034"/>
  </r>
  <r>
    <n v="44265"/>
    <d v="2018-01-08T00:00:00"/>
    <n v="1"/>
    <x v="0"/>
    <x v="11"/>
    <x v="2"/>
    <n v="7331"/>
    <s v="Strong"/>
    <x v="309"/>
    <x v="0"/>
    <x v="0"/>
    <x v="2"/>
    <s v="Men's Comfort 2 Slide"/>
    <n v="116"/>
    <x v="5"/>
    <n v="27.54"/>
    <x v="2"/>
    <n v="110.16"/>
    <n v="48.600006120000003"/>
    <n v="61.559993879999993"/>
    <n v="12.150001530000001"/>
  </r>
  <r>
    <n v="46416"/>
    <d v="2018-01-08T00:00:00"/>
    <n v="1"/>
    <x v="0"/>
    <x v="11"/>
    <x v="2"/>
    <n v="7967"/>
    <s v="Jones"/>
    <x v="137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44301"/>
    <d v="2018-01-08T00:00:00"/>
    <n v="1"/>
    <x v="0"/>
    <x v="11"/>
    <x v="2"/>
    <n v="12214"/>
    <s v="Summers"/>
    <x v="87"/>
    <x v="0"/>
    <x v="0"/>
    <x v="0"/>
    <s v="Air Zoom Pegasus 37"/>
    <n v="191"/>
    <x v="5"/>
    <n v="85"/>
    <x v="3"/>
    <n v="425"/>
    <n v="273.89999399999999"/>
    <n v="151.10000600000001"/>
    <n v="54.779998800000001"/>
  </r>
  <r>
    <n v="63972"/>
    <d v="2018-01-07T00:00:00"/>
    <n v="7"/>
    <x v="1"/>
    <x v="11"/>
    <x v="2"/>
    <n v="1962"/>
    <s v="Smith"/>
    <x v="9"/>
    <x v="1"/>
    <x v="1"/>
    <x v="0"/>
    <s v="Mercurial Vapor 12 Academy Cleats"/>
    <n v="403"/>
    <x v="1"/>
    <n v="133.37"/>
    <x v="1"/>
    <n v="133.37"/>
    <n v="84.590000149999995"/>
    <n v="48.77999985000001"/>
    <n v="84.590000149999995"/>
  </r>
  <r>
    <n v="49521"/>
    <d v="2018-01-07T00:00:00"/>
    <n v="7"/>
    <x v="1"/>
    <x v="11"/>
    <x v="2"/>
    <n v="9597"/>
    <s v="Perez"/>
    <x v="27"/>
    <x v="1"/>
    <x v="0"/>
    <x v="0"/>
    <s v="Air Zoom Pegasus 37"/>
    <n v="191"/>
    <x v="5"/>
    <n v="85"/>
    <x v="4"/>
    <n v="255"/>
    <n v="164.33999640000002"/>
    <n v="90.660003599999982"/>
    <n v="54.779998800000008"/>
  </r>
  <r>
    <n v="48374"/>
    <d v="2018-01-07T00:00:00"/>
    <n v="7"/>
    <x v="1"/>
    <x v="11"/>
    <x v="2"/>
    <n v="1834"/>
    <s v="Nichols"/>
    <x v="11"/>
    <x v="1"/>
    <x v="0"/>
    <x v="0"/>
    <s v="Air Zoom Pegasus 37"/>
    <n v="191"/>
    <x v="5"/>
    <n v="85"/>
    <x v="3"/>
    <n v="425"/>
    <n v="273.89999399999999"/>
    <n v="151.10000600000001"/>
    <n v="54.779998800000001"/>
  </r>
  <r>
    <n v="71217"/>
    <d v="2018-01-06T00:00:00"/>
    <n v="6"/>
    <x v="1"/>
    <x v="11"/>
    <x v="2"/>
    <n v="14770"/>
    <s v="Tate"/>
    <x v="46"/>
    <x v="1"/>
    <x v="1"/>
    <x v="0"/>
    <s v="Thin Sports Headband, 5 Pcs"/>
    <n v="1353"/>
    <x v="5"/>
    <n v="9.59"/>
    <x v="1"/>
    <n v="9.59"/>
    <n v="3.6100006100000002"/>
    <n v="5.9799993899999997"/>
    <n v="3.6100006100000002"/>
  </r>
  <r>
    <n v="21941"/>
    <d v="2018-01-06T00:00:00"/>
    <n v="6"/>
    <x v="1"/>
    <x v="11"/>
    <x v="2"/>
    <n v="2796"/>
    <s v="Matthews"/>
    <x v="9"/>
    <x v="1"/>
    <x v="1"/>
    <x v="2"/>
    <s v="Bridgestone e6 Straight Distance NFL Carolina"/>
    <n v="835"/>
    <x v="0"/>
    <n v="185"/>
    <x v="3"/>
    <n v="925"/>
    <n v="514.9500084"/>
    <n v="410.0499916"/>
    <n v="102.99000168000001"/>
  </r>
  <r>
    <n v="27478"/>
    <d v="2018-01-06T00:00:00"/>
    <n v="6"/>
    <x v="1"/>
    <x v="11"/>
    <x v="2"/>
    <n v="11930"/>
    <s v="Gilbert"/>
    <x v="112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46308"/>
    <d v="2018-01-06T00:00:00"/>
    <n v="6"/>
    <x v="1"/>
    <x v="11"/>
    <x v="2"/>
    <n v="3372"/>
    <s v="Smith"/>
    <x v="164"/>
    <x v="0"/>
    <x v="0"/>
    <x v="0"/>
    <s v="ADG 3 Golf Shoes"/>
    <n v="627"/>
    <x v="0"/>
    <n v="165"/>
    <x v="3"/>
    <n v="825"/>
    <n v="613.65001700000005"/>
    <n v="211.34998299999995"/>
    <n v="122.73000340000002"/>
  </r>
  <r>
    <n v="44160"/>
    <d v="2018-01-06T00:00:00"/>
    <n v="6"/>
    <x v="1"/>
    <x v="11"/>
    <x v="2"/>
    <n v="9399"/>
    <s v="Bennett"/>
    <x v="205"/>
    <x v="0"/>
    <x v="0"/>
    <x v="0"/>
    <s v="ADG 3 Golf Shoes"/>
    <n v="627"/>
    <x v="0"/>
    <n v="165"/>
    <x v="3"/>
    <n v="825"/>
    <n v="613.65001700000005"/>
    <n v="211.34998299999995"/>
    <n v="122.73000340000002"/>
  </r>
  <r>
    <n v="46224"/>
    <d v="2018-01-05T00:00:00"/>
    <n v="5"/>
    <x v="0"/>
    <x v="11"/>
    <x v="2"/>
    <n v="1820"/>
    <s v="Hill"/>
    <x v="9"/>
    <x v="1"/>
    <x v="1"/>
    <x v="0"/>
    <s v="Mercurial Vapor 13 Elite FG"/>
    <n v="365"/>
    <x v="1"/>
    <n v="94.75"/>
    <x v="1"/>
    <n v="94.75"/>
    <n v="30.5699997"/>
    <n v="64.180000300000003"/>
    <n v="30.5699997"/>
  </r>
  <r>
    <n v="48334"/>
    <d v="2018-01-05T00:00:00"/>
    <n v="5"/>
    <x v="0"/>
    <x v="11"/>
    <x v="2"/>
    <n v="6900"/>
    <s v="Pham"/>
    <x v="9"/>
    <x v="1"/>
    <x v="1"/>
    <x v="2"/>
    <s v="Dri-FIT Victory Golf Polo"/>
    <n v="502"/>
    <x v="5"/>
    <n v="65"/>
    <x v="3"/>
    <n v="325"/>
    <n v="167.99999235000001"/>
    <n v="157.00000764999999"/>
    <n v="33.599998470000003"/>
  </r>
  <r>
    <n v="46229"/>
    <d v="2018-01-05T00:00:00"/>
    <n v="5"/>
    <x v="0"/>
    <x v="11"/>
    <x v="2"/>
    <n v="5643"/>
    <s v="Caldwell"/>
    <x v="69"/>
    <x v="0"/>
    <x v="0"/>
    <x v="2"/>
    <s v="Air Zoom Pegasus 37"/>
    <n v="191"/>
    <x v="5"/>
    <n v="85"/>
    <x v="2"/>
    <n v="340"/>
    <n v="219.11999520000001"/>
    <n v="120.88000479999999"/>
    <n v="54.779998800000001"/>
  </r>
  <r>
    <n v="26827"/>
    <d v="2018-01-04T00:00:00"/>
    <n v="4"/>
    <x v="0"/>
    <x v="11"/>
    <x v="2"/>
    <n v="1916"/>
    <s v="Robinson"/>
    <x v="9"/>
    <x v="1"/>
    <x v="1"/>
    <x v="2"/>
    <s v="ADG 3 Golf Shoes"/>
    <n v="627"/>
    <x v="0"/>
    <n v="165"/>
    <x v="3"/>
    <n v="825"/>
    <n v="613.65001700000005"/>
    <n v="211.34998299999995"/>
    <n v="122.73000340000002"/>
  </r>
  <r>
    <n v="48193"/>
    <d v="2018-01-04T00:00:00"/>
    <n v="4"/>
    <x v="0"/>
    <x v="11"/>
    <x v="2"/>
    <n v="3471"/>
    <s v="Franco"/>
    <x v="81"/>
    <x v="0"/>
    <x v="0"/>
    <x v="0"/>
    <s v="Team Golf Texas Longhorns Putter Grip"/>
    <n v="905"/>
    <x v="0"/>
    <n v="52.99"/>
    <x v="2"/>
    <n v="211.96"/>
    <n v="143.44000244"/>
    <n v="68.519997560000007"/>
    <n v="35.86000061"/>
  </r>
  <r>
    <n v="41896"/>
    <d v="2018-01-03T00:00:00"/>
    <n v="3"/>
    <x v="0"/>
    <x v="11"/>
    <x v="2"/>
    <n v="289"/>
    <s v="Richards"/>
    <x v="280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31296"/>
    <d v="2018-01-01T00:00:00"/>
    <n v="1"/>
    <x v="0"/>
    <x v="11"/>
    <x v="2"/>
    <n v="2546"/>
    <s v="Smith"/>
    <x v="11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41785"/>
    <d v="2018-01-01T00:00:00"/>
    <n v="1"/>
    <x v="0"/>
    <x v="11"/>
    <x v="2"/>
    <n v="10819"/>
    <s v="Koch"/>
    <x v="113"/>
    <x v="0"/>
    <x v="0"/>
    <x v="0"/>
    <s v="ADG 3 Golf Shoes"/>
    <n v="627"/>
    <x v="0"/>
    <n v="165"/>
    <x v="2"/>
    <n v="660"/>
    <n v="490.9200136"/>
    <n v="169.0799864"/>
    <n v="122.7300034"/>
  </r>
  <r>
    <n v="21691"/>
    <d v="2018-01-01T00:00:00"/>
    <n v="1"/>
    <x v="0"/>
    <x v="11"/>
    <x v="2"/>
    <n v="532"/>
    <s v="Smith"/>
    <x v="190"/>
    <x v="0"/>
    <x v="0"/>
    <x v="0"/>
    <s v="Taylormade Rocketballz Golf Balls"/>
    <n v="818"/>
    <x v="0"/>
    <n v="46.69"/>
    <x v="0"/>
    <n v="93.38"/>
    <n v="59.380001059999998"/>
    <n v="33.999998939999998"/>
    <n v="29.690000529999999"/>
  </r>
  <r>
    <n v="88165"/>
    <d v="2021-01-04T00:00:00"/>
    <n v="1"/>
    <x v="0"/>
    <x v="11"/>
    <x v="3"/>
    <n v="2173"/>
    <s v="Gonzalez"/>
    <x v="310"/>
    <x v="2"/>
    <x v="0"/>
    <x v="0"/>
    <s v="Team Golf Texas Longhorns Putter Grip"/>
    <n v="905"/>
    <x v="0"/>
    <n v="52.99"/>
    <x v="2"/>
    <n v="211.96"/>
    <n v="143.44000244"/>
    <n v="68.519997560000007"/>
    <n v="35.86000061"/>
  </r>
  <r>
    <n v="81876"/>
    <d v="2021-01-03T00:00:00"/>
    <n v="7"/>
    <x v="1"/>
    <x v="11"/>
    <x v="3"/>
    <n v="2789"/>
    <s v="Morales"/>
    <x v="310"/>
    <x v="2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81386"/>
    <d v="2021-01-02T00:00:00"/>
    <n v="6"/>
    <x v="1"/>
    <x v="11"/>
    <x v="3"/>
    <n v="2941"/>
    <s v="Suarez"/>
    <x v="310"/>
    <x v="2"/>
    <x v="0"/>
    <x v="0"/>
    <s v="Mercurial Vapor 13 Elite FG"/>
    <n v="365"/>
    <x v="1"/>
    <n v="94.75"/>
    <x v="0"/>
    <n v="189.5"/>
    <n v="91.709999100000005"/>
    <n v="97.790000899999995"/>
    <n v="45.854999550000002"/>
  </r>
  <r>
    <n v="84743"/>
    <d v="2021-01-01T00:00:00"/>
    <n v="5"/>
    <x v="0"/>
    <x v="11"/>
    <x v="3"/>
    <n v="2839"/>
    <s v="Gamboa"/>
    <x v="310"/>
    <x v="2"/>
    <x v="0"/>
    <x v="0"/>
    <s v="ADG 3 Golf Shoes"/>
    <n v="627"/>
    <x v="0"/>
    <n v="165"/>
    <x v="3"/>
    <n v="825"/>
    <n v="490.9200136"/>
    <n v="334.0799864"/>
    <n v="98.184002719999995"/>
  </r>
  <r>
    <n v="81357"/>
    <d v="2021-01-01T00:00:00"/>
    <n v="5"/>
    <x v="0"/>
    <x v="11"/>
    <x v="3"/>
    <n v="2351"/>
    <s v="Sanchez"/>
    <x v="310"/>
    <x v="2"/>
    <x v="0"/>
    <x v="0"/>
    <s v="Taylormade Rocketballz Golf Balls"/>
    <n v="818"/>
    <x v="0"/>
    <n v="46.69"/>
    <x v="0"/>
    <n v="93.38"/>
    <n v="59.380001059999998"/>
    <n v="33.999998939999998"/>
    <n v="29.690000529999999"/>
  </r>
  <r>
    <n v="89723"/>
    <d v="2021-01-14T00:00:00"/>
    <n v="4"/>
    <x v="0"/>
    <x v="11"/>
    <x v="3"/>
    <n v="12037"/>
    <s v="Solorzano"/>
    <x v="311"/>
    <x v="2"/>
    <x v="1"/>
    <x v="2"/>
    <s v="Women's Tempo Shorts"/>
    <n v="172"/>
    <x v="5"/>
    <n v="30"/>
    <x v="3"/>
    <n v="150"/>
    <n v="74.750003800000002"/>
    <n v="75.249996199999998"/>
    <n v="14.95000076"/>
  </r>
  <r>
    <n v="88108"/>
    <d v="2021-01-14T00:00:00"/>
    <n v="4"/>
    <x v="0"/>
    <x v="11"/>
    <x v="3"/>
    <n v="12378"/>
    <s v="Cuevas"/>
    <x v="311"/>
    <x v="2"/>
    <x v="1"/>
    <x v="0"/>
    <s v="Schwinn Comfort Bike Seat"/>
    <n v="957"/>
    <x v="3"/>
    <n v="80"/>
    <x v="1"/>
    <n v="80"/>
    <n v="47.430000309999997"/>
    <n v="32.569999690000003"/>
    <n v="47.430000309999997"/>
  </r>
  <r>
    <n v="92371"/>
    <d v="2021-01-15T00:00:00"/>
    <n v="5"/>
    <x v="0"/>
    <x v="11"/>
    <x v="3"/>
    <n v="12175"/>
    <s v="Correa"/>
    <x v="83"/>
    <x v="2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94718"/>
    <d v="2021-01-16T00:00:00"/>
    <n v="6"/>
    <x v="1"/>
    <x v="11"/>
    <x v="3"/>
    <n v="12789"/>
    <s v="Whitney"/>
    <x v="11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99820"/>
    <d v="2021-01-17T00:00:00"/>
    <n v="7"/>
    <x v="1"/>
    <x v="11"/>
    <x v="3"/>
    <n v="12624"/>
    <s v="Jonas"/>
    <x v="58"/>
    <x v="0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99807"/>
    <d v="2021-01-18T00:00:00"/>
    <n v="1"/>
    <x v="0"/>
    <x v="11"/>
    <x v="3"/>
    <n v="12895"/>
    <s v="Lockley"/>
    <x v="2"/>
    <x v="0"/>
    <x v="0"/>
    <x v="0"/>
    <s v="Titleist Pro V1 Golf Balls Yellow"/>
    <n v="823"/>
    <x v="0"/>
    <n v="64.989999999999995"/>
    <x v="2"/>
    <n v="259.95999999999998"/>
    <n v="170.24000548000001"/>
    <n v="89.719994519999972"/>
    <n v="42.560001370000002"/>
  </r>
  <r>
    <n v="93173"/>
    <d v="2021-01-13T00:00:00"/>
    <n v="3"/>
    <x v="0"/>
    <x v="11"/>
    <x v="3"/>
    <n v="12396"/>
    <s v="Chan"/>
    <x v="13"/>
    <x v="1"/>
    <x v="1"/>
    <x v="0"/>
    <s v="Schwinn Comfort Bike Seat"/>
    <n v="957"/>
    <x v="3"/>
    <n v="80"/>
    <x v="1"/>
    <n v="80"/>
    <n v="47.430000309999997"/>
    <n v="32.569999690000003"/>
    <n v="47.430000309999997"/>
  </r>
  <r>
    <n v="94613"/>
    <d v="2021-01-13T00:00:00"/>
    <n v="3"/>
    <x v="0"/>
    <x v="11"/>
    <x v="3"/>
    <n v="12218"/>
    <s v="Beers"/>
    <x v="9"/>
    <x v="1"/>
    <x v="1"/>
    <x v="0"/>
    <s v="Women's Ignite PIP VI Slide"/>
    <n v="282"/>
    <x v="5"/>
    <n v="185"/>
    <x v="3"/>
    <n v="925"/>
    <n v="499.35001375000002"/>
    <n v="425.64998624999998"/>
    <n v="99.870002749999998"/>
  </r>
  <r>
    <n v="98225"/>
    <d v="2021-01-13T00:00:00"/>
    <n v="3"/>
    <x v="0"/>
    <x v="11"/>
    <x v="3"/>
    <n v="12312"/>
    <s v="Dean"/>
    <x v="9"/>
    <x v="1"/>
    <x v="0"/>
    <x v="0"/>
    <s v="Dri-FIT Victory Golf Polo"/>
    <n v="502"/>
    <x v="5"/>
    <n v="65"/>
    <x v="2"/>
    <n v="260"/>
    <n v="134.39999388000001"/>
    <n v="125.60000611999999"/>
    <n v="33.599998470000003"/>
  </r>
  <r>
    <n v="97640"/>
    <d v="2021-01-13T00:00:00"/>
    <n v="3"/>
    <x v="0"/>
    <x v="11"/>
    <x v="3"/>
    <n v="12179"/>
    <s v="Stanley"/>
    <x v="20"/>
    <x v="0"/>
    <x v="0"/>
    <x v="0"/>
    <s v="Mercurial Vapor 13 Elite FG"/>
    <n v="365"/>
    <x v="1"/>
    <n v="94.75"/>
    <x v="2"/>
    <n v="379"/>
    <n v="122.2799988"/>
    <n v="256.72000120000001"/>
    <n v="30.5699997"/>
  </r>
  <r>
    <n v="99371"/>
    <d v="2021-01-13T00:00:00"/>
    <n v="3"/>
    <x v="0"/>
    <x v="11"/>
    <x v="3"/>
    <n v="12175"/>
    <s v="Correa"/>
    <x v="83"/>
    <x v="2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82512"/>
    <d v="2021-01-13T00:00:00"/>
    <n v="3"/>
    <x v="0"/>
    <x v="11"/>
    <x v="3"/>
    <n v="12180"/>
    <s v="Chen"/>
    <x v="8"/>
    <x v="1"/>
    <x v="0"/>
    <x v="0"/>
    <s v="ADG 3 Golf Shoes"/>
    <n v="627"/>
    <x v="0"/>
    <n v="165"/>
    <x v="0"/>
    <n v="330"/>
    <n v="245.4600068"/>
    <n v="84.539993199999998"/>
    <n v="122.7300034"/>
  </r>
  <r>
    <n v="97371"/>
    <d v="2021-01-13T00:00:00"/>
    <n v="3"/>
    <x v="0"/>
    <x v="11"/>
    <x v="3"/>
    <n v="12007"/>
    <s v="Burns"/>
    <x v="190"/>
    <x v="0"/>
    <x v="0"/>
    <x v="0"/>
    <s v="Air Zoom Pegasus 37"/>
    <n v="191"/>
    <x v="5"/>
    <n v="85"/>
    <x v="0"/>
    <n v="170"/>
    <n v="109.5599976"/>
    <n v="60.440002399999997"/>
    <n v="54.779998800000001"/>
  </r>
  <r>
    <n v="90687"/>
    <d v="2021-01-12T00:00:00"/>
    <n v="2"/>
    <x v="0"/>
    <x v="11"/>
    <x v="3"/>
    <n v="12010"/>
    <s v="Wang"/>
    <x v="9"/>
    <x v="1"/>
    <x v="0"/>
    <x v="0"/>
    <s v="Mercurial Vapor 13 Elite FG"/>
    <n v="365"/>
    <x v="1"/>
    <n v="94.75"/>
    <x v="2"/>
    <n v="379"/>
    <n v="122.2799988"/>
    <n v="256.72000120000001"/>
    <n v="30.5699997"/>
  </r>
  <r>
    <n v="90125"/>
    <d v="2021-01-13T00:00:00"/>
    <n v="3"/>
    <x v="0"/>
    <x v="11"/>
    <x v="3"/>
    <n v="12944"/>
    <s v="Van Basten"/>
    <x v="11"/>
    <x v="1"/>
    <x v="0"/>
    <x v="0"/>
    <s v="Mercurial Vapor 13 Elite FG"/>
    <n v="365"/>
    <x v="1"/>
    <n v="94.75"/>
    <x v="1"/>
    <n v="94.75"/>
    <n v="30.5699997"/>
    <n v="64.180000300000003"/>
    <n v="30.5699997"/>
  </r>
  <r>
    <n v="97361"/>
    <d v="2021-01-14T00:00:00"/>
    <n v="4"/>
    <x v="0"/>
    <x v="11"/>
    <x v="3"/>
    <n v="12888"/>
    <s v="DeBeers"/>
    <x v="9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  <r>
    <n v="98361"/>
    <d v="2021-01-15T00:00:00"/>
    <n v="5"/>
    <x v="0"/>
    <x v="11"/>
    <x v="3"/>
    <n v="12776"/>
    <s v="Qayum"/>
    <x v="307"/>
    <x v="1"/>
    <x v="0"/>
    <x v="0"/>
    <s v="Dri-FIT Victory Golf Polo"/>
    <n v="502"/>
    <x v="5"/>
    <n v="65"/>
    <x v="4"/>
    <n v="195"/>
    <n v="100.79999541000001"/>
    <n v="94.200004589999992"/>
    <n v="33.599998470000003"/>
  </r>
  <r>
    <n v="89073"/>
    <d v="2021-01-16T00:00:00"/>
    <n v="6"/>
    <x v="1"/>
    <x v="11"/>
    <x v="3"/>
    <n v="12112"/>
    <s v="Osbourne"/>
    <x v="10"/>
    <x v="0"/>
    <x v="0"/>
    <x v="0"/>
    <s v="Mercurial Vapor 13 Elite FG"/>
    <n v="365"/>
    <x v="1"/>
    <n v="94.75"/>
    <x v="2"/>
    <n v="379"/>
    <n v="122.2799988"/>
    <n v="256.72000120000001"/>
    <n v="30.5699997"/>
  </r>
  <r>
    <n v="98417"/>
    <d v="2021-01-10T00:00:00"/>
    <n v="7"/>
    <x v="1"/>
    <x v="11"/>
    <x v="3"/>
    <n v="12199"/>
    <s v="Iommi"/>
    <x v="27"/>
    <x v="1"/>
    <x v="0"/>
    <x v="0"/>
    <s v="Mercurial Vapor 13 Elite FG"/>
    <n v="365"/>
    <x v="1"/>
    <n v="94.75"/>
    <x v="4"/>
    <n v="284.25"/>
    <n v="91.709999100000005"/>
    <n v="192.5400009"/>
    <n v="30.5699997"/>
  </r>
  <r>
    <n v="85217"/>
    <d v="2021-01-10T00:00:00"/>
    <n v="7"/>
    <x v="1"/>
    <x v="11"/>
    <x v="3"/>
    <n v="12008"/>
    <s v="Rhodes"/>
    <x v="27"/>
    <x v="1"/>
    <x v="0"/>
    <x v="0"/>
    <s v="Mercurial Vapor 13 Elite FG"/>
    <n v="365"/>
    <x v="1"/>
    <n v="94.75"/>
    <x v="1"/>
    <n v="94.75"/>
    <n v="30.5699997"/>
    <n v="64.180000300000003"/>
    <n v="30.5699997"/>
  </r>
  <r>
    <n v="91623"/>
    <d v="2021-01-10T00:00:00"/>
    <n v="7"/>
    <x v="1"/>
    <x v="11"/>
    <x v="3"/>
    <n v="12059"/>
    <s v="Dempsey"/>
    <x v="8"/>
    <x v="1"/>
    <x v="0"/>
    <x v="0"/>
    <s v="Mercurial Vapor 12 Academy Cleats"/>
    <n v="403"/>
    <x v="1"/>
    <n v="133.37"/>
    <x v="1"/>
    <n v="133.37"/>
    <n v="84.590000149999995"/>
    <n v="48.77999985000001"/>
    <n v="84.59000014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4D6B5-4F8E-4157-A28C-85A39ABB4B5C}" name="PivotTable8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D3:AF12" firstHeaderRow="0" firstDataRow="1" firstDataCol="1"/>
  <pivotFields count="21"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7"/>
        <item x="5"/>
        <item x="3"/>
        <item x="2"/>
        <item x="6"/>
        <item x="0"/>
        <item x="4"/>
        <item x="1"/>
        <item t="default"/>
      </items>
    </pivotField>
    <pivotField compact="0" numFmtId="164" outline="0" showAll="0"/>
    <pivotField compact="0" outline="0" showAll="0"/>
    <pivotField dataField="1" compact="0" numFmtId="164" outline="0" showAll="0"/>
    <pivotField compact="0" numFmtId="1" outline="0" showAll="0"/>
    <pivotField dataField="1" compact="0" numFmtId="1" outline="0" showAll="0"/>
    <pivotField compact="0" numFmtId="1" outline="0"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9"/>
    <dataField name="Sum of Profit" fld="19" baseField="0" baseItem="0" numFmtId="169"/>
  </dataFields>
  <formats count="3">
    <format dxfId="42">
      <pivotArea outline="0" collapsedLevelsAreSubtotals="1" fieldPosition="0"/>
    </format>
    <format dxfId="43">
      <pivotArea outline="0" fieldPosition="0">
        <references count="1">
          <reference field="4294967294" count="1">
            <x v="0"/>
          </reference>
        </references>
      </pivotArea>
    </format>
    <format dxfId="44">
      <pivotArea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53F0D-8E86-4E01-9CAA-CFB5537F9658}" name="PivotTable6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T3:Y4" firstHeaderRow="0" firstDataRow="1" firstDataCol="0"/>
  <pivotFields count="21"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4">
        <item h="1" x="1"/>
        <item h="1" x="2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numFmtId="164" outline="0" showAll="0"/>
    <pivotField dataField="1" compact="0" numFmtId="1" outline="0" showAll="0"/>
    <pivotField dataField="1" compact="0" numFmtId="1" outline="0" showAll="0"/>
    <pivotField compact="0" numFmtId="1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ales  " fld="17" baseField="0" baseItem="0" numFmtId="169"/>
    <dataField name="Total Orders" fld="16" baseField="0" baseItem="0"/>
    <dataField name="Profit  " fld="19" baseField="0" baseItem="0" numFmtId="169"/>
    <dataField name="Total Customers" fld="7" subtotal="count" baseField="0" baseItem="0"/>
    <dataField name="Cost of Goods" fld="18" baseField="0" baseItem="0" numFmtId="169"/>
    <dataField name="Average Sales" fld="17" subtotal="average" baseField="0" baseItem="0" numFmtId="169"/>
  </dataFields>
  <formats count="8">
    <format dxfId="34">
      <pivotArea outline="0" fieldPosition="0">
        <references count="1">
          <reference field="4294967294" count="1" selected="0">
            <x v="0"/>
          </reference>
        </references>
      </pivotArea>
    </format>
    <format dxfId="35">
      <pivotArea outline="0" fieldPosition="0">
        <references count="1">
          <reference field="4294967294" count="1" selected="0">
            <x v="2"/>
          </reference>
        </references>
      </pivotArea>
    </format>
    <format dxfId="36">
      <pivotArea outline="0" fieldPosition="0">
        <references count="1">
          <reference field="4294967294" count="1" selected="0">
            <x v="4"/>
          </reference>
        </references>
      </pivotArea>
    </format>
    <format dxfId="37">
      <pivotArea outline="0" fieldPosition="0">
        <references count="1">
          <reference field="4294967294" count="1" selected="0">
            <x v="5"/>
          </reference>
        </references>
      </pivotArea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9">
      <pivotArea outline="0" fieldPosition="0">
        <references count="1">
          <reference field="4294967294" count="1">
            <x v="2"/>
          </reference>
        </references>
      </pivotArea>
    </format>
    <format dxfId="40">
      <pivotArea outline="0" fieldPosition="0">
        <references count="1">
          <reference field="4294967294" count="1">
            <x v="4"/>
          </reference>
        </references>
      </pivotArea>
    </format>
    <format dxfId="41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78601-A03A-4754-9F73-4856101B8BD8}" name="PivotTable9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H3:AM17" firstHeaderRow="1" firstDataRow="2" firstDataCol="1"/>
  <pivotFields count="21">
    <pivotField compact="0" outline="0" showAll="0"/>
    <pivotField compact="0" numFmtId="14" outline="0" showAll="0"/>
    <pivotField compact="0" numFmtId="1" outline="0" showAll="0"/>
    <pivotField compact="0" outline="0" showAll="0"/>
    <pivotField axis="axisRow" compact="0" outline="0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 numFmtId="169"/>
  </dataFields>
  <formats count="2">
    <format dxfId="32">
      <pivotArea outline="0" collapsedLevelsAreSubtotals="1" fieldPosition="0"/>
    </format>
    <format dxfId="33">
      <pivotArea outline="0" fieldPosition="0">
        <references count="1">
          <reference field="4294967294" count="1">
            <x v="0"/>
          </reference>
        </references>
      </pivotArea>
    </format>
  </formats>
  <chartFormats count="2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2E344-CF2D-41C4-909E-D5E193EAC15E}" name="PivotTable5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Q3:R6" firstHeaderRow="1" firstDataRow="1" firstDataCol="1"/>
  <pivotFields count="21">
    <pivotField compact="0" outline="0" showAll="0"/>
    <pivotField compact="0" numFmtId="14" outline="0" showAll="0"/>
    <pivotField compact="0" numFmtId="1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" outline="0" showAll="0"/>
    <pivotField dataField="1" compact="0" numFmtId="1" outline="0" showAll="0"/>
    <pivotField compact="0" numFmtId="1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  Profit" fld="19" baseField="0" baseItem="0" numFmtId="168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337A2-161E-4620-BFC8-C6D377F79BB8}" name="PivotTable2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G5" firstHeaderRow="0" firstDataRow="1" firstDataCol="1"/>
  <pivotFields count="21">
    <pivotField compact="0" outline="0" showAll="0"/>
    <pivotField compact="0" numFmtId="14" outline="0" showAll="0"/>
    <pivotField compact="0" numFmtId="1" outline="0" showAll="0"/>
    <pivotField axis="axisRow" compact="0" outline="0" showAll="0">
      <items count="3">
        <item x="0"/>
        <item h="1" x="1"/>
        <item t="default"/>
      </items>
    </pivotField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" outline="0" showAll="0"/>
    <pivotField dataField="1" compact="0" numFmtId="1" outline="0" showAll="0"/>
    <pivotField compact="0" numFmtId="1" outline="0" showAll="0"/>
  </pivotFields>
  <rowFields count="1">
    <field x="3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" fld="17" baseField="0" baseItem="0" numFmtId="168"/>
    <dataField name="Profit " fld="19" baseField="0" baseItem="0" numFmtId="168"/>
  </dataFields>
  <formats count="3">
    <format dxfId="29">
      <pivotArea field="3" grandRow="1" outline="0" axis="axisRow" fieldPosition="0">
        <references count="1">
          <reference field="4294967294" count="1" selected="0">
            <x v="0"/>
          </reference>
        </references>
      </pivotArea>
    </format>
    <format dxfId="30">
      <pivotArea outline="0" fieldPosition="0">
        <references count="1">
          <reference field="4294967294" count="1">
            <x v="0"/>
          </reference>
        </references>
      </pivotArea>
    </format>
    <format dxfId="3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A8BC4-7097-4755-8233-F33FE8045187}" name="PivotTable7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A3:AB7" firstHeaderRow="1" firstDataRow="1" firstDataCol="1"/>
  <pivotFields count="21"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9"/>
  </dataFields>
  <formats count="2">
    <format dxfId="27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9AE7D-22DE-4221-A62C-76BE1E3D0D25}" name="PivotTable10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O3:AP9" firstHeaderRow="1" firstDataRow="1" firstDataCol="1"/>
  <pivotFields count="21"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 measureFilter="1">
      <items count="313">
        <item x="96"/>
        <item x="177"/>
        <item x="202"/>
        <item x="239"/>
        <item x="134"/>
        <item x="5"/>
        <item x="247"/>
        <item x="192"/>
        <item x="241"/>
        <item x="281"/>
        <item x="256"/>
        <item x="82"/>
        <item x="178"/>
        <item x="152"/>
        <item x="0"/>
        <item x="190"/>
        <item x="147"/>
        <item x="53"/>
        <item x="172"/>
        <item x="95"/>
        <item x="173"/>
        <item x="231"/>
        <item x="193"/>
        <item x="289"/>
        <item x="55"/>
        <item x="218"/>
        <item x="209"/>
        <item x="111"/>
        <item x="179"/>
        <item x="264"/>
        <item x="84"/>
        <item x="308"/>
        <item x="37"/>
        <item x="180"/>
        <item x="60"/>
        <item x="17"/>
        <item x="18"/>
        <item x="298"/>
        <item x="12"/>
        <item x="46"/>
        <item x="168"/>
        <item x="16"/>
        <item x="310"/>
        <item x="293"/>
        <item x="118"/>
        <item x="229"/>
        <item x="93"/>
        <item x="73"/>
        <item x="105"/>
        <item x="203"/>
        <item x="194"/>
        <item x="273"/>
        <item x="138"/>
        <item x="221"/>
        <item x="129"/>
        <item x="261"/>
        <item x="4"/>
        <item x="295"/>
        <item x="268"/>
        <item x="211"/>
        <item x="242"/>
        <item x="287"/>
        <item x="169"/>
        <item x="44"/>
        <item x="259"/>
        <item x="292"/>
        <item x="57"/>
        <item x="135"/>
        <item x="52"/>
        <item x="8"/>
        <item x="195"/>
        <item x="114"/>
        <item x="263"/>
        <item x="181"/>
        <item x="303"/>
        <item x="71"/>
        <item x="222"/>
        <item x="148"/>
        <item x="196"/>
        <item x="109"/>
        <item x="1"/>
        <item x="112"/>
        <item x="252"/>
        <item x="240"/>
        <item x="116"/>
        <item x="204"/>
        <item x="27"/>
        <item x="165"/>
        <item x="305"/>
        <item x="197"/>
        <item x="88"/>
        <item x="278"/>
        <item x="80"/>
        <item x="136"/>
        <item x="130"/>
        <item x="67"/>
        <item x="282"/>
        <item x="149"/>
        <item x="223"/>
        <item x="176"/>
        <item x="267"/>
        <item x="131"/>
        <item x="283"/>
        <item x="236"/>
        <item x="224"/>
        <item x="275"/>
        <item x="77"/>
        <item x="31"/>
        <item x="74"/>
        <item x="158"/>
        <item x="162"/>
        <item x="68"/>
        <item x="45"/>
        <item x="153"/>
        <item x="182"/>
        <item x="132"/>
        <item x="63"/>
        <item x="48"/>
        <item x="290"/>
        <item x="156"/>
        <item x="301"/>
        <item x="154"/>
        <item x="244"/>
        <item x="139"/>
        <item x="170"/>
        <item x="269"/>
        <item x="228"/>
        <item x="72"/>
        <item x="286"/>
        <item x="258"/>
        <item x="92"/>
        <item x="245"/>
        <item x="14"/>
        <item x="271"/>
        <item x="85"/>
        <item x="253"/>
        <item x="39"/>
        <item x="29"/>
        <item x="163"/>
        <item x="219"/>
        <item x="94"/>
        <item x="143"/>
        <item x="115"/>
        <item x="56"/>
        <item x="32"/>
        <item x="126"/>
        <item x="276"/>
        <item x="198"/>
        <item x="65"/>
        <item x="199"/>
        <item x="272"/>
        <item x="243"/>
        <item x="294"/>
        <item x="127"/>
        <item x="90"/>
        <item x="277"/>
        <item x="235"/>
        <item x="119"/>
        <item x="91"/>
        <item x="210"/>
        <item x="279"/>
        <item x="248"/>
        <item x="75"/>
        <item x="61"/>
        <item x="254"/>
        <item x="49"/>
        <item x="171"/>
        <item x="97"/>
        <item x="62"/>
        <item x="22"/>
        <item x="140"/>
        <item x="183"/>
        <item x="122"/>
        <item x="78"/>
        <item x="166"/>
        <item x="184"/>
        <item x="102"/>
        <item x="309"/>
        <item x="161"/>
        <item x="113"/>
        <item x="285"/>
        <item x="10"/>
        <item x="104"/>
        <item x="266"/>
        <item x="7"/>
        <item x="284"/>
        <item x="296"/>
        <item x="86"/>
        <item x="19"/>
        <item x="155"/>
        <item x="59"/>
        <item x="270"/>
        <item x="232"/>
        <item x="36"/>
        <item x="159"/>
        <item x="238"/>
        <item x="42"/>
        <item x="274"/>
        <item x="265"/>
        <item x="141"/>
        <item x="200"/>
        <item x="128"/>
        <item x="150"/>
        <item x="201"/>
        <item x="299"/>
        <item x="6"/>
        <item x="120"/>
        <item x="43"/>
        <item x="226"/>
        <item x="28"/>
        <item x="185"/>
        <item x="66"/>
        <item x="246"/>
        <item x="83"/>
        <item x="25"/>
        <item x="123"/>
        <item x="306"/>
        <item x="280"/>
        <item x="212"/>
        <item x="117"/>
        <item x="15"/>
        <item x="121"/>
        <item x="81"/>
        <item x="233"/>
        <item x="3"/>
        <item x="174"/>
        <item x="260"/>
        <item x="307"/>
        <item x="20"/>
        <item x="33"/>
        <item x="216"/>
        <item x="64"/>
        <item x="34"/>
        <item x="110"/>
        <item x="21"/>
        <item x="70"/>
        <item x="137"/>
        <item x="79"/>
        <item x="304"/>
        <item x="208"/>
        <item x="302"/>
        <item x="30"/>
        <item x="40"/>
        <item x="213"/>
        <item x="160"/>
        <item x="58"/>
        <item x="288"/>
        <item x="164"/>
        <item x="311"/>
        <item x="291"/>
        <item x="257"/>
        <item x="26"/>
        <item x="230"/>
        <item x="13"/>
        <item x="106"/>
        <item x="186"/>
        <item x="142"/>
        <item x="76"/>
        <item x="41"/>
        <item x="187"/>
        <item x="98"/>
        <item x="54"/>
        <item x="151"/>
        <item x="225"/>
        <item x="23"/>
        <item x="51"/>
        <item x="89"/>
        <item x="207"/>
        <item x="167"/>
        <item x="300"/>
        <item x="35"/>
        <item x="249"/>
        <item x="2"/>
        <item x="69"/>
        <item x="99"/>
        <item x="188"/>
        <item x="146"/>
        <item x="189"/>
        <item x="157"/>
        <item x="108"/>
        <item x="191"/>
        <item x="50"/>
        <item x="87"/>
        <item x="133"/>
        <item x="124"/>
        <item x="144"/>
        <item x="11"/>
        <item x="125"/>
        <item x="205"/>
        <item x="206"/>
        <item x="262"/>
        <item x="103"/>
        <item x="217"/>
        <item x="227"/>
        <item x="9"/>
        <item x="214"/>
        <item x="215"/>
        <item x="250"/>
        <item x="175"/>
        <item x="297"/>
        <item x="220"/>
        <item x="101"/>
        <item x="234"/>
        <item x="237"/>
        <item x="24"/>
        <item x="255"/>
        <item x="107"/>
        <item x="251"/>
        <item x="100"/>
        <item x="38"/>
        <item x="145"/>
        <item x="47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8"/>
  </rowFields>
  <rowItems count="6">
    <i>
      <x v="181"/>
    </i>
    <i>
      <x v="234"/>
    </i>
    <i>
      <x v="253"/>
    </i>
    <i>
      <x v="286"/>
    </i>
    <i>
      <x v="294"/>
    </i>
    <i t="grand">
      <x/>
    </i>
  </rowItems>
  <colItems count="1">
    <i/>
  </colItems>
  <dataFields count="1">
    <dataField name="Sum of Sales" fld="17" baseField="0" baseItem="0"/>
  </dataFields>
  <formats count="4">
    <format dxfId="23">
      <pivotArea outline="0" collapsedLevelsAreSubtotals="1" fieldPosition="0"/>
    </format>
    <format dxfId="24">
      <pivotArea outline="0" fieldPosition="0">
        <references count="1">
          <reference field="8" count="1" selected="0">
            <x v="181"/>
          </reference>
        </references>
      </pivotArea>
    </format>
    <format dxfId="25">
      <pivotArea outline="0" fieldPosition="0">
        <references count="1">
          <reference field="8" count="4" selected="0">
            <x v="234"/>
            <x v="253"/>
            <x v="286"/>
            <x v="294"/>
          </reference>
        </references>
      </pivotArea>
    </format>
    <format dxfId="26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69A21-C838-4244-AA61-69CC208BC34D}" name="PivotTable3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K25" firstHeaderRow="1" firstDataRow="2" firstDataCol="1"/>
  <pivotFields count="21">
    <pivotField compact="0" outline="0" showAll="0"/>
    <pivotField compact="0" numFmtId="14" outline="0" showAll="0"/>
    <pivotField compact="0" numFmtId="1" outline="0" showAll="0"/>
    <pivotField axis="axisCol"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 measureFilter="1">
      <items count="313">
        <item x="96"/>
        <item x="177"/>
        <item x="202"/>
        <item x="239"/>
        <item x="134"/>
        <item x="5"/>
        <item x="247"/>
        <item x="192"/>
        <item x="241"/>
        <item x="281"/>
        <item x="256"/>
        <item x="82"/>
        <item x="178"/>
        <item x="152"/>
        <item x="0"/>
        <item x="190"/>
        <item x="147"/>
        <item x="53"/>
        <item x="172"/>
        <item x="95"/>
        <item x="173"/>
        <item x="231"/>
        <item x="193"/>
        <item x="289"/>
        <item x="55"/>
        <item x="218"/>
        <item x="209"/>
        <item x="111"/>
        <item x="179"/>
        <item x="264"/>
        <item x="84"/>
        <item x="308"/>
        <item x="37"/>
        <item x="180"/>
        <item x="60"/>
        <item x="17"/>
        <item x="18"/>
        <item x="298"/>
        <item x="12"/>
        <item x="46"/>
        <item x="168"/>
        <item x="16"/>
        <item x="310"/>
        <item x="293"/>
        <item x="118"/>
        <item x="229"/>
        <item x="93"/>
        <item x="73"/>
        <item x="105"/>
        <item x="203"/>
        <item x="194"/>
        <item x="273"/>
        <item x="138"/>
        <item x="221"/>
        <item x="129"/>
        <item x="261"/>
        <item x="4"/>
        <item x="295"/>
        <item x="268"/>
        <item x="211"/>
        <item x="242"/>
        <item x="287"/>
        <item x="169"/>
        <item x="44"/>
        <item x="259"/>
        <item x="292"/>
        <item x="57"/>
        <item x="135"/>
        <item x="52"/>
        <item x="8"/>
        <item x="195"/>
        <item x="114"/>
        <item x="263"/>
        <item x="181"/>
        <item x="303"/>
        <item x="71"/>
        <item x="222"/>
        <item x="148"/>
        <item x="196"/>
        <item x="109"/>
        <item x="1"/>
        <item x="112"/>
        <item x="252"/>
        <item x="240"/>
        <item x="116"/>
        <item x="204"/>
        <item x="27"/>
        <item x="165"/>
        <item x="305"/>
        <item x="197"/>
        <item x="88"/>
        <item x="278"/>
        <item x="80"/>
        <item x="136"/>
        <item x="130"/>
        <item x="67"/>
        <item x="282"/>
        <item x="149"/>
        <item x="223"/>
        <item x="176"/>
        <item x="267"/>
        <item x="131"/>
        <item x="283"/>
        <item x="236"/>
        <item x="224"/>
        <item x="275"/>
        <item x="77"/>
        <item x="31"/>
        <item x="74"/>
        <item x="158"/>
        <item x="162"/>
        <item x="68"/>
        <item x="45"/>
        <item x="153"/>
        <item x="182"/>
        <item x="132"/>
        <item x="63"/>
        <item x="48"/>
        <item x="290"/>
        <item x="156"/>
        <item x="301"/>
        <item x="154"/>
        <item x="244"/>
        <item x="139"/>
        <item x="170"/>
        <item x="269"/>
        <item x="228"/>
        <item x="72"/>
        <item x="286"/>
        <item x="258"/>
        <item x="92"/>
        <item x="245"/>
        <item x="14"/>
        <item x="271"/>
        <item x="85"/>
        <item x="253"/>
        <item x="39"/>
        <item x="29"/>
        <item x="163"/>
        <item x="219"/>
        <item x="94"/>
        <item x="143"/>
        <item x="115"/>
        <item x="56"/>
        <item x="32"/>
        <item x="126"/>
        <item x="276"/>
        <item x="198"/>
        <item x="65"/>
        <item x="199"/>
        <item x="272"/>
        <item x="243"/>
        <item x="294"/>
        <item x="127"/>
        <item x="90"/>
        <item x="277"/>
        <item x="235"/>
        <item x="119"/>
        <item x="91"/>
        <item x="210"/>
        <item x="279"/>
        <item x="248"/>
        <item x="75"/>
        <item x="61"/>
        <item x="254"/>
        <item x="49"/>
        <item x="171"/>
        <item x="97"/>
        <item x="62"/>
        <item x="22"/>
        <item x="140"/>
        <item x="183"/>
        <item x="122"/>
        <item x="78"/>
        <item x="166"/>
        <item x="184"/>
        <item x="102"/>
        <item x="309"/>
        <item x="161"/>
        <item x="113"/>
        <item x="285"/>
        <item x="10"/>
        <item x="104"/>
        <item x="266"/>
        <item x="7"/>
        <item x="284"/>
        <item x="296"/>
        <item x="86"/>
        <item x="19"/>
        <item x="155"/>
        <item x="59"/>
        <item x="270"/>
        <item x="232"/>
        <item x="36"/>
        <item x="159"/>
        <item x="238"/>
        <item x="42"/>
        <item x="274"/>
        <item x="265"/>
        <item x="141"/>
        <item x="200"/>
        <item x="128"/>
        <item x="150"/>
        <item x="201"/>
        <item x="299"/>
        <item x="6"/>
        <item x="120"/>
        <item x="43"/>
        <item x="226"/>
        <item x="28"/>
        <item x="185"/>
        <item x="66"/>
        <item x="246"/>
        <item x="83"/>
        <item x="25"/>
        <item x="123"/>
        <item x="306"/>
        <item x="280"/>
        <item x="212"/>
        <item x="117"/>
        <item x="15"/>
        <item x="121"/>
        <item x="81"/>
        <item x="233"/>
        <item x="3"/>
        <item x="174"/>
        <item x="260"/>
        <item x="307"/>
        <item x="20"/>
        <item x="33"/>
        <item x="216"/>
        <item x="64"/>
        <item x="34"/>
        <item x="110"/>
        <item x="21"/>
        <item x="70"/>
        <item x="137"/>
        <item x="79"/>
        <item x="304"/>
        <item x="208"/>
        <item x="302"/>
        <item x="30"/>
        <item x="40"/>
        <item x="213"/>
        <item x="160"/>
        <item x="58"/>
        <item x="288"/>
        <item x="164"/>
        <item x="311"/>
        <item x="291"/>
        <item x="257"/>
        <item x="26"/>
        <item x="230"/>
        <item x="13"/>
        <item x="106"/>
        <item x="186"/>
        <item x="142"/>
        <item x="76"/>
        <item x="41"/>
        <item x="187"/>
        <item x="98"/>
        <item x="54"/>
        <item x="151"/>
        <item x="225"/>
        <item x="23"/>
        <item x="51"/>
        <item x="89"/>
        <item x="207"/>
        <item x="167"/>
        <item x="300"/>
        <item x="35"/>
        <item x="249"/>
        <item x="2"/>
        <item x="69"/>
        <item x="99"/>
        <item x="188"/>
        <item x="146"/>
        <item x="189"/>
        <item x="157"/>
        <item x="108"/>
        <item x="191"/>
        <item x="50"/>
        <item x="87"/>
        <item x="133"/>
        <item x="124"/>
        <item x="144"/>
        <item x="11"/>
        <item x="125"/>
        <item x="205"/>
        <item x="206"/>
        <item x="262"/>
        <item x="103"/>
        <item x="217"/>
        <item x="227"/>
        <item x="9"/>
        <item x="214"/>
        <item x="215"/>
        <item x="250"/>
        <item x="175"/>
        <item x="297"/>
        <item x="220"/>
        <item x="101"/>
        <item x="234"/>
        <item x="237"/>
        <item x="24"/>
        <item x="255"/>
        <item x="107"/>
        <item x="251"/>
        <item x="100"/>
        <item x="38"/>
        <item x="145"/>
        <item x="47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8"/>
  </rowFields>
  <rowItems count="21">
    <i>
      <x v="26"/>
    </i>
    <i>
      <x v="84"/>
    </i>
    <i>
      <x v="88"/>
    </i>
    <i>
      <x v="111"/>
    </i>
    <i>
      <x v="120"/>
    </i>
    <i>
      <x v="133"/>
    </i>
    <i>
      <x v="136"/>
    </i>
    <i>
      <x v="146"/>
    </i>
    <i>
      <x v="150"/>
    </i>
    <i>
      <x v="173"/>
    </i>
    <i>
      <x v="185"/>
    </i>
    <i>
      <x v="190"/>
    </i>
    <i>
      <x v="194"/>
    </i>
    <i>
      <x v="221"/>
    </i>
    <i>
      <x v="241"/>
    </i>
    <i>
      <x v="242"/>
    </i>
    <i>
      <x v="249"/>
    </i>
    <i>
      <x v="276"/>
    </i>
    <i>
      <x v="290"/>
    </i>
    <i>
      <x v="293"/>
    </i>
    <i t="grand">
      <x/>
    </i>
  </rowItems>
  <colFields count="1">
    <field x="3"/>
  </colFields>
  <colItems count="2">
    <i>
      <x v="1"/>
    </i>
    <i t="grand">
      <x/>
    </i>
  </colItems>
  <dataFields count="1">
    <dataField name="Sum of Sales" fld="17" baseField="0" baseItem="0" numFmtId="169"/>
  </dataFields>
  <formats count="3">
    <format dxfId="20">
      <pivotArea outline="0" collapsedLevelsAreSubtotals="1" fieldPosition="0"/>
    </format>
    <format dxfId="21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8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3F163-7F4D-4DB7-B2C7-D21C29E95CFB}" name="PivotTable1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5" firstHeaderRow="0" firstDataRow="1" firstDataCol="1"/>
  <pivotFields count="21">
    <pivotField compact="0" outline="0" showAll="0"/>
    <pivotField compact="0" numFmtId="14" outline="0" showAll="0"/>
    <pivotField compact="0" numFmtId="1" outline="0" showAll="0"/>
    <pivotField axis="axisRow"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" outline="0" showAll="0"/>
    <pivotField dataField="1" compact="0" numFmtId="1" outline="0" showAll="0"/>
    <pivotField compact="0" numFmtId="1" outline="0" showAll="0"/>
  </pivotFields>
  <rowFields count="1">
    <field x="3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" fld="17" baseField="0" baseItem="0" numFmtId="168"/>
    <dataField name="Profit " fld="19" baseField="0" baseItem="0" numFmtId="168"/>
  </dataFields>
  <formats count="3">
    <format dxfId="17">
      <pivotArea field="3" grandRow="1" outline="0" axis="axisRow" fieldPosition="0">
        <references count="1">
          <reference field="4294967294" count="1" selected="0">
            <x v="0"/>
          </reference>
        </references>
      </pivotArea>
    </format>
    <format dxfId="18">
      <pivotArea outline="0" fieldPosition="0">
        <references count="1">
          <reference field="4294967294" count="1">
            <x v="0"/>
          </reference>
        </references>
      </pivotArea>
    </format>
    <format dxfId="1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BCBF3-90E7-44BA-A85B-ED00B48DD154}" name="PivotTable4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O19" firstHeaderRow="1" firstDataRow="2" firstDataCol="1"/>
  <pivotFields count="21">
    <pivotField compact="0" outline="0" showAll="0"/>
    <pivotField compact="0" numFmtId="14" outline="0" showAll="0"/>
    <pivotField compact="0" numFmtId="1" outline="0" showAll="0"/>
    <pivotField axis="axisCol"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 measureFilter="1">
      <items count="313">
        <item x="96"/>
        <item x="177"/>
        <item x="202"/>
        <item x="239"/>
        <item x="134"/>
        <item x="5"/>
        <item x="247"/>
        <item x="192"/>
        <item x="241"/>
        <item x="281"/>
        <item x="256"/>
        <item x="82"/>
        <item x="178"/>
        <item x="152"/>
        <item x="0"/>
        <item x="190"/>
        <item x="147"/>
        <item x="53"/>
        <item x="172"/>
        <item x="95"/>
        <item x="173"/>
        <item x="231"/>
        <item x="193"/>
        <item x="289"/>
        <item x="55"/>
        <item x="218"/>
        <item x="209"/>
        <item x="111"/>
        <item x="179"/>
        <item x="264"/>
        <item x="84"/>
        <item x="308"/>
        <item x="37"/>
        <item x="180"/>
        <item x="60"/>
        <item x="17"/>
        <item x="18"/>
        <item x="298"/>
        <item x="12"/>
        <item x="46"/>
        <item x="168"/>
        <item x="16"/>
        <item x="310"/>
        <item x="293"/>
        <item x="118"/>
        <item x="229"/>
        <item x="93"/>
        <item x="73"/>
        <item x="105"/>
        <item x="203"/>
        <item x="194"/>
        <item x="273"/>
        <item x="138"/>
        <item x="221"/>
        <item x="129"/>
        <item x="261"/>
        <item x="4"/>
        <item x="295"/>
        <item x="268"/>
        <item x="211"/>
        <item x="242"/>
        <item x="287"/>
        <item x="169"/>
        <item x="44"/>
        <item x="259"/>
        <item x="292"/>
        <item x="57"/>
        <item x="135"/>
        <item x="52"/>
        <item x="8"/>
        <item x="195"/>
        <item x="114"/>
        <item x="263"/>
        <item x="181"/>
        <item x="303"/>
        <item x="71"/>
        <item x="222"/>
        <item x="148"/>
        <item x="196"/>
        <item x="109"/>
        <item x="1"/>
        <item x="112"/>
        <item x="252"/>
        <item x="240"/>
        <item x="116"/>
        <item x="204"/>
        <item x="27"/>
        <item x="165"/>
        <item x="305"/>
        <item x="197"/>
        <item x="88"/>
        <item x="278"/>
        <item x="80"/>
        <item x="136"/>
        <item x="130"/>
        <item x="67"/>
        <item x="282"/>
        <item x="149"/>
        <item x="223"/>
        <item x="176"/>
        <item x="267"/>
        <item x="131"/>
        <item x="283"/>
        <item x="236"/>
        <item x="224"/>
        <item x="275"/>
        <item x="77"/>
        <item x="31"/>
        <item x="74"/>
        <item x="158"/>
        <item x="162"/>
        <item x="68"/>
        <item x="45"/>
        <item x="153"/>
        <item x="182"/>
        <item x="132"/>
        <item x="63"/>
        <item x="48"/>
        <item x="290"/>
        <item x="156"/>
        <item x="301"/>
        <item x="154"/>
        <item x="244"/>
        <item x="139"/>
        <item x="170"/>
        <item x="269"/>
        <item x="228"/>
        <item x="72"/>
        <item x="286"/>
        <item x="258"/>
        <item x="92"/>
        <item x="245"/>
        <item x="14"/>
        <item x="271"/>
        <item x="85"/>
        <item x="253"/>
        <item x="39"/>
        <item x="29"/>
        <item x="163"/>
        <item x="219"/>
        <item x="94"/>
        <item x="143"/>
        <item x="115"/>
        <item x="56"/>
        <item x="32"/>
        <item x="126"/>
        <item x="276"/>
        <item x="198"/>
        <item x="65"/>
        <item x="199"/>
        <item x="272"/>
        <item x="243"/>
        <item x="294"/>
        <item x="127"/>
        <item x="90"/>
        <item x="277"/>
        <item x="235"/>
        <item x="119"/>
        <item x="91"/>
        <item x="210"/>
        <item x="279"/>
        <item x="248"/>
        <item x="75"/>
        <item x="61"/>
        <item x="254"/>
        <item x="49"/>
        <item x="171"/>
        <item x="97"/>
        <item x="62"/>
        <item x="22"/>
        <item x="140"/>
        <item x="183"/>
        <item x="122"/>
        <item x="78"/>
        <item x="166"/>
        <item x="184"/>
        <item x="102"/>
        <item x="309"/>
        <item x="161"/>
        <item x="113"/>
        <item x="285"/>
        <item x="10"/>
        <item x="104"/>
        <item x="266"/>
        <item x="7"/>
        <item x="284"/>
        <item x="296"/>
        <item x="86"/>
        <item x="19"/>
        <item x="155"/>
        <item x="59"/>
        <item x="270"/>
        <item x="232"/>
        <item x="36"/>
        <item x="159"/>
        <item x="238"/>
        <item x="42"/>
        <item x="274"/>
        <item x="265"/>
        <item x="141"/>
        <item x="200"/>
        <item x="128"/>
        <item x="150"/>
        <item x="201"/>
        <item x="299"/>
        <item x="6"/>
        <item x="120"/>
        <item x="43"/>
        <item x="226"/>
        <item x="28"/>
        <item x="185"/>
        <item x="66"/>
        <item x="246"/>
        <item x="83"/>
        <item x="25"/>
        <item x="123"/>
        <item x="306"/>
        <item x="280"/>
        <item x="212"/>
        <item x="117"/>
        <item x="15"/>
        <item x="121"/>
        <item x="81"/>
        <item x="233"/>
        <item x="3"/>
        <item x="174"/>
        <item x="260"/>
        <item x="307"/>
        <item x="20"/>
        <item x="33"/>
        <item x="216"/>
        <item x="64"/>
        <item x="34"/>
        <item x="110"/>
        <item x="21"/>
        <item x="70"/>
        <item x="137"/>
        <item x="79"/>
        <item x="304"/>
        <item x="208"/>
        <item x="302"/>
        <item x="30"/>
        <item x="40"/>
        <item x="213"/>
        <item x="160"/>
        <item x="58"/>
        <item x="288"/>
        <item x="164"/>
        <item x="311"/>
        <item x="291"/>
        <item x="257"/>
        <item x="26"/>
        <item x="230"/>
        <item x="13"/>
        <item x="106"/>
        <item x="186"/>
        <item x="142"/>
        <item x="76"/>
        <item x="41"/>
        <item x="187"/>
        <item x="98"/>
        <item x="54"/>
        <item x="151"/>
        <item x="225"/>
        <item x="23"/>
        <item x="51"/>
        <item x="89"/>
        <item x="207"/>
        <item x="167"/>
        <item x="300"/>
        <item x="35"/>
        <item x="249"/>
        <item x="2"/>
        <item x="69"/>
        <item x="99"/>
        <item x="188"/>
        <item x="146"/>
        <item x="189"/>
        <item x="157"/>
        <item x="108"/>
        <item x="191"/>
        <item x="50"/>
        <item x="87"/>
        <item x="133"/>
        <item x="124"/>
        <item x="144"/>
        <item x="11"/>
        <item x="125"/>
        <item x="205"/>
        <item x="206"/>
        <item x="262"/>
        <item x="103"/>
        <item x="217"/>
        <item x="227"/>
        <item x="9"/>
        <item x="214"/>
        <item x="215"/>
        <item x="250"/>
        <item x="175"/>
        <item x="297"/>
        <item x="220"/>
        <item x="101"/>
        <item x="234"/>
        <item x="237"/>
        <item x="24"/>
        <item x="255"/>
        <item x="107"/>
        <item x="251"/>
        <item x="100"/>
        <item x="38"/>
        <item x="145"/>
        <item x="47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" outline="0" showAll="0"/>
    <pivotField dataField="1" compact="0" numFmtId="1" outline="0" showAll="0"/>
    <pivotField compact="0" numFmtId="1" outline="0" showAll="0"/>
  </pivotFields>
  <rowFields count="1">
    <field x="8"/>
  </rowFields>
  <rowItems count="15">
    <i>
      <x v="26"/>
    </i>
    <i>
      <x v="84"/>
    </i>
    <i>
      <x v="88"/>
    </i>
    <i>
      <x v="111"/>
    </i>
    <i>
      <x v="120"/>
    </i>
    <i>
      <x v="133"/>
    </i>
    <i>
      <x v="173"/>
    </i>
    <i>
      <x v="185"/>
    </i>
    <i>
      <x v="194"/>
    </i>
    <i>
      <x v="241"/>
    </i>
    <i>
      <x v="242"/>
    </i>
    <i>
      <x v="249"/>
    </i>
    <i>
      <x v="276"/>
    </i>
    <i>
      <x v="290"/>
    </i>
    <i t="grand">
      <x/>
    </i>
  </rowItems>
  <colFields count="1">
    <field x="3"/>
  </colFields>
  <colItems count="2">
    <i>
      <x v="1"/>
    </i>
    <i t="grand">
      <x/>
    </i>
  </colItems>
  <dataFields count="1">
    <dataField name="Sum of Profit" fld="19" baseField="0" baseItem="0" numFmtId="169"/>
  </dataFields>
  <formats count="6">
    <format dxfId="11">
      <pivotArea outline="0" collapsedLevelsAreSubtotals="1" fieldPosition="0"/>
    </format>
    <format dxfId="12">
      <pivotArea outline="0" collapsedLevelsAreSubtotals="1" fieldPosition="0"/>
    </format>
    <format dxfId="13">
      <pivotArea dataOnly="0" labelOnly="1" outline="0" axis="axisValues" fieldPosition="0"/>
    </format>
    <format dxfId="14">
      <pivotArea dataOnly="0" labelOnly="1" outline="0" axis="axisValues" fieldPosition="0"/>
    </format>
    <format dxfId="15">
      <pivotArea dataOnly="0" labelOnly="1" outline="0" axis="axisValues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F525DA89-CD44-459D-B4AC-EBC3959FF6D4}" sourceName="Country">
  <pivotTables>
    <pivotTable tabId="5" name="PivotTable6"/>
  </pivotTables>
  <data>
    <tabular pivotCacheId="617339846">
      <items count="3">
        <i x="1"/>
        <i x="2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Type" xr10:uid="{1397C62D-D27D-46B0-893C-6398A60E3117}" sourceName="Payment Type">
  <pivotTables>
    <pivotTable tabId="5" name="PivotTable6"/>
    <pivotTable tabId="5" name="PivotTable10"/>
    <pivotTable tabId="5" name="PivotTable3"/>
    <pivotTable tabId="5" name="PivotTable7"/>
    <pivotTable tabId="5" name="PivotTable5"/>
    <pivotTable tabId="5" name="PivotTable4"/>
    <pivotTable tabId="5" name="PivotTable9"/>
    <pivotTable tabId="5" name="PivotTable2"/>
    <pivotTable tabId="5" name="PivotTable1"/>
    <pivotTable tabId="5" name="PivotTable8"/>
  </pivotTables>
  <data>
    <tabular pivotCacheId="617339846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1" xr10:uid="{58675DF6-400A-4BCF-AED8-CFACBBA9F715}" sourceName="Channel">
  <pivotTables>
    <pivotTable tabId="5" name="PivotTable6"/>
    <pivotTable tabId="5" name="PivotTable4"/>
    <pivotTable tabId="5" name="PivotTable10"/>
    <pivotTable tabId="5" name="PivotTable9"/>
    <pivotTable tabId="5" name="PivotTable8"/>
    <pivotTable tabId="5" name="PivotTable5"/>
    <pivotTable tabId="5" name="PivotTable7"/>
    <pivotTable tabId="5" name="PivotTable3"/>
    <pivotTable tabId="5" name="PivotTable1"/>
    <pivotTable tabId="5" name="PivotTable2"/>
  </pivotTables>
  <data>
    <tabular pivotCacheId="617339846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E40764A5-920F-4838-88A7-01D69E325B20}" sourceName="Year">
  <pivotTables>
    <pivotTable tabId="5" name="PivotTable6"/>
    <pivotTable tabId="5" name="PivotTable4"/>
    <pivotTable tabId="5" name="PivotTable10"/>
    <pivotTable tabId="5" name="PivotTable9"/>
    <pivotTable tabId="5" name="PivotTable8"/>
    <pivotTable tabId="5" name="PivotTable5"/>
    <pivotTable tabId="5" name="PivotTable7"/>
    <pivotTable tabId="5" name="PivotTable3"/>
    <pivotTable tabId="5" name="PivotTable1"/>
    <pivotTable tabId="5" name="PivotTable2"/>
  </pivotTables>
  <data>
    <tabular pivotCacheId="617339846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03D348E8-7B1C-4190-AB9E-A0BC479AFEE1}" cache="Slicer_Country" caption="Country" style="SlicerStyleLight4" rowHeight="228600"/>
  <slicer name="Payment Type" xr10:uid="{C9141081-59CC-40F5-B0EB-7384130763BE}" cache="Slicer_Payment_Type" caption="Payment Type" style="SlicerStyleLight4" rowHeight="228600"/>
  <slicer name="Channel" xr10:uid="{0B7C4FB6-1948-4CC1-8373-A1124B11E048}" cache="Slicer_Channel1" caption="Channel" style="SlicerStyleLight4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 Type 1" xr10:uid="{57D0F44A-E29D-4BFC-99E2-88E80E327A7D}" cache="Slicer_Payment_Type" caption="Payment Type" style="SlicerStyleLight2" rowHeight="228600"/>
  <slicer name="Channel 1" xr10:uid="{9C2DFA88-9245-4592-8D4E-9BD19A233EB6}" cache="Slicer_Channel1" caption="Channel" showCaption="0" style="SlicerStyleLight2" rowHeight="228600"/>
  <slicer name="Year" xr10:uid="{5B1E6AB1-5C92-43FF-A70A-F37E2341289E}" cache="Slicer_Year" caption="Year" columnCount="4" showCaption="0" style="SlicerStyleLight2" rowHeight="1809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74C538-E23F-402F-B53F-F5C9680E86BF}" name="Table2" displayName="Table2" ref="A1:U2027" totalsRowShown="0" headerRowDxfId="10">
  <autoFilter ref="A1:U2027" xr:uid="{6774C538-E23F-402F-B53F-F5C9680E86BF}"/>
  <tableColumns count="21">
    <tableColumn id="1" xr3:uid="{48582DE9-B0F1-461E-9730-E77229FE776C}" name="Order Id"/>
    <tableColumn id="2" xr3:uid="{072CD5F7-DF3C-4C5A-9056-8744A7D5BCA6}" name="Order Date" dataDxfId="9"/>
    <tableColumn id="3" xr3:uid="{D653442D-5321-4D94-B8BE-642B935616C7}" name="Day of the Week" dataDxfId="8">
      <calculatedColumnFormula>WEEKDAY(B2,2)</calculatedColumnFormula>
    </tableColumn>
    <tableColumn id="4" xr3:uid="{D57A82A1-9F23-44E8-B70C-CE40ADFEBCC5}" name="Weekend/Weekdays" dataDxfId="7">
      <calculatedColumnFormula>IF(C2&gt;=6,"Weekend","Weekday")</calculatedColumnFormula>
    </tableColumn>
    <tableColumn id="20" xr3:uid="{ADD782D3-A4C9-44EE-8FAC-262D1D9BCB58}" name="Month" dataDxfId="6">
      <calculatedColumnFormula>TEXT(Table2[[#This Row],[Order Date]],"MMMM")</calculatedColumnFormula>
    </tableColumn>
    <tableColumn id="21" xr3:uid="{0B9EDA7D-761B-48C2-BAAB-C98BE95B9780}" name="Year" dataDxfId="5">
      <calculatedColumnFormula>TEXT(Table2[[#This Row],[Order Date]],"YYYY")</calculatedColumnFormula>
    </tableColumn>
    <tableColumn id="5" xr3:uid="{849D3ACA-8889-4A66-BA51-9C16B5F36688}" name="Customer Id"/>
    <tableColumn id="6" xr3:uid="{5B2B5806-0BBB-4768-9B68-DA590CF6ED6C}" name="Customer Last Name"/>
    <tableColumn id="7" xr3:uid="{BCE40838-D5C5-45F0-9CE7-4530DB3A5F65}" name="City"/>
    <tableColumn id="8" xr3:uid="{0147FD1B-4CA9-4AF7-8463-8AA6DC061B39}" name="Country"/>
    <tableColumn id="9" xr3:uid="{0A042489-B29F-4CAF-A581-3916420C16CF}" name="Channel"/>
    <tableColumn id="10" xr3:uid="{F909A563-068D-4786-A179-9267E918BC24}" name="Payment Type"/>
    <tableColumn id="11" xr3:uid="{8A684442-AEA7-4C9E-9742-55C60AA766FF}" name="Product"/>
    <tableColumn id="12" xr3:uid="{2F0CCF37-C553-4FE1-84A8-0074D7636181}" name="Product ID"/>
    <tableColumn id="13" xr3:uid="{19713901-30E9-435B-AF9E-BFA80567468F}" name="Category"/>
    <tableColumn id="14" xr3:uid="{08DBDCB0-5F10-4CB1-9D11-2016A95F75F2}" name="Price" dataDxfId="4"/>
    <tableColumn id="15" xr3:uid="{A7CE819F-8C71-4B95-AFDE-231FECCA5539}" name="Quantity"/>
    <tableColumn id="16" xr3:uid="{5FC98F77-D1D3-4DB9-A3E6-25EF88E2EF3E}" name="Sales" dataDxfId="3">
      <calculatedColumnFormula>P2*Q2</calculatedColumnFormula>
    </tableColumn>
    <tableColumn id="17" xr3:uid="{18CDA923-71FB-4CCB-9753-25F70F1CF567}" name="COGS" dataDxfId="2"/>
    <tableColumn id="18" xr3:uid="{076F560D-41B3-46A8-BFB0-3AD8360683F9}" name="Profit" dataDxfId="1">
      <calculatedColumnFormula>R2-S2</calculatedColumnFormula>
    </tableColumn>
    <tableColumn id="19" xr3:uid="{AED68800-1144-4F6A-A038-5BF9083C5F52}" name="Unit Cost" dataDxfId="0">
      <calculatedColumnFormula>S2/Q2</calculatedColumnFormula>
    </tableColumn>
  </tableColumns>
  <tableStyleInfo name="TableStyleMedium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D8CE-9D54-4C1A-BC1B-5E44C39FA06C}">
  <dimension ref="A3:AP44"/>
  <sheetViews>
    <sheetView topLeftCell="Z2" workbookViewId="0">
      <selection activeCell="AH3" sqref="AH3"/>
    </sheetView>
  </sheetViews>
  <sheetFormatPr defaultRowHeight="14.25"/>
  <cols>
    <col min="1" max="1" width="22.625" bestFit="1" customWidth="1"/>
    <col min="2" max="2" width="8.625" customWidth="1"/>
    <col min="3" max="3" width="7.625" customWidth="1"/>
    <col min="5" max="5" width="22.625" customWidth="1"/>
    <col min="6" max="7" width="8.625" customWidth="1"/>
    <col min="9" max="9" width="13.75" bestFit="1" customWidth="1"/>
    <col min="10" max="10" width="22.625" bestFit="1" customWidth="1"/>
    <col min="11" max="11" width="11.875" style="5" bestFit="1" customWidth="1"/>
    <col min="13" max="13" width="13.75" bestFit="1" customWidth="1"/>
    <col min="14" max="14" width="22.625" bestFit="1" customWidth="1"/>
    <col min="15" max="15" width="11.875" style="5" bestFit="1" customWidth="1"/>
    <col min="17" max="17" width="22.625" bestFit="1" customWidth="1"/>
    <col min="18" max="18" width="8.625" customWidth="1"/>
    <col min="20" max="20" width="9.375" bestFit="1" customWidth="1"/>
    <col min="21" max="21" width="12.5" bestFit="1" customWidth="1"/>
    <col min="22" max="22" width="9.375" bestFit="1" customWidth="1"/>
    <col min="23" max="23" width="16" bestFit="1" customWidth="1"/>
    <col min="24" max="24" width="13.375" bestFit="1" customWidth="1"/>
    <col min="25" max="25" width="13.625" customWidth="1"/>
    <col min="26" max="26" width="16.25" customWidth="1"/>
    <col min="27" max="27" width="16.75" bestFit="1" customWidth="1"/>
    <col min="28" max="28" width="12.25" bestFit="1" customWidth="1"/>
    <col min="29" max="29" width="16.375" bestFit="1" customWidth="1"/>
    <col min="30" max="30" width="12" bestFit="1" customWidth="1"/>
    <col min="31" max="31" width="12.25" bestFit="1" customWidth="1"/>
    <col min="32" max="32" width="12.625" bestFit="1" customWidth="1"/>
    <col min="34" max="34" width="12.25" bestFit="1" customWidth="1"/>
    <col min="35" max="37" width="9.625" customWidth="1"/>
    <col min="38" max="38" width="7.375" customWidth="1"/>
    <col min="39" max="39" width="11.875" bestFit="1" customWidth="1"/>
    <col min="41" max="41" width="11.875" bestFit="1" customWidth="1"/>
    <col min="42" max="42" width="12.25" customWidth="1"/>
  </cols>
  <sheetData>
    <row r="3" spans="1:42">
      <c r="A3" s="3" t="s">
        <v>0</v>
      </c>
      <c r="B3" t="s">
        <v>1</v>
      </c>
      <c r="C3" t="s">
        <v>2</v>
      </c>
      <c r="E3" s="3" t="s">
        <v>0</v>
      </c>
      <c r="F3" t="s">
        <v>1</v>
      </c>
      <c r="G3" t="s">
        <v>2</v>
      </c>
      <c r="I3" s="3" t="s">
        <v>3</v>
      </c>
      <c r="J3" s="3" t="s">
        <v>0</v>
      </c>
      <c r="K3"/>
      <c r="M3" s="3" t="s">
        <v>4</v>
      </c>
      <c r="N3" s="3" t="s">
        <v>0</v>
      </c>
      <c r="O3"/>
      <c r="Q3" s="3" t="s">
        <v>0</v>
      </c>
      <c r="R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AA3" s="3" t="s">
        <v>12</v>
      </c>
      <c r="AB3" t="s">
        <v>3</v>
      </c>
      <c r="AD3" s="3" t="s">
        <v>13</v>
      </c>
      <c r="AE3" t="s">
        <v>3</v>
      </c>
      <c r="AF3" t="s">
        <v>4</v>
      </c>
      <c r="AH3" s="3" t="s">
        <v>3</v>
      </c>
      <c r="AI3" s="3" t="s">
        <v>14</v>
      </c>
      <c r="AO3" s="3" t="s">
        <v>15</v>
      </c>
      <c r="AP3" t="s">
        <v>3</v>
      </c>
    </row>
    <row r="4" spans="1:42">
      <c r="A4" t="s">
        <v>16</v>
      </c>
      <c r="B4" s="6">
        <v>201020.39999999973</v>
      </c>
      <c r="C4" s="6">
        <v>88058.460832974233</v>
      </c>
      <c r="E4" t="s">
        <v>17</v>
      </c>
      <c r="F4" s="6">
        <v>419189.22999999911</v>
      </c>
      <c r="G4" s="6">
        <v>182215.88109631877</v>
      </c>
      <c r="I4" s="3" t="s">
        <v>15</v>
      </c>
      <c r="J4" t="s">
        <v>16</v>
      </c>
      <c r="K4" t="s">
        <v>18</v>
      </c>
      <c r="M4" s="3" t="s">
        <v>15</v>
      </c>
      <c r="N4" t="s">
        <v>16</v>
      </c>
      <c r="O4" t="s">
        <v>18</v>
      </c>
      <c r="Q4" t="s">
        <v>17</v>
      </c>
      <c r="R4" s="6">
        <v>182215.88109631834</v>
      </c>
      <c r="T4" s="7">
        <v>288813.35999999987</v>
      </c>
      <c r="U4" s="8">
        <v>2543</v>
      </c>
      <c r="V4" s="7">
        <v>126735.74140678832</v>
      </c>
      <c r="W4" s="8">
        <v>928</v>
      </c>
      <c r="X4" s="7">
        <v>162077.61859321164</v>
      </c>
      <c r="Y4" s="7">
        <v>311.22129310344815</v>
      </c>
      <c r="AA4" t="s">
        <v>19</v>
      </c>
      <c r="AB4" s="7">
        <v>16090.54</v>
      </c>
      <c r="AD4" t="s">
        <v>20</v>
      </c>
      <c r="AE4" s="7">
        <v>94.44</v>
      </c>
      <c r="AF4" s="7">
        <v>45.894565354999997</v>
      </c>
      <c r="AH4" s="3" t="s">
        <v>21</v>
      </c>
      <c r="AI4" t="s">
        <v>22</v>
      </c>
      <c r="AJ4" t="s">
        <v>23</v>
      </c>
      <c r="AK4" t="s">
        <v>24</v>
      </c>
      <c r="AL4" t="s">
        <v>25</v>
      </c>
      <c r="AM4" t="s">
        <v>18</v>
      </c>
      <c r="AO4" t="s">
        <v>26</v>
      </c>
      <c r="AP4" s="9">
        <v>17656.910000000003</v>
      </c>
    </row>
    <row r="5" spans="1:42">
      <c r="A5" t="s">
        <v>18</v>
      </c>
      <c r="B5" s="6">
        <v>201020.39999999973</v>
      </c>
      <c r="C5" s="6">
        <v>88058.460832974233</v>
      </c>
      <c r="E5" t="s">
        <v>18</v>
      </c>
      <c r="F5" s="6">
        <v>419189.22999999911</v>
      </c>
      <c r="G5" s="6">
        <v>182215.88109631877</v>
      </c>
      <c r="I5" t="s">
        <v>27</v>
      </c>
      <c r="J5" s="7">
        <v>133.37</v>
      </c>
      <c r="K5" s="7">
        <v>133.37</v>
      </c>
      <c r="M5" t="s">
        <v>27</v>
      </c>
      <c r="N5" s="7">
        <v>48.77999985000001</v>
      </c>
      <c r="O5" s="7">
        <v>48.77999985000001</v>
      </c>
      <c r="Q5" t="s">
        <v>16</v>
      </c>
      <c r="R5" s="6">
        <v>88058.460832973913</v>
      </c>
      <c r="AA5" t="s">
        <v>28</v>
      </c>
      <c r="AB5" s="7">
        <v>364239.26999999903</v>
      </c>
      <c r="AD5" t="s">
        <v>29</v>
      </c>
      <c r="AE5" s="7">
        <v>153216.93</v>
      </c>
      <c r="AF5" s="7">
        <v>65751.582398608138</v>
      </c>
      <c r="AH5" t="s">
        <v>30</v>
      </c>
      <c r="AI5" s="7">
        <v>48115.590000000033</v>
      </c>
      <c r="AJ5" s="7">
        <v>89483.739999999976</v>
      </c>
      <c r="AK5" s="7">
        <v>139747.87999999992</v>
      </c>
      <c r="AL5" s="7">
        <v>6314.1399999999994</v>
      </c>
      <c r="AM5" s="7">
        <v>283661.34999999998</v>
      </c>
      <c r="AO5" t="s">
        <v>31</v>
      </c>
      <c r="AP5" s="9">
        <v>16230.189999999999</v>
      </c>
    </row>
    <row r="6" spans="1:42">
      <c r="I6" t="s">
        <v>32</v>
      </c>
      <c r="J6" s="7">
        <v>133.37</v>
      </c>
      <c r="K6" s="7">
        <v>133.37</v>
      </c>
      <c r="M6" t="s">
        <v>32</v>
      </c>
      <c r="N6" s="7">
        <v>48.77999985000001</v>
      </c>
      <c r="O6" s="7">
        <v>48.77999985000001</v>
      </c>
      <c r="Q6" t="s">
        <v>18</v>
      </c>
      <c r="R6" s="6">
        <v>270274.34192929225</v>
      </c>
      <c r="AA6" t="s">
        <v>33</v>
      </c>
      <c r="AB6" s="7">
        <v>239879.82000000018</v>
      </c>
      <c r="AD6" t="s">
        <v>34</v>
      </c>
      <c r="AE6" s="7">
        <v>4751.8799999999992</v>
      </c>
      <c r="AF6" s="7">
        <v>1944.8599954600015</v>
      </c>
      <c r="AH6" t="s">
        <v>35</v>
      </c>
      <c r="AI6" s="7">
        <v>13446.73</v>
      </c>
      <c r="AJ6" s="7">
        <v>6147.35</v>
      </c>
      <c r="AK6" s="7">
        <v>15548.380000000003</v>
      </c>
      <c r="AL6" s="7"/>
      <c r="AM6" s="7">
        <v>35142.460000000006</v>
      </c>
      <c r="AO6" t="s">
        <v>36</v>
      </c>
      <c r="AP6" s="9">
        <v>19601.59</v>
      </c>
    </row>
    <row r="7" spans="1:42">
      <c r="I7" t="s">
        <v>37</v>
      </c>
      <c r="J7" s="7">
        <v>133.37</v>
      </c>
      <c r="K7" s="7">
        <v>133.37</v>
      </c>
      <c r="M7" t="s">
        <v>37</v>
      </c>
      <c r="N7" s="7">
        <v>48.77999985000001</v>
      </c>
      <c r="O7" s="7">
        <v>48.77999985000001</v>
      </c>
      <c r="AA7" t="s">
        <v>18</v>
      </c>
      <c r="AB7" s="7">
        <v>620209.62999999919</v>
      </c>
      <c r="AD7" t="s">
        <v>38</v>
      </c>
      <c r="AE7" s="7">
        <v>150912.68999999994</v>
      </c>
      <c r="AF7" s="7">
        <v>53310.151370550186</v>
      </c>
      <c r="AH7" t="s">
        <v>39</v>
      </c>
      <c r="AI7" s="7">
        <v>3549.55</v>
      </c>
      <c r="AJ7" s="7">
        <v>5558.44</v>
      </c>
      <c r="AK7" s="7">
        <v>9000.6299999999992</v>
      </c>
      <c r="AL7" s="7"/>
      <c r="AM7" s="7">
        <v>18108.62</v>
      </c>
      <c r="AO7" t="s">
        <v>40</v>
      </c>
      <c r="AP7" s="9">
        <v>13147.390000000005</v>
      </c>
    </row>
    <row r="8" spans="1:42">
      <c r="I8" t="s">
        <v>41</v>
      </c>
      <c r="J8" s="7">
        <v>82.62</v>
      </c>
      <c r="K8" s="7">
        <v>82.62</v>
      </c>
      <c r="M8" t="s">
        <v>41</v>
      </c>
      <c r="N8" s="7">
        <v>45.030000810000004</v>
      </c>
      <c r="O8" s="7">
        <v>45.030000810000004</v>
      </c>
      <c r="AD8" t="s">
        <v>42</v>
      </c>
      <c r="AE8" s="7">
        <v>4433.2800000000007</v>
      </c>
      <c r="AF8" s="7">
        <v>2030.1552346999999</v>
      </c>
      <c r="AH8" t="s">
        <v>43</v>
      </c>
      <c r="AI8" s="7">
        <v>17464.120000000003</v>
      </c>
      <c r="AJ8" s="7">
        <v>5776.07</v>
      </c>
      <c r="AK8" s="7">
        <v>4917.9699999999993</v>
      </c>
      <c r="AL8" s="7"/>
      <c r="AM8" s="7">
        <v>28158.160000000003</v>
      </c>
      <c r="AO8" t="s">
        <v>44</v>
      </c>
      <c r="AP8" s="9">
        <v>181891.70999999996</v>
      </c>
    </row>
    <row r="9" spans="1:42">
      <c r="I9" t="s">
        <v>45</v>
      </c>
      <c r="J9" s="7">
        <v>133.37</v>
      </c>
      <c r="K9" s="7">
        <v>133.37</v>
      </c>
      <c r="M9" t="s">
        <v>45</v>
      </c>
      <c r="N9" s="7">
        <v>48.77999985000001</v>
      </c>
      <c r="O9" s="7">
        <v>48.77999985000001</v>
      </c>
      <c r="AD9" t="s">
        <v>46</v>
      </c>
      <c r="AE9" s="7">
        <v>102773.68999999999</v>
      </c>
      <c r="AF9" s="7">
        <v>28819.058304530015</v>
      </c>
      <c r="AH9" t="s">
        <v>47</v>
      </c>
      <c r="AI9" s="7">
        <v>11507.02</v>
      </c>
      <c r="AJ9" s="7">
        <v>5614.45</v>
      </c>
      <c r="AK9" s="7">
        <v>5606.5599999999995</v>
      </c>
      <c r="AL9" s="7"/>
      <c r="AM9" s="7">
        <v>22728.03</v>
      </c>
      <c r="AO9" t="s">
        <v>18</v>
      </c>
      <c r="AP9" s="9">
        <v>248527.78999999998</v>
      </c>
    </row>
    <row r="10" spans="1:42">
      <c r="I10" t="s">
        <v>48</v>
      </c>
      <c r="J10" s="7">
        <v>133.37</v>
      </c>
      <c r="K10" s="7">
        <v>133.37</v>
      </c>
      <c r="M10" t="s">
        <v>48</v>
      </c>
      <c r="N10" s="7">
        <v>48.77999985000001</v>
      </c>
      <c r="O10" s="7">
        <v>48.77999985000001</v>
      </c>
      <c r="AD10" t="s">
        <v>49</v>
      </c>
      <c r="AE10" s="7">
        <v>23864.580000000009</v>
      </c>
      <c r="AF10" s="7">
        <v>10267.939655489998</v>
      </c>
      <c r="AH10" t="s">
        <v>50</v>
      </c>
      <c r="AI10" s="7">
        <v>12211.810000000003</v>
      </c>
      <c r="AJ10" s="7">
        <v>8725.7900000000009</v>
      </c>
      <c r="AK10" s="7">
        <v>5696.49</v>
      </c>
      <c r="AL10" s="7"/>
      <c r="AM10" s="7">
        <v>26634.090000000004</v>
      </c>
    </row>
    <row r="11" spans="1:42">
      <c r="I11" t="s">
        <v>51</v>
      </c>
      <c r="J11" s="7">
        <v>130</v>
      </c>
      <c r="K11" s="7">
        <v>130</v>
      </c>
      <c r="M11" t="s">
        <v>52</v>
      </c>
      <c r="N11" s="7">
        <v>48.77999985000001</v>
      </c>
      <c r="O11" s="7">
        <v>48.77999985000001</v>
      </c>
      <c r="AD11" t="s">
        <v>53</v>
      </c>
      <c r="AE11" s="7">
        <v>180162.13999999926</v>
      </c>
      <c r="AF11" s="7">
        <v>108104.7004045998</v>
      </c>
      <c r="AH11" t="s">
        <v>54</v>
      </c>
      <c r="AI11" s="7">
        <v>8458.92</v>
      </c>
      <c r="AJ11" s="7">
        <v>7743.8499999999995</v>
      </c>
      <c r="AK11" s="7">
        <v>11966.910000000002</v>
      </c>
      <c r="AL11" s="7"/>
      <c r="AM11" s="7">
        <v>28169.68</v>
      </c>
    </row>
    <row r="12" spans="1:42">
      <c r="I12" t="s">
        <v>55</v>
      </c>
      <c r="J12" s="7">
        <v>130</v>
      </c>
      <c r="K12" s="7">
        <v>130</v>
      </c>
      <c r="M12" t="s">
        <v>56</v>
      </c>
      <c r="N12" s="7">
        <v>48.77999985000001</v>
      </c>
      <c r="O12" s="7">
        <v>48.77999985000001</v>
      </c>
      <c r="AD12" t="s">
        <v>18</v>
      </c>
      <c r="AE12" s="7">
        <v>620209.62999999919</v>
      </c>
      <c r="AF12" s="7">
        <v>270274.34192929312</v>
      </c>
      <c r="AH12" t="s">
        <v>57</v>
      </c>
      <c r="AI12" s="7">
        <v>11496.779999999999</v>
      </c>
      <c r="AJ12" s="7">
        <v>15206.190000000002</v>
      </c>
      <c r="AK12" s="7">
        <v>10772.600000000004</v>
      </c>
      <c r="AL12" s="7"/>
      <c r="AM12" s="7">
        <v>37475.570000000007</v>
      </c>
    </row>
    <row r="13" spans="1:42">
      <c r="I13" t="s">
        <v>58</v>
      </c>
      <c r="J13" s="7">
        <v>130</v>
      </c>
      <c r="K13" s="7">
        <v>130</v>
      </c>
      <c r="M13" t="s">
        <v>59</v>
      </c>
      <c r="N13" s="7">
        <v>48.77999985000001</v>
      </c>
      <c r="O13" s="7">
        <v>48.77999985000001</v>
      </c>
      <c r="AH13" t="s">
        <v>60</v>
      </c>
      <c r="AI13" s="7">
        <v>6209.3599999999988</v>
      </c>
      <c r="AJ13" s="7">
        <v>5909.7099999999991</v>
      </c>
      <c r="AK13" s="7">
        <v>12703.109999999999</v>
      </c>
      <c r="AL13" s="7"/>
      <c r="AM13" s="7">
        <v>24822.179999999997</v>
      </c>
    </row>
    <row r="14" spans="1:42">
      <c r="I14" t="s">
        <v>52</v>
      </c>
      <c r="J14" s="7">
        <v>133.37</v>
      </c>
      <c r="K14" s="7">
        <v>133.37</v>
      </c>
      <c r="M14" t="s">
        <v>61</v>
      </c>
      <c r="N14" s="7">
        <v>48.77999985000001</v>
      </c>
      <c r="O14" s="7">
        <v>48.77999985000001</v>
      </c>
      <c r="AH14" t="s">
        <v>62</v>
      </c>
      <c r="AI14" s="7">
        <v>17186.710000000006</v>
      </c>
      <c r="AJ14" s="7">
        <v>14213.309999999992</v>
      </c>
      <c r="AK14" s="7">
        <v>1737.6099999999997</v>
      </c>
      <c r="AL14" s="7"/>
      <c r="AM14" s="7">
        <v>33137.629999999997</v>
      </c>
    </row>
    <row r="15" spans="1:42">
      <c r="I15" t="s">
        <v>56</v>
      </c>
      <c r="J15" s="7">
        <v>133.37</v>
      </c>
      <c r="K15" s="7">
        <v>133.37</v>
      </c>
      <c r="M15" t="s">
        <v>63</v>
      </c>
      <c r="N15" s="7">
        <v>13.950003359999998</v>
      </c>
      <c r="O15" s="7">
        <v>13.950003359999998</v>
      </c>
      <c r="AH15" t="s">
        <v>64</v>
      </c>
      <c r="AI15" s="7">
        <v>5967.9699999999993</v>
      </c>
      <c r="AJ15" s="7">
        <v>10772.13</v>
      </c>
      <c r="AK15" s="7">
        <v>10305.960000000001</v>
      </c>
      <c r="AL15" s="7"/>
      <c r="AM15" s="7">
        <v>27046.059999999998</v>
      </c>
    </row>
    <row r="16" spans="1:42">
      <c r="I16" t="s">
        <v>65</v>
      </c>
      <c r="J16" s="7">
        <v>94.75</v>
      </c>
      <c r="K16" s="7">
        <v>94.75</v>
      </c>
      <c r="M16" t="s">
        <v>66</v>
      </c>
      <c r="N16" s="7">
        <v>48.77999985000001</v>
      </c>
      <c r="O16" s="7">
        <v>48.77999985000001</v>
      </c>
      <c r="AH16" t="s">
        <v>67</v>
      </c>
      <c r="AI16" s="7">
        <v>14199.220000000001</v>
      </c>
      <c r="AJ16" s="7">
        <v>15118.15</v>
      </c>
      <c r="AK16" s="7">
        <v>25808.429999999997</v>
      </c>
      <c r="AL16" s="7"/>
      <c r="AM16" s="7">
        <v>55125.8</v>
      </c>
    </row>
    <row r="17" spans="9:39">
      <c r="I17" t="s">
        <v>59</v>
      </c>
      <c r="J17" s="7">
        <v>133.37</v>
      </c>
      <c r="K17" s="7">
        <v>133.37</v>
      </c>
      <c r="M17" t="s">
        <v>68</v>
      </c>
      <c r="N17" s="7">
        <v>48.77999985000001</v>
      </c>
      <c r="O17" s="7">
        <v>48.77999985000001</v>
      </c>
      <c r="AH17" t="s">
        <v>18</v>
      </c>
      <c r="AI17" s="7">
        <v>169813.78000000003</v>
      </c>
      <c r="AJ17" s="7">
        <v>190269.17999999996</v>
      </c>
      <c r="AK17" s="7">
        <v>253812.52999999988</v>
      </c>
      <c r="AL17" s="7">
        <v>6314.1399999999994</v>
      </c>
      <c r="AM17" s="7">
        <v>620209.63000000012</v>
      </c>
    </row>
    <row r="18" spans="9:39">
      <c r="I18" t="s">
        <v>69</v>
      </c>
      <c r="J18" s="7">
        <v>130</v>
      </c>
      <c r="K18" s="7">
        <v>130</v>
      </c>
      <c r="M18" t="s">
        <v>70</v>
      </c>
      <c r="N18" s="7">
        <v>48.77999985000001</v>
      </c>
      <c r="O18" s="7">
        <v>48.77999985000001</v>
      </c>
    </row>
    <row r="19" spans="9:39">
      <c r="I19" t="s">
        <v>61</v>
      </c>
      <c r="J19" s="7">
        <v>133.37</v>
      </c>
      <c r="K19" s="7">
        <v>133.37</v>
      </c>
      <c r="M19" t="s">
        <v>18</v>
      </c>
      <c r="N19" s="7">
        <v>644.34000237000009</v>
      </c>
      <c r="O19" s="7">
        <v>644.34000237000009</v>
      </c>
    </row>
    <row r="20" spans="9:39">
      <c r="I20" t="s">
        <v>63</v>
      </c>
      <c r="J20" s="7">
        <v>27.97</v>
      </c>
      <c r="K20" s="7">
        <v>27.97</v>
      </c>
      <c r="O20"/>
    </row>
    <row r="21" spans="9:39">
      <c r="I21" t="s">
        <v>66</v>
      </c>
      <c r="J21" s="7">
        <v>133.37</v>
      </c>
      <c r="K21" s="7">
        <v>133.37</v>
      </c>
      <c r="O21"/>
    </row>
    <row r="22" spans="9:39">
      <c r="I22" t="s">
        <v>68</v>
      </c>
      <c r="J22" s="7">
        <v>133.37</v>
      </c>
      <c r="K22" s="7">
        <v>133.37</v>
      </c>
      <c r="O22"/>
    </row>
    <row r="23" spans="9:39">
      <c r="I23" t="s">
        <v>70</v>
      </c>
      <c r="J23" s="7">
        <v>133.37</v>
      </c>
      <c r="K23" s="7">
        <v>133.37</v>
      </c>
      <c r="O23"/>
    </row>
    <row r="24" spans="9:39">
      <c r="I24" t="s">
        <v>71</v>
      </c>
      <c r="J24" s="7">
        <v>130</v>
      </c>
      <c r="K24" s="7">
        <v>130</v>
      </c>
      <c r="O24"/>
    </row>
    <row r="25" spans="9:39">
      <c r="I25" t="s">
        <v>18</v>
      </c>
      <c r="J25" s="7">
        <v>2455.7799999999997</v>
      </c>
      <c r="K25" s="7">
        <v>2455.7799999999997</v>
      </c>
      <c r="O25"/>
    </row>
    <row r="26" spans="9:39">
      <c r="K26"/>
      <c r="O26"/>
    </row>
    <row r="27" spans="9:39">
      <c r="K27"/>
      <c r="O27"/>
    </row>
    <row r="28" spans="9:39">
      <c r="K28"/>
      <c r="O28"/>
    </row>
    <row r="29" spans="9:39">
      <c r="K29"/>
      <c r="O29"/>
    </row>
    <row r="30" spans="9:39">
      <c r="K30"/>
      <c r="O30"/>
    </row>
    <row r="31" spans="9:39">
      <c r="K31"/>
      <c r="O31"/>
    </row>
    <row r="32" spans="9:39">
      <c r="K32"/>
      <c r="O32"/>
    </row>
    <row r="33" spans="11:11">
      <c r="K33"/>
    </row>
    <row r="34" spans="11:11">
      <c r="K34"/>
    </row>
    <row r="35" spans="11:11">
      <c r="K35"/>
    </row>
    <row r="36" spans="11:11">
      <c r="K36"/>
    </row>
    <row r="37" spans="11:11">
      <c r="K37"/>
    </row>
    <row r="38" spans="11:11">
      <c r="K38"/>
    </row>
    <row r="39" spans="11:11">
      <c r="K39"/>
    </row>
    <row r="40" spans="11:11">
      <c r="K40"/>
    </row>
    <row r="41" spans="11:11">
      <c r="K41"/>
    </row>
    <row r="42" spans="11:11">
      <c r="K42"/>
    </row>
    <row r="43" spans="11:11">
      <c r="K43"/>
    </row>
    <row r="44" spans="11:11">
      <c r="K44"/>
    </row>
  </sheetData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27"/>
  <sheetViews>
    <sheetView workbookViewId="0">
      <selection activeCell="C48" sqref="C48"/>
    </sheetView>
  </sheetViews>
  <sheetFormatPr defaultRowHeight="14.1"/>
  <cols>
    <col min="1" max="1" width="11.5" customWidth="1"/>
    <col min="2" max="2" width="13.375" style="1" bestFit="1" customWidth="1"/>
    <col min="3" max="3" width="19.375" style="1" customWidth="1"/>
    <col min="4" max="4" width="22.375" style="1" bestFit="1" customWidth="1"/>
    <col min="5" max="6" width="22.375" style="1" customWidth="1"/>
    <col min="7" max="7" width="14.5" bestFit="1" customWidth="1"/>
    <col min="8" max="8" width="22.625" bestFit="1" customWidth="1"/>
    <col min="9" max="9" width="17" bestFit="1" customWidth="1"/>
    <col min="10" max="11" width="11.5" customWidth="1"/>
    <col min="12" max="12" width="16.875" customWidth="1"/>
    <col min="13" max="13" width="36.75" customWidth="1"/>
    <col min="14" max="14" width="13" bestFit="1" customWidth="1"/>
    <col min="15" max="15" width="11.625" bestFit="1" customWidth="1"/>
    <col min="16" max="16" width="11.5" style="4" customWidth="1"/>
    <col min="17" max="17" width="11.5" customWidth="1"/>
    <col min="18" max="18" width="11.5" style="4" customWidth="1"/>
    <col min="19" max="20" width="11.5" style="2" customWidth="1"/>
    <col min="21" max="21" width="11.375" style="2" bestFit="1" customWidth="1"/>
    <col min="24" max="24" width="11.5" customWidth="1"/>
    <col min="25" max="25" width="12.125" style="1" customWidth="1"/>
    <col min="26" max="26" width="13" customWidth="1"/>
    <col min="27" max="27" width="11.5" customWidth="1"/>
    <col min="28" max="28" width="16.875" customWidth="1"/>
    <col min="29" max="29" width="41.75" customWidth="1"/>
    <col min="30" max="31" width="11.5" customWidth="1"/>
  </cols>
  <sheetData>
    <row r="1" spans="1:21">
      <c r="A1" t="s">
        <v>72</v>
      </c>
      <c r="B1" s="1" t="s">
        <v>73</v>
      </c>
      <c r="C1" s="1" t="s">
        <v>74</v>
      </c>
      <c r="D1" s="1" t="s">
        <v>0</v>
      </c>
      <c r="E1" s="1" t="s">
        <v>21</v>
      </c>
      <c r="F1" s="1" t="s">
        <v>14</v>
      </c>
      <c r="G1" t="s">
        <v>75</v>
      </c>
      <c r="H1" t="s">
        <v>76</v>
      </c>
      <c r="I1" t="s">
        <v>15</v>
      </c>
      <c r="J1" t="s">
        <v>77</v>
      </c>
      <c r="K1" t="s">
        <v>78</v>
      </c>
      <c r="L1" t="s">
        <v>12</v>
      </c>
      <c r="M1" t="s">
        <v>79</v>
      </c>
      <c r="N1" t="s">
        <v>80</v>
      </c>
      <c r="O1" t="s">
        <v>13</v>
      </c>
      <c r="P1" s="4" t="s">
        <v>81</v>
      </c>
      <c r="Q1" t="s">
        <v>82</v>
      </c>
      <c r="R1" s="4" t="s">
        <v>83</v>
      </c>
      <c r="S1" s="2" t="s">
        <v>84</v>
      </c>
      <c r="T1" s="2" t="s">
        <v>85</v>
      </c>
      <c r="U1" s="2" t="s">
        <v>86</v>
      </c>
    </row>
    <row r="2" spans="1:21">
      <c r="A2">
        <v>24118</v>
      </c>
      <c r="B2" s="1">
        <v>44196</v>
      </c>
      <c r="C2" s="2">
        <f>WEEKDAY(B2,2)</f>
        <v>4</v>
      </c>
      <c r="D2" s="2" t="str">
        <f>IF(C2&gt;=6,"Weekend","Weekday")</f>
        <v>Weekday</v>
      </c>
      <c r="E2" s="2" t="str">
        <f>TEXT(Table2[[#This Row],[Order Date]],"MMMM")</f>
        <v>December</v>
      </c>
      <c r="F2" s="2" t="str">
        <f>TEXT(Table2[[#This Row],[Order Date]],"YYYY")</f>
        <v>2020</v>
      </c>
      <c r="G2">
        <v>9345</v>
      </c>
      <c r="H2" t="s">
        <v>87</v>
      </c>
      <c r="I2" t="s">
        <v>88</v>
      </c>
      <c r="J2" t="s">
        <v>89</v>
      </c>
      <c r="K2" t="s">
        <v>90</v>
      </c>
      <c r="L2" t="s">
        <v>28</v>
      </c>
      <c r="M2" t="s">
        <v>91</v>
      </c>
      <c r="N2">
        <v>810</v>
      </c>
      <c r="O2" t="s">
        <v>46</v>
      </c>
      <c r="P2" s="4">
        <v>18.989999999999998</v>
      </c>
      <c r="Q2">
        <v>2</v>
      </c>
      <c r="R2" s="4">
        <f t="shared" ref="R2:R65" si="0">P2*Q2</f>
        <v>37.979999999999997</v>
      </c>
      <c r="S2" s="2">
        <v>21.020000459999999</v>
      </c>
      <c r="T2" s="2">
        <f>R2-S2</f>
        <v>16.959999539999998</v>
      </c>
      <c r="U2" s="2">
        <f>S2/Q2</f>
        <v>10.510000229999999</v>
      </c>
    </row>
    <row r="3" spans="1:21">
      <c r="A3">
        <v>24992</v>
      </c>
      <c r="B3" s="1">
        <v>44196</v>
      </c>
      <c r="C3" s="2">
        <f t="shared" ref="C3:C66" si="1">WEEKDAY(B3,2)</f>
        <v>4</v>
      </c>
      <c r="D3" s="2" t="str">
        <f t="shared" ref="D3:D66" si="2">IF(C3&gt;=6,"Weekend","Weekday")</f>
        <v>Weekday</v>
      </c>
      <c r="E3" s="2" t="str">
        <f>TEXT(Table2[[#This Row],[Order Date]],"MMMM")</f>
        <v>December</v>
      </c>
      <c r="F3" s="2" t="str">
        <f>TEXT(Table2[[#This Row],[Order Date]],"YYYY")</f>
        <v>2020</v>
      </c>
      <c r="G3">
        <v>1169</v>
      </c>
      <c r="H3" t="s">
        <v>92</v>
      </c>
      <c r="I3" t="s">
        <v>93</v>
      </c>
      <c r="J3" t="s">
        <v>89</v>
      </c>
      <c r="K3" t="s">
        <v>90</v>
      </c>
      <c r="L3" t="s">
        <v>28</v>
      </c>
      <c r="M3" t="s">
        <v>94</v>
      </c>
      <c r="N3">
        <v>403</v>
      </c>
      <c r="O3" t="s">
        <v>53</v>
      </c>
      <c r="P3" s="4">
        <v>133.37</v>
      </c>
      <c r="Q3">
        <v>1</v>
      </c>
      <c r="R3" s="4">
        <f t="shared" si="0"/>
        <v>133.37</v>
      </c>
      <c r="S3" s="2">
        <v>84.590000149999995</v>
      </c>
      <c r="T3" s="2">
        <f t="shared" ref="T3:T66" si="3">R3-S3</f>
        <v>48.77999985000001</v>
      </c>
      <c r="U3" s="2">
        <f t="shared" ref="U3:U66" si="4">S3/Q3</f>
        <v>84.590000149999995</v>
      </c>
    </row>
    <row r="4" spans="1:21">
      <c r="A4">
        <v>75928</v>
      </c>
      <c r="B4" s="1">
        <v>44196</v>
      </c>
      <c r="C4" s="2">
        <f t="shared" si="1"/>
        <v>4</v>
      </c>
      <c r="D4" s="2" t="str">
        <f t="shared" si="2"/>
        <v>Weekday</v>
      </c>
      <c r="E4" s="2" t="str">
        <f>TEXT(Table2[[#This Row],[Order Date]],"MMMM")</f>
        <v>December</v>
      </c>
      <c r="F4" s="2" t="str">
        <f>TEXT(Table2[[#This Row],[Order Date]],"YYYY")</f>
        <v>2020</v>
      </c>
      <c r="G4">
        <v>19481</v>
      </c>
      <c r="H4" t="s">
        <v>95</v>
      </c>
      <c r="I4" t="s">
        <v>96</v>
      </c>
      <c r="J4" t="s">
        <v>89</v>
      </c>
      <c r="K4" t="s">
        <v>90</v>
      </c>
      <c r="L4" t="s">
        <v>28</v>
      </c>
      <c r="M4" t="s">
        <v>97</v>
      </c>
      <c r="N4">
        <v>1360</v>
      </c>
      <c r="O4" t="s">
        <v>38</v>
      </c>
      <c r="P4" s="4">
        <v>370</v>
      </c>
      <c r="Q4">
        <v>1</v>
      </c>
      <c r="R4" s="4">
        <f t="shared" si="0"/>
        <v>370</v>
      </c>
      <c r="S4" s="2">
        <v>249.0899963</v>
      </c>
      <c r="T4" s="2">
        <f t="shared" si="3"/>
        <v>120.9100037</v>
      </c>
      <c r="U4" s="2">
        <f t="shared" si="4"/>
        <v>249.0899963</v>
      </c>
    </row>
    <row r="5" spans="1:21">
      <c r="A5">
        <v>20755</v>
      </c>
      <c r="B5" s="1">
        <v>44195</v>
      </c>
      <c r="C5" s="2">
        <f t="shared" si="1"/>
        <v>3</v>
      </c>
      <c r="D5" s="2" t="str">
        <f t="shared" si="2"/>
        <v>Weekday</v>
      </c>
      <c r="E5" s="2" t="str">
        <f>TEXT(Table2[[#This Row],[Order Date]],"MMMM")</f>
        <v>December</v>
      </c>
      <c r="F5" s="2" t="str">
        <f>TEXT(Table2[[#This Row],[Order Date]],"YYYY")</f>
        <v>2020</v>
      </c>
      <c r="G5">
        <v>640</v>
      </c>
      <c r="H5" t="s">
        <v>92</v>
      </c>
      <c r="I5" t="s">
        <v>98</v>
      </c>
      <c r="J5" t="s">
        <v>89</v>
      </c>
      <c r="K5" t="s">
        <v>90</v>
      </c>
      <c r="L5" t="s">
        <v>28</v>
      </c>
      <c r="M5" t="s">
        <v>99</v>
      </c>
      <c r="N5">
        <v>804</v>
      </c>
      <c r="O5" t="s">
        <v>46</v>
      </c>
      <c r="P5" s="4">
        <v>18.989999999999998</v>
      </c>
      <c r="Q5">
        <v>2</v>
      </c>
      <c r="R5" s="4">
        <f t="shared" si="0"/>
        <v>37.979999999999997</v>
      </c>
      <c r="S5" s="2">
        <v>23.639999400000001</v>
      </c>
      <c r="T5" s="2">
        <f t="shared" si="3"/>
        <v>14.340000599999996</v>
      </c>
      <c r="U5" s="2">
        <f t="shared" si="4"/>
        <v>11.8199997</v>
      </c>
    </row>
    <row r="6" spans="1:21">
      <c r="A6">
        <v>75741</v>
      </c>
      <c r="B6" s="1">
        <v>44194</v>
      </c>
      <c r="C6" s="2">
        <f t="shared" si="1"/>
        <v>2</v>
      </c>
      <c r="D6" s="2" t="str">
        <f t="shared" si="2"/>
        <v>Weekday</v>
      </c>
      <c r="E6" s="2" t="str">
        <f>TEXT(Table2[[#This Row],[Order Date]],"MMMM")</f>
        <v>December</v>
      </c>
      <c r="F6" s="2" t="str">
        <f>TEXT(Table2[[#This Row],[Order Date]],"YYYY")</f>
        <v>2020</v>
      </c>
      <c r="G6">
        <v>19294</v>
      </c>
      <c r="H6" t="s">
        <v>100</v>
      </c>
      <c r="I6" t="s">
        <v>101</v>
      </c>
      <c r="J6" t="s">
        <v>89</v>
      </c>
      <c r="K6" t="s">
        <v>90</v>
      </c>
      <c r="L6" t="s">
        <v>28</v>
      </c>
      <c r="M6" t="s">
        <v>97</v>
      </c>
      <c r="N6">
        <v>1360</v>
      </c>
      <c r="O6" t="s">
        <v>38</v>
      </c>
      <c r="P6" s="4">
        <v>370</v>
      </c>
      <c r="Q6">
        <v>1</v>
      </c>
      <c r="R6" s="4">
        <f t="shared" si="0"/>
        <v>370</v>
      </c>
      <c r="S6" s="2">
        <v>249.0899963</v>
      </c>
      <c r="T6" s="2">
        <f t="shared" si="3"/>
        <v>120.9100037</v>
      </c>
      <c r="U6" s="2">
        <f t="shared" si="4"/>
        <v>249.0899963</v>
      </c>
    </row>
    <row r="7" spans="1:21">
      <c r="A7">
        <v>75742</v>
      </c>
      <c r="B7" s="1">
        <v>44193</v>
      </c>
      <c r="C7" s="2">
        <f t="shared" si="1"/>
        <v>1</v>
      </c>
      <c r="D7" s="2" t="str">
        <f t="shared" si="2"/>
        <v>Weekday</v>
      </c>
      <c r="E7" s="2" t="str">
        <f>TEXT(Table2[[#This Row],[Order Date]],"MMMM")</f>
        <v>December</v>
      </c>
      <c r="F7" s="2" t="str">
        <f>TEXT(Table2[[#This Row],[Order Date]],"YYYY")</f>
        <v>2020</v>
      </c>
      <c r="G7">
        <v>19295</v>
      </c>
      <c r="H7" t="s">
        <v>102</v>
      </c>
      <c r="I7" t="s">
        <v>103</v>
      </c>
      <c r="J7" t="s">
        <v>89</v>
      </c>
      <c r="K7" t="s">
        <v>90</v>
      </c>
      <c r="L7" t="s">
        <v>28</v>
      </c>
      <c r="M7" t="s">
        <v>97</v>
      </c>
      <c r="N7">
        <v>1360</v>
      </c>
      <c r="O7" t="s">
        <v>38</v>
      </c>
      <c r="P7" s="4">
        <v>370</v>
      </c>
      <c r="Q7">
        <v>1</v>
      </c>
      <c r="R7" s="4">
        <f t="shared" si="0"/>
        <v>370</v>
      </c>
      <c r="S7" s="2">
        <v>249.0899963</v>
      </c>
      <c r="T7" s="2">
        <f t="shared" si="3"/>
        <v>120.9100037</v>
      </c>
      <c r="U7" s="2">
        <f t="shared" si="4"/>
        <v>249.0899963</v>
      </c>
    </row>
    <row r="8" spans="1:21">
      <c r="A8">
        <v>75743</v>
      </c>
      <c r="B8" s="1">
        <v>44192</v>
      </c>
      <c r="C8" s="2">
        <f t="shared" si="1"/>
        <v>7</v>
      </c>
      <c r="D8" s="2" t="str">
        <f t="shared" si="2"/>
        <v>Weekend</v>
      </c>
      <c r="E8" s="2" t="str">
        <f>TEXT(Table2[[#This Row],[Order Date]],"MMMM")</f>
        <v>December</v>
      </c>
      <c r="F8" s="2" t="str">
        <f>TEXT(Table2[[#This Row],[Order Date]],"YYYY")</f>
        <v>2020</v>
      </c>
      <c r="G8">
        <v>19296</v>
      </c>
      <c r="H8" t="s">
        <v>104</v>
      </c>
      <c r="I8" t="s">
        <v>105</v>
      </c>
      <c r="J8" t="s">
        <v>89</v>
      </c>
      <c r="K8" t="s">
        <v>90</v>
      </c>
      <c r="L8" t="s">
        <v>28</v>
      </c>
      <c r="M8" t="s">
        <v>97</v>
      </c>
      <c r="N8">
        <v>1360</v>
      </c>
      <c r="O8" t="s">
        <v>38</v>
      </c>
      <c r="P8" s="4">
        <v>370</v>
      </c>
      <c r="Q8">
        <v>1</v>
      </c>
      <c r="R8" s="4">
        <f t="shared" si="0"/>
        <v>370</v>
      </c>
      <c r="S8" s="2">
        <v>249.0899963</v>
      </c>
      <c r="T8" s="2">
        <f t="shared" si="3"/>
        <v>120.9100037</v>
      </c>
      <c r="U8" s="2">
        <f t="shared" si="4"/>
        <v>249.0899963</v>
      </c>
    </row>
    <row r="9" spans="1:21">
      <c r="A9">
        <v>75744</v>
      </c>
      <c r="B9" s="1">
        <v>44191</v>
      </c>
      <c r="C9" s="2">
        <f t="shared" si="1"/>
        <v>6</v>
      </c>
      <c r="D9" s="2" t="str">
        <f t="shared" si="2"/>
        <v>Weekend</v>
      </c>
      <c r="E9" s="2" t="str">
        <f>TEXT(Table2[[#This Row],[Order Date]],"MMMM")</f>
        <v>December</v>
      </c>
      <c r="F9" s="2" t="str">
        <f>TEXT(Table2[[#This Row],[Order Date]],"YYYY")</f>
        <v>2020</v>
      </c>
      <c r="G9">
        <v>19297</v>
      </c>
      <c r="H9" t="s">
        <v>106</v>
      </c>
      <c r="I9" t="s">
        <v>107</v>
      </c>
      <c r="J9" t="s">
        <v>89</v>
      </c>
      <c r="K9" t="s">
        <v>90</v>
      </c>
      <c r="L9" t="s">
        <v>28</v>
      </c>
      <c r="M9" t="s">
        <v>97</v>
      </c>
      <c r="N9">
        <v>1360</v>
      </c>
      <c r="O9" t="s">
        <v>38</v>
      </c>
      <c r="P9" s="4">
        <v>370</v>
      </c>
      <c r="Q9">
        <v>1</v>
      </c>
      <c r="R9" s="4">
        <f t="shared" si="0"/>
        <v>370</v>
      </c>
      <c r="S9" s="2">
        <v>249.0899963</v>
      </c>
      <c r="T9" s="2">
        <f t="shared" si="3"/>
        <v>120.9100037</v>
      </c>
      <c r="U9" s="2">
        <f t="shared" si="4"/>
        <v>249.0899963</v>
      </c>
    </row>
    <row r="10" spans="1:21">
      <c r="A10">
        <v>75745</v>
      </c>
      <c r="B10" s="1">
        <v>44190</v>
      </c>
      <c r="C10" s="2">
        <f t="shared" si="1"/>
        <v>5</v>
      </c>
      <c r="D10" s="2" t="str">
        <f t="shared" si="2"/>
        <v>Weekday</v>
      </c>
      <c r="E10" s="2" t="str">
        <f>TEXT(Table2[[#This Row],[Order Date]],"MMMM")</f>
        <v>December</v>
      </c>
      <c r="F10" s="2" t="str">
        <f>TEXT(Table2[[#This Row],[Order Date]],"YYYY")</f>
        <v>2020</v>
      </c>
      <c r="G10">
        <v>19298</v>
      </c>
      <c r="H10" t="s">
        <v>108</v>
      </c>
      <c r="I10" t="s">
        <v>109</v>
      </c>
      <c r="J10" t="s">
        <v>110</v>
      </c>
      <c r="K10" t="s">
        <v>111</v>
      </c>
      <c r="L10" t="s">
        <v>19</v>
      </c>
      <c r="M10" t="s">
        <v>97</v>
      </c>
      <c r="N10">
        <v>1360</v>
      </c>
      <c r="O10" t="s">
        <v>38</v>
      </c>
      <c r="P10" s="4">
        <v>370</v>
      </c>
      <c r="Q10">
        <v>1</v>
      </c>
      <c r="R10" s="4">
        <f t="shared" si="0"/>
        <v>370</v>
      </c>
      <c r="S10" s="2">
        <v>249.0899963</v>
      </c>
      <c r="T10" s="2">
        <f t="shared" si="3"/>
        <v>120.9100037</v>
      </c>
      <c r="U10" s="2">
        <f t="shared" si="4"/>
        <v>249.0899963</v>
      </c>
    </row>
    <row r="11" spans="1:21">
      <c r="A11">
        <v>17582</v>
      </c>
      <c r="B11" s="1">
        <v>44190</v>
      </c>
      <c r="C11" s="2">
        <f t="shared" si="1"/>
        <v>5</v>
      </c>
      <c r="D11" s="2" t="str">
        <f t="shared" si="2"/>
        <v>Weekday</v>
      </c>
      <c r="E11" s="2" t="str">
        <f>TEXT(Table2[[#This Row],[Order Date]],"MMMM")</f>
        <v>December</v>
      </c>
      <c r="F11" s="2" t="str">
        <f>TEXT(Table2[[#This Row],[Order Date]],"YYYY")</f>
        <v>2020</v>
      </c>
      <c r="G11">
        <v>5091</v>
      </c>
      <c r="H11" t="s">
        <v>92</v>
      </c>
      <c r="I11" t="s">
        <v>44</v>
      </c>
      <c r="J11" t="s">
        <v>110</v>
      </c>
      <c r="K11" t="s">
        <v>111</v>
      </c>
      <c r="L11" t="s">
        <v>28</v>
      </c>
      <c r="M11" t="s">
        <v>112</v>
      </c>
      <c r="N11">
        <v>957</v>
      </c>
      <c r="O11" t="s">
        <v>34</v>
      </c>
      <c r="P11" s="4">
        <v>80</v>
      </c>
      <c r="Q11">
        <v>1</v>
      </c>
      <c r="R11" s="4">
        <f t="shared" si="0"/>
        <v>80</v>
      </c>
      <c r="S11" s="2">
        <v>47.430000309999997</v>
      </c>
      <c r="T11" s="2">
        <f t="shared" si="3"/>
        <v>32.569999690000003</v>
      </c>
      <c r="U11" s="2">
        <f t="shared" si="4"/>
        <v>47.430000309999997</v>
      </c>
    </row>
    <row r="12" spans="1:21">
      <c r="A12">
        <v>24548</v>
      </c>
      <c r="B12" s="1">
        <v>44190</v>
      </c>
      <c r="C12" s="2">
        <f t="shared" si="1"/>
        <v>5</v>
      </c>
      <c r="D12" s="2" t="str">
        <f t="shared" si="2"/>
        <v>Weekday</v>
      </c>
      <c r="E12" s="2" t="str">
        <f>TEXT(Table2[[#This Row],[Order Date]],"MMMM")</f>
        <v>December</v>
      </c>
      <c r="F12" s="2" t="str">
        <f>TEXT(Table2[[#This Row],[Order Date]],"YYYY")</f>
        <v>2020</v>
      </c>
      <c r="G12">
        <v>6763</v>
      </c>
      <c r="H12" t="s">
        <v>113</v>
      </c>
      <c r="I12" t="s">
        <v>26</v>
      </c>
      <c r="J12" t="s">
        <v>89</v>
      </c>
      <c r="K12" t="s">
        <v>90</v>
      </c>
      <c r="L12" t="s">
        <v>28</v>
      </c>
      <c r="M12" t="s">
        <v>94</v>
      </c>
      <c r="N12">
        <v>403</v>
      </c>
      <c r="O12" t="s">
        <v>53</v>
      </c>
      <c r="P12" s="4">
        <v>133.37</v>
      </c>
      <c r="Q12">
        <v>1</v>
      </c>
      <c r="R12" s="4">
        <f t="shared" si="0"/>
        <v>133.37</v>
      </c>
      <c r="S12" s="2">
        <v>84.590000149999995</v>
      </c>
      <c r="T12" s="2">
        <f t="shared" si="3"/>
        <v>48.77999985000001</v>
      </c>
      <c r="U12" s="2">
        <f t="shared" si="4"/>
        <v>84.590000149999995</v>
      </c>
    </row>
    <row r="13" spans="1:21">
      <c r="A13">
        <v>14960</v>
      </c>
      <c r="B13" s="1">
        <v>44189</v>
      </c>
      <c r="C13" s="2">
        <f t="shared" si="1"/>
        <v>4</v>
      </c>
      <c r="D13" s="2" t="str">
        <f t="shared" si="2"/>
        <v>Weekday</v>
      </c>
      <c r="E13" s="2" t="str">
        <f>TEXT(Table2[[#This Row],[Order Date]],"MMMM")</f>
        <v>December</v>
      </c>
      <c r="F13" s="2" t="str">
        <f>TEXT(Table2[[#This Row],[Order Date]],"YYYY")</f>
        <v>2020</v>
      </c>
      <c r="G13">
        <v>9857</v>
      </c>
      <c r="H13" t="s">
        <v>114</v>
      </c>
      <c r="I13" t="s">
        <v>44</v>
      </c>
      <c r="J13" t="s">
        <v>110</v>
      </c>
      <c r="K13" t="s">
        <v>111</v>
      </c>
      <c r="L13" t="s">
        <v>28</v>
      </c>
      <c r="M13" t="s">
        <v>115</v>
      </c>
      <c r="N13">
        <v>1004</v>
      </c>
      <c r="O13" t="s">
        <v>49</v>
      </c>
      <c r="P13" s="4">
        <v>460.58</v>
      </c>
      <c r="Q13">
        <v>1</v>
      </c>
      <c r="R13" s="4">
        <f t="shared" si="0"/>
        <v>460.58</v>
      </c>
      <c r="S13" s="2">
        <v>268.7900085</v>
      </c>
      <c r="T13" s="2">
        <f t="shared" si="3"/>
        <v>191.78999149999999</v>
      </c>
      <c r="U13" s="2">
        <f t="shared" si="4"/>
        <v>268.7900085</v>
      </c>
    </row>
    <row r="14" spans="1:21">
      <c r="A14">
        <v>10961</v>
      </c>
      <c r="B14" s="1">
        <v>44188</v>
      </c>
      <c r="C14" s="2">
        <f t="shared" si="1"/>
        <v>3</v>
      </c>
      <c r="D14" s="2" t="str">
        <f t="shared" si="2"/>
        <v>Weekday</v>
      </c>
      <c r="E14" s="2" t="str">
        <f>TEXT(Table2[[#This Row],[Order Date]],"MMMM")</f>
        <v>December</v>
      </c>
      <c r="F14" s="2" t="str">
        <f>TEXT(Table2[[#This Row],[Order Date]],"YYYY")</f>
        <v>2020</v>
      </c>
      <c r="G14">
        <v>6320</v>
      </c>
      <c r="H14" t="s">
        <v>92</v>
      </c>
      <c r="I14" t="s">
        <v>44</v>
      </c>
      <c r="J14" t="s">
        <v>110</v>
      </c>
      <c r="K14" t="s">
        <v>111</v>
      </c>
      <c r="L14" t="s">
        <v>28</v>
      </c>
      <c r="M14" t="s">
        <v>115</v>
      </c>
      <c r="N14">
        <v>1004</v>
      </c>
      <c r="O14" t="s">
        <v>49</v>
      </c>
      <c r="P14" s="4">
        <v>460.58</v>
      </c>
      <c r="Q14">
        <v>1</v>
      </c>
      <c r="R14" s="4">
        <f t="shared" si="0"/>
        <v>460.58</v>
      </c>
      <c r="S14" s="2">
        <v>268.7900085</v>
      </c>
      <c r="T14" s="2">
        <f t="shared" si="3"/>
        <v>191.78999149999999</v>
      </c>
      <c r="U14" s="2">
        <f t="shared" si="4"/>
        <v>268.7900085</v>
      </c>
    </row>
    <row r="15" spans="1:21">
      <c r="A15">
        <v>17582</v>
      </c>
      <c r="B15" s="1">
        <v>44187</v>
      </c>
      <c r="C15" s="2">
        <f t="shared" si="1"/>
        <v>2</v>
      </c>
      <c r="D15" s="2" t="str">
        <f t="shared" si="2"/>
        <v>Weekday</v>
      </c>
      <c r="E15" s="2" t="str">
        <f>TEXT(Table2[[#This Row],[Order Date]],"MMMM")</f>
        <v>December</v>
      </c>
      <c r="F15" s="2" t="str">
        <f>TEXT(Table2[[#This Row],[Order Date]],"YYYY")</f>
        <v>2020</v>
      </c>
      <c r="G15">
        <v>5091</v>
      </c>
      <c r="H15" t="s">
        <v>92</v>
      </c>
      <c r="I15" t="s">
        <v>44</v>
      </c>
      <c r="J15" t="s">
        <v>110</v>
      </c>
      <c r="K15" t="s">
        <v>111</v>
      </c>
      <c r="L15" t="s">
        <v>28</v>
      </c>
      <c r="M15" t="s">
        <v>112</v>
      </c>
      <c r="N15">
        <v>957</v>
      </c>
      <c r="O15" t="s">
        <v>34</v>
      </c>
      <c r="P15" s="4">
        <v>80</v>
      </c>
      <c r="Q15">
        <v>1</v>
      </c>
      <c r="R15" s="4">
        <f t="shared" si="0"/>
        <v>80</v>
      </c>
      <c r="S15" s="2">
        <v>47.430000309999997</v>
      </c>
      <c r="T15" s="2">
        <f t="shared" si="3"/>
        <v>32.569999690000003</v>
      </c>
      <c r="U15" s="2">
        <f t="shared" si="4"/>
        <v>47.430000309999997</v>
      </c>
    </row>
    <row r="16" spans="1:21">
      <c r="A16">
        <v>14960</v>
      </c>
      <c r="B16" s="1">
        <v>44186</v>
      </c>
      <c r="C16" s="2">
        <f t="shared" si="1"/>
        <v>1</v>
      </c>
      <c r="D16" s="2" t="str">
        <f t="shared" si="2"/>
        <v>Weekday</v>
      </c>
      <c r="E16" s="2" t="str">
        <f>TEXT(Table2[[#This Row],[Order Date]],"MMMM")</f>
        <v>December</v>
      </c>
      <c r="F16" s="2" t="str">
        <f>TEXT(Table2[[#This Row],[Order Date]],"YYYY")</f>
        <v>2020</v>
      </c>
      <c r="G16">
        <v>9857</v>
      </c>
      <c r="H16" t="s">
        <v>114</v>
      </c>
      <c r="I16" t="s">
        <v>44</v>
      </c>
      <c r="J16" t="s">
        <v>110</v>
      </c>
      <c r="K16" t="s">
        <v>111</v>
      </c>
      <c r="L16" t="s">
        <v>28</v>
      </c>
      <c r="M16" t="s">
        <v>115</v>
      </c>
      <c r="N16">
        <v>1004</v>
      </c>
      <c r="O16" t="s">
        <v>49</v>
      </c>
      <c r="P16" s="4">
        <v>460.58</v>
      </c>
      <c r="Q16">
        <v>1</v>
      </c>
      <c r="R16" s="4">
        <f t="shared" si="0"/>
        <v>460.58</v>
      </c>
      <c r="S16" s="2">
        <v>268.7900085</v>
      </c>
      <c r="T16" s="2">
        <f t="shared" si="3"/>
        <v>191.78999149999999</v>
      </c>
      <c r="U16" s="2">
        <f t="shared" si="4"/>
        <v>268.7900085</v>
      </c>
    </row>
    <row r="17" spans="1:21">
      <c r="A17">
        <v>16966</v>
      </c>
      <c r="B17" s="1">
        <v>44185</v>
      </c>
      <c r="C17" s="2">
        <f t="shared" si="1"/>
        <v>7</v>
      </c>
      <c r="D17" s="2" t="str">
        <f t="shared" si="2"/>
        <v>Weekend</v>
      </c>
      <c r="E17" s="2" t="str">
        <f>TEXT(Table2[[#This Row],[Order Date]],"MMMM")</f>
        <v>December</v>
      </c>
      <c r="F17" s="2" t="str">
        <f>TEXT(Table2[[#This Row],[Order Date]],"YYYY")</f>
        <v>2020</v>
      </c>
      <c r="G17">
        <v>1948</v>
      </c>
      <c r="H17" t="s">
        <v>92</v>
      </c>
      <c r="I17" t="s">
        <v>44</v>
      </c>
      <c r="J17" t="s">
        <v>110</v>
      </c>
      <c r="K17" t="s">
        <v>111</v>
      </c>
      <c r="L17" t="s">
        <v>28</v>
      </c>
      <c r="M17" t="s">
        <v>115</v>
      </c>
      <c r="N17">
        <v>1004</v>
      </c>
      <c r="O17" t="s">
        <v>49</v>
      </c>
      <c r="P17" s="4">
        <v>460.58</v>
      </c>
      <c r="Q17">
        <v>1</v>
      </c>
      <c r="R17" s="4">
        <f t="shared" si="0"/>
        <v>460.58</v>
      </c>
      <c r="S17" s="2">
        <v>268.7900085</v>
      </c>
      <c r="T17" s="2">
        <f t="shared" si="3"/>
        <v>191.78999149999999</v>
      </c>
      <c r="U17" s="2">
        <f t="shared" si="4"/>
        <v>268.7900085</v>
      </c>
    </row>
    <row r="18" spans="1:21">
      <c r="A18">
        <v>19497</v>
      </c>
      <c r="B18" s="1">
        <v>44185</v>
      </c>
      <c r="C18" s="2">
        <f t="shared" si="1"/>
        <v>7</v>
      </c>
      <c r="D18" s="2" t="str">
        <f t="shared" si="2"/>
        <v>Weekend</v>
      </c>
      <c r="E18" s="2" t="str">
        <f>TEXT(Table2[[#This Row],[Order Date]],"MMMM")</f>
        <v>December</v>
      </c>
      <c r="F18" s="2" t="str">
        <f>TEXT(Table2[[#This Row],[Order Date]],"YYYY")</f>
        <v>2020</v>
      </c>
      <c r="G18">
        <v>2881</v>
      </c>
      <c r="H18" t="s">
        <v>92</v>
      </c>
      <c r="I18" t="s">
        <v>40</v>
      </c>
      <c r="J18" t="s">
        <v>110</v>
      </c>
      <c r="K18" t="s">
        <v>90</v>
      </c>
      <c r="L18" t="s">
        <v>28</v>
      </c>
      <c r="M18" t="s">
        <v>94</v>
      </c>
      <c r="N18">
        <v>403</v>
      </c>
      <c r="O18" t="s">
        <v>53</v>
      </c>
      <c r="P18" s="4">
        <v>133.37</v>
      </c>
      <c r="Q18">
        <v>1</v>
      </c>
      <c r="R18" s="4">
        <f t="shared" si="0"/>
        <v>133.37</v>
      </c>
      <c r="S18" s="2">
        <v>84.590000149999995</v>
      </c>
      <c r="T18" s="2">
        <f t="shared" si="3"/>
        <v>48.77999985000001</v>
      </c>
      <c r="U18" s="2">
        <f t="shared" si="4"/>
        <v>84.590000149999995</v>
      </c>
    </row>
    <row r="19" spans="1:21">
      <c r="A19">
        <v>24230</v>
      </c>
      <c r="B19" s="1">
        <v>44185</v>
      </c>
      <c r="C19" s="2">
        <f t="shared" si="1"/>
        <v>7</v>
      </c>
      <c r="D19" s="2" t="str">
        <f t="shared" si="2"/>
        <v>Weekend</v>
      </c>
      <c r="E19" s="2" t="str">
        <f>TEXT(Table2[[#This Row],[Order Date]],"MMMM")</f>
        <v>December</v>
      </c>
      <c r="F19" s="2" t="str">
        <f>TEXT(Table2[[#This Row],[Order Date]],"YYYY")</f>
        <v>2020</v>
      </c>
      <c r="G19">
        <v>1718</v>
      </c>
      <c r="H19" t="s">
        <v>92</v>
      </c>
      <c r="I19" t="s">
        <v>116</v>
      </c>
      <c r="J19" t="s">
        <v>89</v>
      </c>
      <c r="K19" t="s">
        <v>90</v>
      </c>
      <c r="L19" t="s">
        <v>28</v>
      </c>
      <c r="M19" t="s">
        <v>94</v>
      </c>
      <c r="N19">
        <v>403</v>
      </c>
      <c r="O19" t="s">
        <v>53</v>
      </c>
      <c r="P19" s="4">
        <v>133.37</v>
      </c>
      <c r="Q19">
        <v>1</v>
      </c>
      <c r="R19" s="4">
        <f t="shared" si="0"/>
        <v>133.37</v>
      </c>
      <c r="S19" s="2">
        <v>84.590000149999995</v>
      </c>
      <c r="T19" s="2">
        <f t="shared" si="3"/>
        <v>48.77999985000001</v>
      </c>
      <c r="U19" s="2">
        <f t="shared" si="4"/>
        <v>84.590000149999995</v>
      </c>
    </row>
    <row r="20" spans="1:21">
      <c r="A20">
        <v>16953</v>
      </c>
      <c r="B20" s="1">
        <v>44184</v>
      </c>
      <c r="C20" s="2">
        <f t="shared" si="1"/>
        <v>6</v>
      </c>
      <c r="D20" s="2" t="str">
        <f t="shared" si="2"/>
        <v>Weekend</v>
      </c>
      <c r="E20" s="2" t="str">
        <f>TEXT(Table2[[#This Row],[Order Date]],"MMMM")</f>
        <v>December</v>
      </c>
      <c r="F20" s="2" t="str">
        <f>TEXT(Table2[[#This Row],[Order Date]],"YYYY")</f>
        <v>2020</v>
      </c>
      <c r="G20">
        <v>2078</v>
      </c>
      <c r="H20" t="s">
        <v>117</v>
      </c>
      <c r="I20" t="s">
        <v>36</v>
      </c>
      <c r="J20" t="s">
        <v>110</v>
      </c>
      <c r="K20" t="s">
        <v>111</v>
      </c>
      <c r="L20" t="s">
        <v>28</v>
      </c>
      <c r="M20" t="s">
        <v>112</v>
      </c>
      <c r="N20">
        <v>957</v>
      </c>
      <c r="O20" t="s">
        <v>34</v>
      </c>
      <c r="P20" s="4">
        <v>80</v>
      </c>
      <c r="Q20">
        <v>1</v>
      </c>
      <c r="R20" s="4">
        <f t="shared" si="0"/>
        <v>80</v>
      </c>
      <c r="S20" s="2">
        <v>47.430000309999997</v>
      </c>
      <c r="T20" s="2">
        <f t="shared" si="3"/>
        <v>32.569999690000003</v>
      </c>
      <c r="U20" s="2">
        <f t="shared" si="4"/>
        <v>47.430000309999997</v>
      </c>
    </row>
    <row r="21" spans="1:21">
      <c r="A21">
        <v>16864</v>
      </c>
      <c r="B21" s="1">
        <v>44184</v>
      </c>
      <c r="C21" s="2">
        <f t="shared" si="1"/>
        <v>6</v>
      </c>
      <c r="D21" s="2" t="str">
        <f t="shared" si="2"/>
        <v>Weekend</v>
      </c>
      <c r="E21" s="2" t="str">
        <f>TEXT(Table2[[#This Row],[Order Date]],"MMMM")</f>
        <v>December</v>
      </c>
      <c r="F21" s="2" t="str">
        <f>TEXT(Table2[[#This Row],[Order Date]],"YYYY")</f>
        <v>2020</v>
      </c>
      <c r="G21">
        <v>10992</v>
      </c>
      <c r="H21" t="s">
        <v>118</v>
      </c>
      <c r="I21" t="s">
        <v>119</v>
      </c>
      <c r="J21" t="s">
        <v>110</v>
      </c>
      <c r="K21" t="s">
        <v>90</v>
      </c>
      <c r="L21" t="s">
        <v>28</v>
      </c>
      <c r="M21" t="s">
        <v>120</v>
      </c>
      <c r="N21">
        <v>365</v>
      </c>
      <c r="O21" t="s">
        <v>53</v>
      </c>
      <c r="P21" s="4">
        <v>94.75</v>
      </c>
      <c r="Q21">
        <v>1</v>
      </c>
      <c r="R21" s="4">
        <f t="shared" si="0"/>
        <v>94.75</v>
      </c>
      <c r="S21" s="2">
        <v>30.5699997</v>
      </c>
      <c r="T21" s="2">
        <f t="shared" si="3"/>
        <v>64.180000300000003</v>
      </c>
      <c r="U21" s="2">
        <f t="shared" si="4"/>
        <v>30.5699997</v>
      </c>
    </row>
    <row r="22" spans="1:21">
      <c r="A22">
        <v>10459</v>
      </c>
      <c r="B22" s="1">
        <v>44184</v>
      </c>
      <c r="C22" s="2">
        <f t="shared" si="1"/>
        <v>6</v>
      </c>
      <c r="D22" s="2" t="str">
        <f t="shared" si="2"/>
        <v>Weekend</v>
      </c>
      <c r="E22" s="2" t="str">
        <f>TEXT(Table2[[#This Row],[Order Date]],"MMMM")</f>
        <v>December</v>
      </c>
      <c r="F22" s="2" t="str">
        <f>TEXT(Table2[[#This Row],[Order Date]],"YYYY")</f>
        <v>2020</v>
      </c>
      <c r="G22">
        <v>9814</v>
      </c>
      <c r="H22" t="s">
        <v>92</v>
      </c>
      <c r="I22" t="s">
        <v>121</v>
      </c>
      <c r="J22" t="s">
        <v>89</v>
      </c>
      <c r="K22" t="s">
        <v>90</v>
      </c>
      <c r="L22" t="s">
        <v>33</v>
      </c>
      <c r="M22" t="s">
        <v>122</v>
      </c>
      <c r="N22">
        <v>893</v>
      </c>
      <c r="O22" t="s">
        <v>46</v>
      </c>
      <c r="P22" s="4">
        <v>52.99</v>
      </c>
      <c r="Q22">
        <v>4</v>
      </c>
      <c r="R22" s="4">
        <f t="shared" si="0"/>
        <v>211.96</v>
      </c>
      <c r="S22" s="2">
        <v>145.47999572000001</v>
      </c>
      <c r="T22" s="2">
        <f t="shared" si="3"/>
        <v>66.480004280000003</v>
      </c>
      <c r="U22" s="2">
        <f t="shared" si="4"/>
        <v>36.369998930000001</v>
      </c>
    </row>
    <row r="23" spans="1:21">
      <c r="A23">
        <v>18857</v>
      </c>
      <c r="B23" s="1">
        <v>44183</v>
      </c>
      <c r="C23" s="2">
        <f t="shared" si="1"/>
        <v>5</v>
      </c>
      <c r="D23" s="2" t="str">
        <f t="shared" si="2"/>
        <v>Weekday</v>
      </c>
      <c r="E23" s="2" t="str">
        <f>TEXT(Table2[[#This Row],[Order Date]],"MMMM")</f>
        <v>December</v>
      </c>
      <c r="F23" s="2" t="str">
        <f>TEXT(Table2[[#This Row],[Order Date]],"YYYY")</f>
        <v>2020</v>
      </c>
      <c r="G23">
        <v>4838</v>
      </c>
      <c r="H23" t="s">
        <v>123</v>
      </c>
      <c r="I23" t="s">
        <v>44</v>
      </c>
      <c r="J23" t="s">
        <v>110</v>
      </c>
      <c r="K23" t="s">
        <v>111</v>
      </c>
      <c r="L23" t="s">
        <v>28</v>
      </c>
      <c r="M23" t="s">
        <v>112</v>
      </c>
      <c r="N23">
        <v>957</v>
      </c>
      <c r="O23" t="s">
        <v>34</v>
      </c>
      <c r="P23" s="4">
        <v>80</v>
      </c>
      <c r="Q23">
        <v>1</v>
      </c>
      <c r="R23" s="4">
        <f t="shared" si="0"/>
        <v>80</v>
      </c>
      <c r="S23" s="2">
        <v>47.430000309999997</v>
      </c>
      <c r="T23" s="2">
        <f t="shared" si="3"/>
        <v>32.569999690000003</v>
      </c>
      <c r="U23" s="2">
        <f t="shared" si="4"/>
        <v>47.430000309999997</v>
      </c>
    </row>
    <row r="24" spans="1:21">
      <c r="A24">
        <v>16081</v>
      </c>
      <c r="B24" s="1">
        <v>44183</v>
      </c>
      <c r="C24" s="2">
        <f t="shared" si="1"/>
        <v>5</v>
      </c>
      <c r="D24" s="2" t="str">
        <f t="shared" si="2"/>
        <v>Weekday</v>
      </c>
      <c r="E24" s="2" t="str">
        <f>TEXT(Table2[[#This Row],[Order Date]],"MMMM")</f>
        <v>December</v>
      </c>
      <c r="F24" s="2" t="str">
        <f>TEXT(Table2[[#This Row],[Order Date]],"YYYY")</f>
        <v>2020</v>
      </c>
      <c r="G24">
        <v>5367</v>
      </c>
      <c r="H24" t="s">
        <v>124</v>
      </c>
      <c r="I24" t="s">
        <v>125</v>
      </c>
      <c r="J24" t="s">
        <v>110</v>
      </c>
      <c r="K24" t="s">
        <v>90</v>
      </c>
      <c r="L24" t="s">
        <v>28</v>
      </c>
      <c r="M24" t="s">
        <v>94</v>
      </c>
      <c r="N24">
        <v>403</v>
      </c>
      <c r="O24" t="s">
        <v>53</v>
      </c>
      <c r="P24" s="4">
        <v>133.37</v>
      </c>
      <c r="Q24">
        <v>1</v>
      </c>
      <c r="R24" s="4">
        <f t="shared" si="0"/>
        <v>133.37</v>
      </c>
      <c r="S24" s="2">
        <v>84.590000149999995</v>
      </c>
      <c r="T24" s="2">
        <f t="shared" si="3"/>
        <v>48.77999985000001</v>
      </c>
      <c r="U24" s="2">
        <f t="shared" si="4"/>
        <v>84.590000149999995</v>
      </c>
    </row>
    <row r="25" spans="1:21">
      <c r="A25">
        <v>49878</v>
      </c>
      <c r="B25" s="1">
        <v>44183</v>
      </c>
      <c r="C25" s="2">
        <f t="shared" si="1"/>
        <v>5</v>
      </c>
      <c r="D25" s="2" t="str">
        <f t="shared" si="2"/>
        <v>Weekday</v>
      </c>
      <c r="E25" s="2" t="str">
        <f>TEXT(Table2[[#This Row],[Order Date]],"MMMM")</f>
        <v>December</v>
      </c>
      <c r="F25" s="2" t="str">
        <f>TEXT(Table2[[#This Row],[Order Date]],"YYYY")</f>
        <v>2020</v>
      </c>
      <c r="G25">
        <v>1564</v>
      </c>
      <c r="H25" t="s">
        <v>126</v>
      </c>
      <c r="I25" t="s">
        <v>127</v>
      </c>
      <c r="J25" t="s">
        <v>89</v>
      </c>
      <c r="K25" t="s">
        <v>90</v>
      </c>
      <c r="L25" t="s">
        <v>33</v>
      </c>
      <c r="M25" t="s">
        <v>128</v>
      </c>
      <c r="N25">
        <v>818</v>
      </c>
      <c r="O25" t="s">
        <v>46</v>
      </c>
      <c r="P25" s="4">
        <v>46.69</v>
      </c>
      <c r="Q25">
        <v>4</v>
      </c>
      <c r="R25" s="4">
        <f t="shared" si="0"/>
        <v>186.76</v>
      </c>
      <c r="S25" s="2">
        <v>118.76000212</v>
      </c>
      <c r="T25" s="2">
        <f t="shared" si="3"/>
        <v>67.999997879999995</v>
      </c>
      <c r="U25" s="2">
        <f t="shared" si="4"/>
        <v>29.690000529999999</v>
      </c>
    </row>
    <row r="26" spans="1:21">
      <c r="A26">
        <v>75771</v>
      </c>
      <c r="B26" s="1">
        <v>44183</v>
      </c>
      <c r="C26" s="2">
        <f t="shared" si="1"/>
        <v>5</v>
      </c>
      <c r="D26" s="2" t="str">
        <f t="shared" si="2"/>
        <v>Weekday</v>
      </c>
      <c r="E26" s="2" t="str">
        <f>TEXT(Table2[[#This Row],[Order Date]],"MMMM")</f>
        <v>December</v>
      </c>
      <c r="F26" s="2" t="str">
        <f>TEXT(Table2[[#This Row],[Order Date]],"YYYY")</f>
        <v>2020</v>
      </c>
      <c r="G26">
        <v>19324</v>
      </c>
      <c r="H26" t="s">
        <v>129</v>
      </c>
      <c r="I26" t="s">
        <v>130</v>
      </c>
      <c r="J26" t="s">
        <v>89</v>
      </c>
      <c r="K26" t="s">
        <v>90</v>
      </c>
      <c r="L26" t="s">
        <v>33</v>
      </c>
      <c r="M26" t="s">
        <v>97</v>
      </c>
      <c r="N26">
        <v>1360</v>
      </c>
      <c r="O26" t="s">
        <v>38</v>
      </c>
      <c r="P26" s="4">
        <v>370</v>
      </c>
      <c r="Q26">
        <v>1</v>
      </c>
      <c r="R26" s="4">
        <f t="shared" si="0"/>
        <v>370</v>
      </c>
      <c r="S26" s="2">
        <v>249.0899963</v>
      </c>
      <c r="T26" s="2">
        <f t="shared" si="3"/>
        <v>120.9100037</v>
      </c>
      <c r="U26" s="2">
        <f t="shared" si="4"/>
        <v>249.0899963</v>
      </c>
    </row>
    <row r="27" spans="1:21">
      <c r="A27">
        <v>75730</v>
      </c>
      <c r="B27" s="1">
        <v>44182</v>
      </c>
      <c r="C27" s="2">
        <f t="shared" si="1"/>
        <v>4</v>
      </c>
      <c r="D27" s="2" t="str">
        <f t="shared" si="2"/>
        <v>Weekday</v>
      </c>
      <c r="E27" s="2" t="str">
        <f>TEXT(Table2[[#This Row],[Order Date]],"MMMM")</f>
        <v>December</v>
      </c>
      <c r="F27" s="2" t="str">
        <f>TEXT(Table2[[#This Row],[Order Date]],"YYYY")</f>
        <v>2020</v>
      </c>
      <c r="G27">
        <v>19283</v>
      </c>
      <c r="H27" t="s">
        <v>131</v>
      </c>
      <c r="I27" t="s">
        <v>109</v>
      </c>
      <c r="J27" t="s">
        <v>110</v>
      </c>
      <c r="K27" t="s">
        <v>111</v>
      </c>
      <c r="L27" t="s">
        <v>19</v>
      </c>
      <c r="M27" t="s">
        <v>97</v>
      </c>
      <c r="N27">
        <v>1360</v>
      </c>
      <c r="O27" t="s">
        <v>38</v>
      </c>
      <c r="P27" s="4">
        <v>370</v>
      </c>
      <c r="Q27">
        <v>1</v>
      </c>
      <c r="R27" s="4">
        <f t="shared" si="0"/>
        <v>370</v>
      </c>
      <c r="S27" s="2">
        <v>249.0899963</v>
      </c>
      <c r="T27" s="2">
        <f t="shared" si="3"/>
        <v>120.9100037</v>
      </c>
      <c r="U27" s="2">
        <f t="shared" si="4"/>
        <v>249.0899963</v>
      </c>
    </row>
    <row r="28" spans="1:21">
      <c r="A28">
        <v>17810</v>
      </c>
      <c r="B28" s="1">
        <v>44182</v>
      </c>
      <c r="C28" s="2">
        <f t="shared" si="1"/>
        <v>4</v>
      </c>
      <c r="D28" s="2" t="str">
        <f t="shared" si="2"/>
        <v>Weekday</v>
      </c>
      <c r="E28" s="2" t="str">
        <f>TEXT(Table2[[#This Row],[Order Date]],"MMMM")</f>
        <v>December</v>
      </c>
      <c r="F28" s="2" t="str">
        <f>TEXT(Table2[[#This Row],[Order Date]],"YYYY")</f>
        <v>2020</v>
      </c>
      <c r="G28">
        <v>6365</v>
      </c>
      <c r="H28" t="s">
        <v>92</v>
      </c>
      <c r="I28" t="s">
        <v>44</v>
      </c>
      <c r="J28" t="s">
        <v>110</v>
      </c>
      <c r="K28" t="s">
        <v>111</v>
      </c>
      <c r="L28" t="s">
        <v>28</v>
      </c>
      <c r="M28" t="s">
        <v>115</v>
      </c>
      <c r="N28">
        <v>1004</v>
      </c>
      <c r="O28" t="s">
        <v>49</v>
      </c>
      <c r="P28" s="4">
        <v>460.58</v>
      </c>
      <c r="Q28">
        <v>1</v>
      </c>
      <c r="R28" s="4">
        <f t="shared" si="0"/>
        <v>460.58</v>
      </c>
      <c r="S28" s="2">
        <v>268.7900085</v>
      </c>
      <c r="T28" s="2">
        <f t="shared" si="3"/>
        <v>191.78999149999999</v>
      </c>
      <c r="U28" s="2">
        <f t="shared" si="4"/>
        <v>268.7900085</v>
      </c>
    </row>
    <row r="29" spans="1:21">
      <c r="A29">
        <v>62342</v>
      </c>
      <c r="B29" s="1">
        <v>44182</v>
      </c>
      <c r="C29" s="2">
        <f t="shared" si="1"/>
        <v>4</v>
      </c>
      <c r="D29" s="2" t="str">
        <f t="shared" si="2"/>
        <v>Weekday</v>
      </c>
      <c r="E29" s="2" t="str">
        <f>TEXT(Table2[[#This Row],[Order Date]],"MMMM")</f>
        <v>December</v>
      </c>
      <c r="F29" s="2" t="str">
        <f>TEXT(Table2[[#This Row],[Order Date]],"YYYY")</f>
        <v>2020</v>
      </c>
      <c r="G29">
        <v>471</v>
      </c>
      <c r="H29" t="s">
        <v>92</v>
      </c>
      <c r="I29" t="s">
        <v>44</v>
      </c>
      <c r="J29" t="s">
        <v>110</v>
      </c>
      <c r="K29" t="s">
        <v>90</v>
      </c>
      <c r="L29" t="s">
        <v>28</v>
      </c>
      <c r="M29" t="s">
        <v>94</v>
      </c>
      <c r="N29">
        <v>403</v>
      </c>
      <c r="O29" t="s">
        <v>53</v>
      </c>
      <c r="P29" s="4">
        <v>133.37</v>
      </c>
      <c r="Q29">
        <v>1</v>
      </c>
      <c r="R29" s="4">
        <f t="shared" si="0"/>
        <v>133.37</v>
      </c>
      <c r="S29" s="2">
        <v>84.590000149999995</v>
      </c>
      <c r="T29" s="2">
        <f t="shared" si="3"/>
        <v>48.77999985000001</v>
      </c>
      <c r="U29" s="2">
        <f t="shared" si="4"/>
        <v>84.590000149999995</v>
      </c>
    </row>
    <row r="30" spans="1:21">
      <c r="A30">
        <v>62197</v>
      </c>
      <c r="B30" s="1">
        <v>44182</v>
      </c>
      <c r="C30" s="2">
        <f t="shared" si="1"/>
        <v>4</v>
      </c>
      <c r="D30" s="2" t="str">
        <f t="shared" si="2"/>
        <v>Weekday</v>
      </c>
      <c r="E30" s="2" t="str">
        <f>TEXT(Table2[[#This Row],[Order Date]],"MMMM")</f>
        <v>December</v>
      </c>
      <c r="F30" s="2" t="str">
        <f>TEXT(Table2[[#This Row],[Order Date]],"YYYY")</f>
        <v>2020</v>
      </c>
      <c r="G30">
        <v>3914</v>
      </c>
      <c r="H30" t="s">
        <v>132</v>
      </c>
      <c r="I30" t="s">
        <v>133</v>
      </c>
      <c r="J30" t="s">
        <v>89</v>
      </c>
      <c r="K30" t="s">
        <v>90</v>
      </c>
      <c r="L30" t="s">
        <v>33</v>
      </c>
      <c r="M30" t="s">
        <v>134</v>
      </c>
      <c r="N30">
        <v>191</v>
      </c>
      <c r="O30" t="s">
        <v>29</v>
      </c>
      <c r="P30" s="4">
        <v>85</v>
      </c>
      <c r="Q30">
        <v>4</v>
      </c>
      <c r="R30" s="4">
        <f t="shared" si="0"/>
        <v>340</v>
      </c>
      <c r="S30" s="2">
        <v>219.11999520000001</v>
      </c>
      <c r="T30" s="2">
        <f t="shared" si="3"/>
        <v>120.88000479999999</v>
      </c>
      <c r="U30" s="2">
        <f t="shared" si="4"/>
        <v>54.779998800000001</v>
      </c>
    </row>
    <row r="31" spans="1:21">
      <c r="A31">
        <v>75772</v>
      </c>
      <c r="B31" s="1">
        <v>44182</v>
      </c>
      <c r="C31" s="2">
        <f t="shared" si="1"/>
        <v>4</v>
      </c>
      <c r="D31" s="2" t="str">
        <f t="shared" si="2"/>
        <v>Weekday</v>
      </c>
      <c r="E31" s="2" t="str">
        <f>TEXT(Table2[[#This Row],[Order Date]],"MMMM")</f>
        <v>December</v>
      </c>
      <c r="F31" s="2" t="str">
        <f>TEXT(Table2[[#This Row],[Order Date]],"YYYY")</f>
        <v>2020</v>
      </c>
      <c r="G31">
        <v>19325</v>
      </c>
      <c r="H31" t="s">
        <v>135</v>
      </c>
      <c r="I31" t="s">
        <v>136</v>
      </c>
      <c r="J31" t="s">
        <v>89</v>
      </c>
      <c r="K31" t="s">
        <v>90</v>
      </c>
      <c r="L31" t="s">
        <v>28</v>
      </c>
      <c r="M31" t="s">
        <v>97</v>
      </c>
      <c r="N31">
        <v>1360</v>
      </c>
      <c r="O31" t="s">
        <v>38</v>
      </c>
      <c r="P31" s="4">
        <v>370</v>
      </c>
      <c r="Q31">
        <v>1</v>
      </c>
      <c r="R31" s="4">
        <f t="shared" si="0"/>
        <v>370</v>
      </c>
      <c r="S31" s="2">
        <v>249.0899963</v>
      </c>
      <c r="T31" s="2">
        <f t="shared" si="3"/>
        <v>120.9100037</v>
      </c>
      <c r="U31" s="2">
        <f t="shared" si="4"/>
        <v>249.0899963</v>
      </c>
    </row>
    <row r="32" spans="1:21">
      <c r="A32">
        <v>15078</v>
      </c>
      <c r="B32" s="1">
        <v>44182</v>
      </c>
      <c r="C32" s="2">
        <f t="shared" si="1"/>
        <v>4</v>
      </c>
      <c r="D32" s="2" t="str">
        <f t="shared" si="2"/>
        <v>Weekday</v>
      </c>
      <c r="E32" s="2" t="str">
        <f>TEXT(Table2[[#This Row],[Order Date]],"MMMM")</f>
        <v>December</v>
      </c>
      <c r="F32" s="2" t="str">
        <f>TEXT(Table2[[#This Row],[Order Date]],"YYYY")</f>
        <v>2020</v>
      </c>
      <c r="G32">
        <v>3921</v>
      </c>
      <c r="H32" t="s">
        <v>137</v>
      </c>
      <c r="I32" t="s">
        <v>96</v>
      </c>
      <c r="J32" t="s">
        <v>89</v>
      </c>
      <c r="K32" t="s">
        <v>90</v>
      </c>
      <c r="L32" t="s">
        <v>28</v>
      </c>
      <c r="M32" t="s">
        <v>138</v>
      </c>
      <c r="N32">
        <v>823</v>
      </c>
      <c r="O32" t="s">
        <v>46</v>
      </c>
      <c r="P32" s="4">
        <v>64.989999999999995</v>
      </c>
      <c r="Q32">
        <v>4</v>
      </c>
      <c r="R32" s="4">
        <f t="shared" si="0"/>
        <v>259.95999999999998</v>
      </c>
      <c r="S32" s="2">
        <v>170.24000548000001</v>
      </c>
      <c r="T32" s="2">
        <f t="shared" si="3"/>
        <v>89.719994519999972</v>
      </c>
      <c r="U32" s="2">
        <f t="shared" si="4"/>
        <v>42.560001370000002</v>
      </c>
    </row>
    <row r="33" spans="1:21">
      <c r="A33">
        <v>71189</v>
      </c>
      <c r="B33" s="1">
        <v>44181</v>
      </c>
      <c r="C33" s="2">
        <f t="shared" si="1"/>
        <v>3</v>
      </c>
      <c r="D33" s="2" t="str">
        <f t="shared" si="2"/>
        <v>Weekday</v>
      </c>
      <c r="E33" s="2" t="str">
        <f>TEXT(Table2[[#This Row],[Order Date]],"MMMM")</f>
        <v>December</v>
      </c>
      <c r="F33" s="2" t="str">
        <f>TEXT(Table2[[#This Row],[Order Date]],"YYYY")</f>
        <v>2020</v>
      </c>
      <c r="G33">
        <v>14742</v>
      </c>
      <c r="H33" t="s">
        <v>139</v>
      </c>
      <c r="I33" t="s">
        <v>31</v>
      </c>
      <c r="J33" t="s">
        <v>110</v>
      </c>
      <c r="K33" t="s">
        <v>90</v>
      </c>
      <c r="L33" t="s">
        <v>28</v>
      </c>
      <c r="M33" t="s">
        <v>140</v>
      </c>
      <c r="N33">
        <v>1353</v>
      </c>
      <c r="O33" t="s">
        <v>29</v>
      </c>
      <c r="P33" s="4">
        <v>9.59</v>
      </c>
      <c r="Q33">
        <v>1</v>
      </c>
      <c r="R33" s="4">
        <f t="shared" si="0"/>
        <v>9.59</v>
      </c>
      <c r="S33" s="2">
        <v>3.6100006100000002</v>
      </c>
      <c r="T33" s="2">
        <f t="shared" si="3"/>
        <v>5.9799993899999997</v>
      </c>
      <c r="U33" s="2">
        <f t="shared" si="4"/>
        <v>3.6100006100000002</v>
      </c>
    </row>
    <row r="34" spans="1:21">
      <c r="A34">
        <v>62527</v>
      </c>
      <c r="B34" s="1">
        <v>44181</v>
      </c>
      <c r="C34" s="2">
        <f t="shared" si="1"/>
        <v>3</v>
      </c>
      <c r="D34" s="2" t="str">
        <f t="shared" si="2"/>
        <v>Weekday</v>
      </c>
      <c r="E34" s="2" t="str">
        <f>TEXT(Table2[[#This Row],[Order Date]],"MMMM")</f>
        <v>December</v>
      </c>
      <c r="F34" s="2" t="str">
        <f>TEXT(Table2[[#This Row],[Order Date]],"YYYY")</f>
        <v>2020</v>
      </c>
      <c r="G34">
        <v>1449</v>
      </c>
      <c r="H34" t="s">
        <v>92</v>
      </c>
      <c r="I34" t="s">
        <v>141</v>
      </c>
      <c r="J34" t="s">
        <v>89</v>
      </c>
      <c r="K34" t="s">
        <v>90</v>
      </c>
      <c r="L34" t="s">
        <v>28</v>
      </c>
      <c r="M34" t="s">
        <v>142</v>
      </c>
      <c r="N34">
        <v>359</v>
      </c>
      <c r="O34" t="s">
        <v>29</v>
      </c>
      <c r="P34" s="4">
        <v>85</v>
      </c>
      <c r="Q34">
        <v>4</v>
      </c>
      <c r="R34" s="4">
        <f t="shared" si="0"/>
        <v>340</v>
      </c>
      <c r="S34" s="2">
        <v>177.4400024</v>
      </c>
      <c r="T34" s="2">
        <f t="shared" si="3"/>
        <v>162.5599976</v>
      </c>
      <c r="U34" s="2">
        <f t="shared" si="4"/>
        <v>44.360000599999999</v>
      </c>
    </row>
    <row r="35" spans="1:21">
      <c r="A35">
        <v>17683</v>
      </c>
      <c r="B35" s="1">
        <v>44181</v>
      </c>
      <c r="C35" s="2">
        <f t="shared" si="1"/>
        <v>3</v>
      </c>
      <c r="D35" s="2" t="str">
        <f t="shared" si="2"/>
        <v>Weekday</v>
      </c>
      <c r="E35" s="2" t="str">
        <f>TEXT(Table2[[#This Row],[Order Date]],"MMMM")</f>
        <v>December</v>
      </c>
      <c r="F35" s="2" t="str">
        <f>TEXT(Table2[[#This Row],[Order Date]],"YYYY")</f>
        <v>2020</v>
      </c>
      <c r="G35">
        <v>9220</v>
      </c>
      <c r="H35" t="s">
        <v>143</v>
      </c>
      <c r="I35" t="s">
        <v>144</v>
      </c>
      <c r="J35" t="s">
        <v>89</v>
      </c>
      <c r="K35" t="s">
        <v>90</v>
      </c>
      <c r="L35" t="s">
        <v>28</v>
      </c>
      <c r="M35" t="s">
        <v>145</v>
      </c>
      <c r="N35">
        <v>926</v>
      </c>
      <c r="O35" t="s">
        <v>46</v>
      </c>
      <c r="P35" s="4">
        <v>14.99</v>
      </c>
      <c r="Q35">
        <v>4</v>
      </c>
      <c r="R35" s="4">
        <f t="shared" si="0"/>
        <v>59.96</v>
      </c>
      <c r="S35" s="2">
        <v>28.319999696</v>
      </c>
      <c r="T35" s="2">
        <f t="shared" si="3"/>
        <v>31.640000304000001</v>
      </c>
      <c r="U35" s="2">
        <f t="shared" si="4"/>
        <v>7.079999924</v>
      </c>
    </row>
    <row r="36" spans="1:21">
      <c r="A36">
        <v>75731</v>
      </c>
      <c r="B36" s="1">
        <v>44181</v>
      </c>
      <c r="C36" s="2">
        <f t="shared" si="1"/>
        <v>3</v>
      </c>
      <c r="D36" s="2" t="str">
        <f t="shared" si="2"/>
        <v>Weekday</v>
      </c>
      <c r="E36" s="2" t="str">
        <f>TEXT(Table2[[#This Row],[Order Date]],"MMMM")</f>
        <v>December</v>
      </c>
      <c r="F36" s="2" t="str">
        <f>TEXT(Table2[[#This Row],[Order Date]],"YYYY")</f>
        <v>2020</v>
      </c>
      <c r="G36">
        <v>19284</v>
      </c>
      <c r="H36" t="s">
        <v>146</v>
      </c>
      <c r="I36" t="s">
        <v>96</v>
      </c>
      <c r="J36" t="s">
        <v>89</v>
      </c>
      <c r="K36" t="s">
        <v>90</v>
      </c>
      <c r="L36" t="s">
        <v>28</v>
      </c>
      <c r="M36" t="s">
        <v>97</v>
      </c>
      <c r="N36">
        <v>1360</v>
      </c>
      <c r="O36" t="s">
        <v>38</v>
      </c>
      <c r="P36" s="4">
        <v>370</v>
      </c>
      <c r="Q36">
        <v>1</v>
      </c>
      <c r="R36" s="4">
        <f t="shared" si="0"/>
        <v>370</v>
      </c>
      <c r="S36" s="2">
        <v>249.0899963</v>
      </c>
      <c r="T36" s="2">
        <f t="shared" si="3"/>
        <v>120.9100037</v>
      </c>
      <c r="U36" s="2">
        <f t="shared" si="4"/>
        <v>249.0899963</v>
      </c>
    </row>
    <row r="37" spans="1:21">
      <c r="A37">
        <v>75773</v>
      </c>
      <c r="B37" s="1">
        <v>44181</v>
      </c>
      <c r="C37" s="2">
        <f t="shared" si="1"/>
        <v>3</v>
      </c>
      <c r="D37" s="2" t="str">
        <f t="shared" si="2"/>
        <v>Weekday</v>
      </c>
      <c r="E37" s="2" t="str">
        <f>TEXT(Table2[[#This Row],[Order Date]],"MMMM")</f>
        <v>December</v>
      </c>
      <c r="F37" s="2" t="str">
        <f>TEXT(Table2[[#This Row],[Order Date]],"YYYY")</f>
        <v>2020</v>
      </c>
      <c r="G37">
        <v>19326</v>
      </c>
      <c r="H37" t="s">
        <v>147</v>
      </c>
      <c r="I37" t="s">
        <v>148</v>
      </c>
      <c r="J37" t="s">
        <v>89</v>
      </c>
      <c r="K37" t="s">
        <v>90</v>
      </c>
      <c r="L37" t="s">
        <v>28</v>
      </c>
      <c r="M37" t="s">
        <v>97</v>
      </c>
      <c r="N37">
        <v>1360</v>
      </c>
      <c r="O37" t="s">
        <v>38</v>
      </c>
      <c r="P37" s="4">
        <v>370</v>
      </c>
      <c r="Q37">
        <v>1</v>
      </c>
      <c r="R37" s="4">
        <f t="shared" si="0"/>
        <v>370</v>
      </c>
      <c r="S37" s="2">
        <v>249.0899963</v>
      </c>
      <c r="T37" s="2">
        <f t="shared" si="3"/>
        <v>120.9100037</v>
      </c>
      <c r="U37" s="2">
        <f t="shared" si="4"/>
        <v>249.0899963</v>
      </c>
    </row>
    <row r="38" spans="1:21">
      <c r="A38">
        <v>75732</v>
      </c>
      <c r="B38" s="1">
        <v>44180</v>
      </c>
      <c r="C38" s="2">
        <f t="shared" si="1"/>
        <v>2</v>
      </c>
      <c r="D38" s="2" t="str">
        <f t="shared" si="2"/>
        <v>Weekday</v>
      </c>
      <c r="E38" s="2" t="str">
        <f>TEXT(Table2[[#This Row],[Order Date]],"MMMM")</f>
        <v>December</v>
      </c>
      <c r="F38" s="2" t="str">
        <f>TEXT(Table2[[#This Row],[Order Date]],"YYYY")</f>
        <v>2020</v>
      </c>
      <c r="G38">
        <v>19285</v>
      </c>
      <c r="H38" t="s">
        <v>149</v>
      </c>
      <c r="I38" t="s">
        <v>109</v>
      </c>
      <c r="J38" t="s">
        <v>110</v>
      </c>
      <c r="K38" t="s">
        <v>111</v>
      </c>
      <c r="L38" t="s">
        <v>33</v>
      </c>
      <c r="M38" t="s">
        <v>97</v>
      </c>
      <c r="N38">
        <v>1360</v>
      </c>
      <c r="O38" t="s">
        <v>38</v>
      </c>
      <c r="P38" s="4">
        <v>370</v>
      </c>
      <c r="Q38">
        <v>1</v>
      </c>
      <c r="R38" s="4">
        <f t="shared" si="0"/>
        <v>370</v>
      </c>
      <c r="S38" s="2">
        <v>249.0899963</v>
      </c>
      <c r="T38" s="2">
        <f t="shared" si="3"/>
        <v>120.9100037</v>
      </c>
      <c r="U38" s="2">
        <f t="shared" si="4"/>
        <v>249.0899963</v>
      </c>
    </row>
    <row r="39" spans="1:21">
      <c r="A39">
        <v>20775</v>
      </c>
      <c r="B39" s="1">
        <v>44180</v>
      </c>
      <c r="C39" s="2">
        <f t="shared" si="1"/>
        <v>2</v>
      </c>
      <c r="D39" s="2" t="str">
        <f t="shared" si="2"/>
        <v>Weekday</v>
      </c>
      <c r="E39" s="2" t="str">
        <f>TEXT(Table2[[#This Row],[Order Date]],"MMMM")</f>
        <v>December</v>
      </c>
      <c r="F39" s="2" t="str">
        <f>TEXT(Table2[[#This Row],[Order Date]],"YYYY")</f>
        <v>2020</v>
      </c>
      <c r="G39">
        <v>11129</v>
      </c>
      <c r="H39" t="s">
        <v>92</v>
      </c>
      <c r="I39" t="s">
        <v>44</v>
      </c>
      <c r="J39" t="s">
        <v>110</v>
      </c>
      <c r="K39" t="s">
        <v>111</v>
      </c>
      <c r="L39" t="s">
        <v>33</v>
      </c>
      <c r="M39" t="s">
        <v>150</v>
      </c>
      <c r="N39">
        <v>897</v>
      </c>
      <c r="O39" t="s">
        <v>46</v>
      </c>
      <c r="P39" s="4">
        <v>52.99</v>
      </c>
      <c r="Q39">
        <v>5</v>
      </c>
      <c r="R39" s="4">
        <f t="shared" si="0"/>
        <v>264.95</v>
      </c>
      <c r="S39" s="2">
        <v>179.30000304999999</v>
      </c>
      <c r="T39" s="2">
        <f t="shared" si="3"/>
        <v>85.649996950000002</v>
      </c>
      <c r="U39" s="2">
        <f t="shared" si="4"/>
        <v>35.86000061</v>
      </c>
    </row>
    <row r="40" spans="1:21">
      <c r="A40">
        <v>48098</v>
      </c>
      <c r="B40" s="1">
        <v>44180</v>
      </c>
      <c r="C40" s="2">
        <f t="shared" si="1"/>
        <v>2</v>
      </c>
      <c r="D40" s="2" t="str">
        <f t="shared" si="2"/>
        <v>Weekday</v>
      </c>
      <c r="E40" s="2" t="str">
        <f>TEXT(Table2[[#This Row],[Order Date]],"MMMM")</f>
        <v>December</v>
      </c>
      <c r="F40" s="2" t="str">
        <f>TEXT(Table2[[#This Row],[Order Date]],"YYYY")</f>
        <v>2020</v>
      </c>
      <c r="G40">
        <v>4238</v>
      </c>
      <c r="H40" t="s">
        <v>151</v>
      </c>
      <c r="I40" t="s">
        <v>152</v>
      </c>
      <c r="J40" t="s">
        <v>110</v>
      </c>
      <c r="K40" t="s">
        <v>90</v>
      </c>
      <c r="L40" t="s">
        <v>28</v>
      </c>
      <c r="M40" t="s">
        <v>120</v>
      </c>
      <c r="N40">
        <v>365</v>
      </c>
      <c r="O40" t="s">
        <v>53</v>
      </c>
      <c r="P40" s="4">
        <v>94.75</v>
      </c>
      <c r="Q40">
        <v>1</v>
      </c>
      <c r="R40" s="4">
        <f t="shared" si="0"/>
        <v>94.75</v>
      </c>
      <c r="S40" s="2">
        <v>30.5699997</v>
      </c>
      <c r="T40" s="2">
        <f t="shared" si="3"/>
        <v>64.180000300000003</v>
      </c>
      <c r="U40" s="2">
        <f t="shared" si="4"/>
        <v>30.5699997</v>
      </c>
    </row>
    <row r="41" spans="1:21">
      <c r="A41">
        <v>75774</v>
      </c>
      <c r="B41" s="1">
        <v>44180</v>
      </c>
      <c r="C41" s="2">
        <f t="shared" si="1"/>
        <v>2</v>
      </c>
      <c r="D41" s="2" t="str">
        <f t="shared" si="2"/>
        <v>Weekday</v>
      </c>
      <c r="E41" s="2" t="str">
        <f>TEXT(Table2[[#This Row],[Order Date]],"MMMM")</f>
        <v>December</v>
      </c>
      <c r="F41" s="2" t="str">
        <f>TEXT(Table2[[#This Row],[Order Date]],"YYYY")</f>
        <v>2020</v>
      </c>
      <c r="G41">
        <v>19327</v>
      </c>
      <c r="H41" t="s">
        <v>153</v>
      </c>
      <c r="I41" t="s">
        <v>154</v>
      </c>
      <c r="J41" t="s">
        <v>110</v>
      </c>
      <c r="K41" t="s">
        <v>90</v>
      </c>
      <c r="L41" t="s">
        <v>28</v>
      </c>
      <c r="M41" t="s">
        <v>97</v>
      </c>
      <c r="N41">
        <v>1360</v>
      </c>
      <c r="O41" t="s">
        <v>38</v>
      </c>
      <c r="P41" s="4">
        <v>370</v>
      </c>
      <c r="Q41">
        <v>1</v>
      </c>
      <c r="R41" s="4">
        <f t="shared" si="0"/>
        <v>370</v>
      </c>
      <c r="S41" s="2">
        <v>249.0899963</v>
      </c>
      <c r="T41" s="2">
        <f t="shared" si="3"/>
        <v>120.9100037</v>
      </c>
      <c r="U41" s="2">
        <f t="shared" si="4"/>
        <v>249.0899963</v>
      </c>
    </row>
    <row r="42" spans="1:21">
      <c r="A42">
        <v>15042</v>
      </c>
      <c r="B42" s="1">
        <v>44180</v>
      </c>
      <c r="C42" s="2">
        <f t="shared" si="1"/>
        <v>2</v>
      </c>
      <c r="D42" s="2" t="str">
        <f t="shared" si="2"/>
        <v>Weekday</v>
      </c>
      <c r="E42" s="2" t="str">
        <f>TEXT(Table2[[#This Row],[Order Date]],"MMMM")</f>
        <v>December</v>
      </c>
      <c r="F42" s="2" t="str">
        <f>TEXT(Table2[[#This Row],[Order Date]],"YYYY")</f>
        <v>2020</v>
      </c>
      <c r="G42">
        <v>1443</v>
      </c>
      <c r="H42" t="s">
        <v>155</v>
      </c>
      <c r="I42" t="s">
        <v>136</v>
      </c>
      <c r="J42" t="s">
        <v>89</v>
      </c>
      <c r="K42" t="s">
        <v>90</v>
      </c>
      <c r="L42" t="s">
        <v>33</v>
      </c>
      <c r="M42" t="s">
        <v>134</v>
      </c>
      <c r="N42">
        <v>191</v>
      </c>
      <c r="O42" t="s">
        <v>29</v>
      </c>
      <c r="P42" s="4">
        <v>85</v>
      </c>
      <c r="Q42">
        <v>4</v>
      </c>
      <c r="R42" s="4">
        <f t="shared" si="0"/>
        <v>340</v>
      </c>
      <c r="S42" s="2">
        <v>219.11999520000001</v>
      </c>
      <c r="T42" s="2">
        <f t="shared" si="3"/>
        <v>120.88000479999999</v>
      </c>
      <c r="U42" s="2">
        <f t="shared" si="4"/>
        <v>54.779998800000001</v>
      </c>
    </row>
    <row r="43" spans="1:21">
      <c r="A43">
        <v>21312</v>
      </c>
      <c r="B43" s="1">
        <v>44179</v>
      </c>
      <c r="C43" s="2">
        <f t="shared" si="1"/>
        <v>1</v>
      </c>
      <c r="D43" s="2" t="str">
        <f t="shared" si="2"/>
        <v>Weekday</v>
      </c>
      <c r="E43" s="2" t="str">
        <f>TEXT(Table2[[#This Row],[Order Date]],"MMMM")</f>
        <v>December</v>
      </c>
      <c r="F43" s="2" t="str">
        <f>TEXT(Table2[[#This Row],[Order Date]],"YYYY")</f>
        <v>2020</v>
      </c>
      <c r="G43">
        <v>6706</v>
      </c>
      <c r="H43" t="s">
        <v>156</v>
      </c>
      <c r="I43" t="s">
        <v>44</v>
      </c>
      <c r="J43" t="s">
        <v>110</v>
      </c>
      <c r="K43" t="s">
        <v>111</v>
      </c>
      <c r="L43" t="s">
        <v>33</v>
      </c>
      <c r="M43" t="s">
        <v>157</v>
      </c>
      <c r="N43">
        <v>797</v>
      </c>
      <c r="O43" t="s">
        <v>46</v>
      </c>
      <c r="P43" s="4">
        <v>54.85</v>
      </c>
      <c r="Q43">
        <v>5</v>
      </c>
      <c r="R43" s="4">
        <f t="shared" si="0"/>
        <v>274.25</v>
      </c>
      <c r="S43" s="2">
        <v>185.1000023</v>
      </c>
      <c r="T43" s="2">
        <f t="shared" si="3"/>
        <v>89.1499977</v>
      </c>
      <c r="U43" s="2">
        <f t="shared" si="4"/>
        <v>37.020000459999999</v>
      </c>
    </row>
    <row r="44" spans="1:21">
      <c r="A44">
        <v>51298</v>
      </c>
      <c r="B44" s="1">
        <v>44179</v>
      </c>
      <c r="C44" s="2">
        <f t="shared" si="1"/>
        <v>1</v>
      </c>
      <c r="D44" s="2" t="str">
        <f t="shared" si="2"/>
        <v>Weekday</v>
      </c>
      <c r="E44" s="2" t="str">
        <f>TEXT(Table2[[#This Row],[Order Date]],"MMMM")</f>
        <v>December</v>
      </c>
      <c r="F44" s="2" t="str">
        <f>TEXT(Table2[[#This Row],[Order Date]],"YYYY")</f>
        <v>2020</v>
      </c>
      <c r="G44">
        <v>9272</v>
      </c>
      <c r="H44" t="s">
        <v>158</v>
      </c>
      <c r="I44" t="s">
        <v>159</v>
      </c>
      <c r="J44" t="s">
        <v>110</v>
      </c>
      <c r="K44" t="s">
        <v>90</v>
      </c>
      <c r="L44" t="s">
        <v>28</v>
      </c>
      <c r="M44" t="s">
        <v>160</v>
      </c>
      <c r="N44">
        <v>502</v>
      </c>
      <c r="O44" t="s">
        <v>29</v>
      </c>
      <c r="P44" s="4">
        <v>65</v>
      </c>
      <c r="Q44">
        <v>5</v>
      </c>
      <c r="R44" s="4">
        <f t="shared" si="0"/>
        <v>325</v>
      </c>
      <c r="S44" s="2">
        <v>167.99999235000001</v>
      </c>
      <c r="T44" s="2">
        <f t="shared" si="3"/>
        <v>157.00000764999999</v>
      </c>
      <c r="U44" s="2">
        <f t="shared" si="4"/>
        <v>33.599998470000003</v>
      </c>
    </row>
    <row r="45" spans="1:21">
      <c r="A45">
        <v>10595</v>
      </c>
      <c r="B45" s="1">
        <v>44179</v>
      </c>
      <c r="C45" s="2">
        <f t="shared" si="1"/>
        <v>1</v>
      </c>
      <c r="D45" s="2" t="str">
        <f t="shared" si="2"/>
        <v>Weekday</v>
      </c>
      <c r="E45" s="2" t="str">
        <f>TEXT(Table2[[#This Row],[Order Date]],"MMMM")</f>
        <v>December</v>
      </c>
      <c r="F45" s="2" t="str">
        <f>TEXT(Table2[[#This Row],[Order Date]],"YYYY")</f>
        <v>2020</v>
      </c>
      <c r="G45">
        <v>11034</v>
      </c>
      <c r="H45" t="s">
        <v>92</v>
      </c>
      <c r="I45" t="s">
        <v>119</v>
      </c>
      <c r="J45" t="s">
        <v>110</v>
      </c>
      <c r="K45" t="s">
        <v>90</v>
      </c>
      <c r="L45" t="s">
        <v>28</v>
      </c>
      <c r="M45" t="s">
        <v>94</v>
      </c>
      <c r="N45">
        <v>403</v>
      </c>
      <c r="O45" t="s">
        <v>53</v>
      </c>
      <c r="P45" s="4">
        <v>133.37</v>
      </c>
      <c r="Q45">
        <v>1</v>
      </c>
      <c r="R45" s="4">
        <f t="shared" si="0"/>
        <v>133.37</v>
      </c>
      <c r="S45" s="2">
        <v>84.590000149999995</v>
      </c>
      <c r="T45" s="2">
        <f t="shared" si="3"/>
        <v>48.77999985000001</v>
      </c>
      <c r="U45" s="2">
        <f t="shared" si="4"/>
        <v>84.590000149999995</v>
      </c>
    </row>
    <row r="46" spans="1:21">
      <c r="A46">
        <v>47199</v>
      </c>
      <c r="B46" s="1">
        <v>44179</v>
      </c>
      <c r="C46" s="2">
        <f t="shared" si="1"/>
        <v>1</v>
      </c>
      <c r="D46" s="2" t="str">
        <f t="shared" si="2"/>
        <v>Weekday</v>
      </c>
      <c r="E46" s="2" t="str">
        <f>TEXT(Table2[[#This Row],[Order Date]],"MMMM")</f>
        <v>December</v>
      </c>
      <c r="F46" s="2" t="str">
        <f>TEXT(Table2[[#This Row],[Order Date]],"YYYY")</f>
        <v>2020</v>
      </c>
      <c r="G46">
        <v>4839</v>
      </c>
      <c r="H46" t="s">
        <v>92</v>
      </c>
      <c r="I46" t="s">
        <v>161</v>
      </c>
      <c r="J46" t="s">
        <v>89</v>
      </c>
      <c r="K46" t="s">
        <v>90</v>
      </c>
      <c r="L46" t="s">
        <v>33</v>
      </c>
      <c r="M46" t="s">
        <v>162</v>
      </c>
      <c r="N46">
        <v>172</v>
      </c>
      <c r="O46" t="s">
        <v>29</v>
      </c>
      <c r="P46" s="4">
        <v>30</v>
      </c>
      <c r="Q46">
        <v>4</v>
      </c>
      <c r="R46" s="4">
        <f t="shared" si="0"/>
        <v>120</v>
      </c>
      <c r="S46" s="2">
        <v>59.80000304</v>
      </c>
      <c r="T46" s="2">
        <f t="shared" si="3"/>
        <v>60.19999696</v>
      </c>
      <c r="U46" s="2">
        <f t="shared" si="4"/>
        <v>14.95000076</v>
      </c>
    </row>
    <row r="47" spans="1:21">
      <c r="A47">
        <v>75733</v>
      </c>
      <c r="B47" s="1">
        <v>44179</v>
      </c>
      <c r="C47" s="2">
        <f t="shared" si="1"/>
        <v>1</v>
      </c>
      <c r="D47" s="2" t="str">
        <f t="shared" si="2"/>
        <v>Weekday</v>
      </c>
      <c r="E47" s="2" t="str">
        <f>TEXT(Table2[[#This Row],[Order Date]],"MMMM")</f>
        <v>December</v>
      </c>
      <c r="F47" s="2" t="str">
        <f>TEXT(Table2[[#This Row],[Order Date]],"YYYY")</f>
        <v>2020</v>
      </c>
      <c r="G47">
        <v>19286</v>
      </c>
      <c r="H47" t="s">
        <v>163</v>
      </c>
      <c r="I47" t="s">
        <v>136</v>
      </c>
      <c r="J47" t="s">
        <v>89</v>
      </c>
      <c r="K47" t="s">
        <v>90</v>
      </c>
      <c r="L47" t="s">
        <v>28</v>
      </c>
      <c r="M47" t="s">
        <v>97</v>
      </c>
      <c r="N47">
        <v>1360</v>
      </c>
      <c r="O47" t="s">
        <v>38</v>
      </c>
      <c r="P47" s="4">
        <v>370</v>
      </c>
      <c r="Q47">
        <v>1</v>
      </c>
      <c r="R47" s="4">
        <f t="shared" si="0"/>
        <v>370</v>
      </c>
      <c r="S47" s="2">
        <v>249.0899963</v>
      </c>
      <c r="T47" s="2">
        <f t="shared" si="3"/>
        <v>120.9100037</v>
      </c>
      <c r="U47" s="2">
        <f t="shared" si="4"/>
        <v>249.0899963</v>
      </c>
    </row>
    <row r="48" spans="1:21">
      <c r="A48">
        <v>75775</v>
      </c>
      <c r="B48" s="1">
        <v>44179</v>
      </c>
      <c r="C48" s="2">
        <f t="shared" si="1"/>
        <v>1</v>
      </c>
      <c r="D48" s="2" t="str">
        <f t="shared" si="2"/>
        <v>Weekday</v>
      </c>
      <c r="E48" s="2" t="str">
        <f>TEXT(Table2[[#This Row],[Order Date]],"MMMM")</f>
        <v>December</v>
      </c>
      <c r="F48" s="2" t="str">
        <f>TEXT(Table2[[#This Row],[Order Date]],"YYYY")</f>
        <v>2020</v>
      </c>
      <c r="G48">
        <v>19328</v>
      </c>
      <c r="H48" t="s">
        <v>164</v>
      </c>
      <c r="I48" t="s">
        <v>96</v>
      </c>
      <c r="J48" t="s">
        <v>89</v>
      </c>
      <c r="K48" t="s">
        <v>90</v>
      </c>
      <c r="L48" t="s">
        <v>28</v>
      </c>
      <c r="M48" t="s">
        <v>97</v>
      </c>
      <c r="N48">
        <v>1360</v>
      </c>
      <c r="O48" t="s">
        <v>38</v>
      </c>
      <c r="P48" s="4">
        <v>370</v>
      </c>
      <c r="Q48">
        <v>1</v>
      </c>
      <c r="R48" s="4">
        <f t="shared" si="0"/>
        <v>370</v>
      </c>
      <c r="S48" s="2">
        <v>249.0899963</v>
      </c>
      <c r="T48" s="2">
        <f t="shared" si="3"/>
        <v>120.9100037</v>
      </c>
      <c r="U48" s="2">
        <f t="shared" si="4"/>
        <v>249.0899963</v>
      </c>
    </row>
    <row r="49" spans="1:21">
      <c r="A49">
        <v>75734</v>
      </c>
      <c r="B49" s="1">
        <v>44178</v>
      </c>
      <c r="C49" s="2">
        <f t="shared" si="1"/>
        <v>7</v>
      </c>
      <c r="D49" s="2" t="str">
        <f t="shared" si="2"/>
        <v>Weekend</v>
      </c>
      <c r="E49" s="2" t="str">
        <f>TEXT(Table2[[#This Row],[Order Date]],"MMMM")</f>
        <v>December</v>
      </c>
      <c r="F49" s="2" t="str">
        <f>TEXT(Table2[[#This Row],[Order Date]],"YYYY")</f>
        <v>2020</v>
      </c>
      <c r="G49">
        <v>19287</v>
      </c>
      <c r="H49" t="s">
        <v>165</v>
      </c>
      <c r="I49" t="s">
        <v>109</v>
      </c>
      <c r="J49" t="s">
        <v>110</v>
      </c>
      <c r="K49" t="s">
        <v>111</v>
      </c>
      <c r="L49" t="s">
        <v>28</v>
      </c>
      <c r="M49" t="s">
        <v>97</v>
      </c>
      <c r="N49">
        <v>1360</v>
      </c>
      <c r="O49" t="s">
        <v>38</v>
      </c>
      <c r="P49" s="4">
        <v>370</v>
      </c>
      <c r="Q49">
        <v>1</v>
      </c>
      <c r="R49" s="4">
        <f t="shared" si="0"/>
        <v>370</v>
      </c>
      <c r="S49" s="2">
        <v>249.0899963</v>
      </c>
      <c r="T49" s="2">
        <f t="shared" si="3"/>
        <v>120.9100037</v>
      </c>
      <c r="U49" s="2">
        <f t="shared" si="4"/>
        <v>249.0899963</v>
      </c>
    </row>
    <row r="50" spans="1:21">
      <c r="A50">
        <v>29995</v>
      </c>
      <c r="B50" s="1">
        <v>44178</v>
      </c>
      <c r="C50" s="2">
        <f t="shared" si="1"/>
        <v>7</v>
      </c>
      <c r="D50" s="2" t="str">
        <f t="shared" si="2"/>
        <v>Weekend</v>
      </c>
      <c r="E50" s="2" t="str">
        <f>TEXT(Table2[[#This Row],[Order Date]],"MMMM")</f>
        <v>December</v>
      </c>
      <c r="F50" s="2" t="str">
        <f>TEXT(Table2[[#This Row],[Order Date]],"YYYY")</f>
        <v>2020</v>
      </c>
      <c r="G50">
        <v>387</v>
      </c>
      <c r="H50" t="s">
        <v>166</v>
      </c>
      <c r="I50" t="s">
        <v>44</v>
      </c>
      <c r="J50" t="s">
        <v>110</v>
      </c>
      <c r="K50" t="s">
        <v>111</v>
      </c>
      <c r="L50" t="s">
        <v>33</v>
      </c>
      <c r="M50" t="s">
        <v>167</v>
      </c>
      <c r="N50">
        <v>924</v>
      </c>
      <c r="O50" t="s">
        <v>46</v>
      </c>
      <c r="P50" s="4">
        <v>14.99</v>
      </c>
      <c r="Q50">
        <v>5</v>
      </c>
      <c r="R50" s="4">
        <f t="shared" si="0"/>
        <v>74.95</v>
      </c>
      <c r="S50" s="2">
        <v>40.649995799999999</v>
      </c>
      <c r="T50" s="2">
        <f t="shared" si="3"/>
        <v>34.300004200000004</v>
      </c>
      <c r="U50" s="2">
        <f t="shared" si="4"/>
        <v>8.1299991600000006</v>
      </c>
    </row>
    <row r="51" spans="1:21">
      <c r="A51">
        <v>17506</v>
      </c>
      <c r="B51" s="1">
        <v>44178</v>
      </c>
      <c r="C51" s="2">
        <f t="shared" si="1"/>
        <v>7</v>
      </c>
      <c r="D51" s="2" t="str">
        <f t="shared" si="2"/>
        <v>Weekend</v>
      </c>
      <c r="E51" s="2" t="str">
        <f>TEXT(Table2[[#This Row],[Order Date]],"MMMM")</f>
        <v>December</v>
      </c>
      <c r="F51" s="2" t="str">
        <f>TEXT(Table2[[#This Row],[Order Date]],"YYYY")</f>
        <v>2020</v>
      </c>
      <c r="G51">
        <v>9876</v>
      </c>
      <c r="H51" t="s">
        <v>92</v>
      </c>
      <c r="I51" t="s">
        <v>159</v>
      </c>
      <c r="J51" t="s">
        <v>110</v>
      </c>
      <c r="K51" t="s">
        <v>90</v>
      </c>
      <c r="L51" t="s">
        <v>28</v>
      </c>
      <c r="M51" t="s">
        <v>94</v>
      </c>
      <c r="N51">
        <v>403</v>
      </c>
      <c r="O51" t="s">
        <v>53</v>
      </c>
      <c r="P51" s="4">
        <v>133.37</v>
      </c>
      <c r="Q51">
        <v>1</v>
      </c>
      <c r="R51" s="4">
        <f t="shared" si="0"/>
        <v>133.37</v>
      </c>
      <c r="S51" s="2">
        <v>84.590000149999995</v>
      </c>
      <c r="T51" s="2">
        <f t="shared" si="3"/>
        <v>48.77999985000001</v>
      </c>
      <c r="U51" s="2">
        <f t="shared" si="4"/>
        <v>84.590000149999995</v>
      </c>
    </row>
    <row r="52" spans="1:21">
      <c r="A52">
        <v>75776</v>
      </c>
      <c r="B52" s="1">
        <v>44178</v>
      </c>
      <c r="C52" s="2">
        <f t="shared" si="1"/>
        <v>7</v>
      </c>
      <c r="D52" s="2" t="str">
        <f t="shared" si="2"/>
        <v>Weekend</v>
      </c>
      <c r="E52" s="2" t="str">
        <f>TEXT(Table2[[#This Row],[Order Date]],"MMMM")</f>
        <v>December</v>
      </c>
      <c r="F52" s="2" t="str">
        <f>TEXT(Table2[[#This Row],[Order Date]],"YYYY")</f>
        <v>2020</v>
      </c>
      <c r="G52">
        <v>19329</v>
      </c>
      <c r="H52" t="s">
        <v>168</v>
      </c>
      <c r="I52" t="s">
        <v>154</v>
      </c>
      <c r="J52" t="s">
        <v>110</v>
      </c>
      <c r="K52" t="s">
        <v>90</v>
      </c>
      <c r="L52" t="s">
        <v>28</v>
      </c>
      <c r="M52" t="s">
        <v>97</v>
      </c>
      <c r="N52">
        <v>1360</v>
      </c>
      <c r="O52" t="s">
        <v>38</v>
      </c>
      <c r="P52" s="4">
        <v>370</v>
      </c>
      <c r="Q52">
        <v>1</v>
      </c>
      <c r="R52" s="4">
        <f t="shared" si="0"/>
        <v>370</v>
      </c>
      <c r="S52" s="2">
        <v>249.0899963</v>
      </c>
      <c r="T52" s="2">
        <f t="shared" si="3"/>
        <v>120.9100037</v>
      </c>
      <c r="U52" s="2">
        <f t="shared" si="4"/>
        <v>249.0899963</v>
      </c>
    </row>
    <row r="53" spans="1:21">
      <c r="A53">
        <v>5042</v>
      </c>
      <c r="B53" s="1">
        <v>44178</v>
      </c>
      <c r="C53" s="2">
        <f t="shared" si="1"/>
        <v>7</v>
      </c>
      <c r="D53" s="2" t="str">
        <f t="shared" si="2"/>
        <v>Weekend</v>
      </c>
      <c r="E53" s="2" t="str">
        <f>TEXT(Table2[[#This Row],[Order Date]],"MMMM")</f>
        <v>December</v>
      </c>
      <c r="F53" s="2" t="str">
        <f>TEXT(Table2[[#This Row],[Order Date]],"YYYY")</f>
        <v>2020</v>
      </c>
      <c r="G53">
        <v>2339</v>
      </c>
      <c r="H53" t="s">
        <v>92</v>
      </c>
      <c r="I53" t="s">
        <v>40</v>
      </c>
      <c r="J53" t="s">
        <v>110</v>
      </c>
      <c r="K53" t="s">
        <v>90</v>
      </c>
      <c r="L53" t="s">
        <v>28</v>
      </c>
      <c r="M53" t="s">
        <v>160</v>
      </c>
      <c r="N53">
        <v>502</v>
      </c>
      <c r="O53" t="s">
        <v>29</v>
      </c>
      <c r="P53" s="4">
        <v>65</v>
      </c>
      <c r="Q53">
        <v>5</v>
      </c>
      <c r="R53" s="4">
        <f t="shared" si="0"/>
        <v>325</v>
      </c>
      <c r="S53" s="2">
        <v>167.99999235000001</v>
      </c>
      <c r="T53" s="2">
        <f t="shared" si="3"/>
        <v>157.00000764999999</v>
      </c>
      <c r="U53" s="2">
        <f t="shared" si="4"/>
        <v>33.599998470000003</v>
      </c>
    </row>
    <row r="54" spans="1:21">
      <c r="A54">
        <v>64892</v>
      </c>
      <c r="B54" s="1">
        <v>44178</v>
      </c>
      <c r="C54" s="2">
        <f t="shared" si="1"/>
        <v>7</v>
      </c>
      <c r="D54" s="2" t="str">
        <f t="shared" si="2"/>
        <v>Weekend</v>
      </c>
      <c r="E54" s="2" t="str">
        <f>TEXT(Table2[[#This Row],[Order Date]],"MMMM")</f>
        <v>December</v>
      </c>
      <c r="F54" s="2" t="str">
        <f>TEXT(Table2[[#This Row],[Order Date]],"YYYY")</f>
        <v>2020</v>
      </c>
      <c r="G54">
        <v>2947</v>
      </c>
      <c r="H54" t="s">
        <v>92</v>
      </c>
      <c r="I54" t="s">
        <v>169</v>
      </c>
      <c r="J54" t="s">
        <v>89</v>
      </c>
      <c r="K54" t="s">
        <v>90</v>
      </c>
      <c r="L54" t="s">
        <v>33</v>
      </c>
      <c r="M54" t="s">
        <v>134</v>
      </c>
      <c r="N54">
        <v>191</v>
      </c>
      <c r="O54" t="s">
        <v>29</v>
      </c>
      <c r="P54" s="4">
        <v>85</v>
      </c>
      <c r="Q54">
        <v>4</v>
      </c>
      <c r="R54" s="4">
        <f t="shared" si="0"/>
        <v>340</v>
      </c>
      <c r="S54" s="2">
        <v>219.11999520000001</v>
      </c>
      <c r="T54" s="2">
        <f t="shared" si="3"/>
        <v>120.88000479999999</v>
      </c>
      <c r="U54" s="2">
        <f t="shared" si="4"/>
        <v>54.779998800000001</v>
      </c>
    </row>
    <row r="55" spans="1:21">
      <c r="A55">
        <v>23767</v>
      </c>
      <c r="B55" s="1">
        <v>44178</v>
      </c>
      <c r="C55" s="2">
        <f t="shared" si="1"/>
        <v>7</v>
      </c>
      <c r="D55" s="2" t="str">
        <f t="shared" si="2"/>
        <v>Weekend</v>
      </c>
      <c r="E55" s="2" t="str">
        <f>TEXT(Table2[[#This Row],[Order Date]],"MMMM")</f>
        <v>December</v>
      </c>
      <c r="F55" s="2" t="str">
        <f>TEXT(Table2[[#This Row],[Order Date]],"YYYY")</f>
        <v>2020</v>
      </c>
      <c r="G55">
        <v>10966</v>
      </c>
      <c r="H55" t="s">
        <v>170</v>
      </c>
      <c r="I55" t="s">
        <v>61</v>
      </c>
      <c r="J55" t="s">
        <v>89</v>
      </c>
      <c r="K55" t="s">
        <v>90</v>
      </c>
      <c r="L55" t="s">
        <v>28</v>
      </c>
      <c r="M55" t="s">
        <v>94</v>
      </c>
      <c r="N55">
        <v>403</v>
      </c>
      <c r="O55" t="s">
        <v>53</v>
      </c>
      <c r="P55" s="4">
        <v>133.37</v>
      </c>
      <c r="Q55">
        <v>1</v>
      </c>
      <c r="R55" s="4">
        <f t="shared" si="0"/>
        <v>133.37</v>
      </c>
      <c r="S55" s="2">
        <v>84.590000149999995</v>
      </c>
      <c r="T55" s="2">
        <f t="shared" si="3"/>
        <v>48.77999985000001</v>
      </c>
      <c r="U55" s="2">
        <f t="shared" si="4"/>
        <v>84.590000149999995</v>
      </c>
    </row>
    <row r="56" spans="1:21">
      <c r="A56">
        <v>54128</v>
      </c>
      <c r="B56" s="1">
        <v>44177</v>
      </c>
      <c r="C56" s="2">
        <f t="shared" si="1"/>
        <v>6</v>
      </c>
      <c r="D56" s="2" t="str">
        <f t="shared" si="2"/>
        <v>Weekend</v>
      </c>
      <c r="E56" s="2" t="str">
        <f>TEXT(Table2[[#This Row],[Order Date]],"MMMM")</f>
        <v>December</v>
      </c>
      <c r="F56" s="2" t="str">
        <f>TEXT(Table2[[#This Row],[Order Date]],"YYYY")</f>
        <v>2020</v>
      </c>
      <c r="G56">
        <v>8986</v>
      </c>
      <c r="H56" t="s">
        <v>92</v>
      </c>
      <c r="I56" t="s">
        <v>36</v>
      </c>
      <c r="J56" t="s">
        <v>110</v>
      </c>
      <c r="K56" t="s">
        <v>90</v>
      </c>
      <c r="L56" t="s">
        <v>28</v>
      </c>
      <c r="M56" t="s">
        <v>160</v>
      </c>
      <c r="N56">
        <v>502</v>
      </c>
      <c r="O56" t="s">
        <v>29</v>
      </c>
      <c r="P56" s="4">
        <v>65</v>
      </c>
      <c r="Q56">
        <v>5</v>
      </c>
      <c r="R56" s="4">
        <f t="shared" si="0"/>
        <v>325</v>
      </c>
      <c r="S56" s="2">
        <v>167.99999235000001</v>
      </c>
      <c r="T56" s="2">
        <f t="shared" si="3"/>
        <v>157.00000764999999</v>
      </c>
      <c r="U56" s="2">
        <f t="shared" si="4"/>
        <v>33.599998470000003</v>
      </c>
    </row>
    <row r="57" spans="1:21">
      <c r="A57">
        <v>75777</v>
      </c>
      <c r="B57" s="1">
        <v>44177</v>
      </c>
      <c r="C57" s="2">
        <f t="shared" si="1"/>
        <v>6</v>
      </c>
      <c r="D57" s="2" t="str">
        <f t="shared" si="2"/>
        <v>Weekend</v>
      </c>
      <c r="E57" s="2" t="str">
        <f>TEXT(Table2[[#This Row],[Order Date]],"MMMM")</f>
        <v>December</v>
      </c>
      <c r="F57" s="2" t="str">
        <f>TEXT(Table2[[#This Row],[Order Date]],"YYYY")</f>
        <v>2020</v>
      </c>
      <c r="G57">
        <v>19330</v>
      </c>
      <c r="H57" t="s">
        <v>106</v>
      </c>
      <c r="I57" t="s">
        <v>171</v>
      </c>
      <c r="J57" t="s">
        <v>89</v>
      </c>
      <c r="K57" t="s">
        <v>90</v>
      </c>
      <c r="L57" t="s">
        <v>28</v>
      </c>
      <c r="M57" t="s">
        <v>97</v>
      </c>
      <c r="N57">
        <v>1360</v>
      </c>
      <c r="O57" t="s">
        <v>38</v>
      </c>
      <c r="P57" s="4">
        <v>370</v>
      </c>
      <c r="Q57">
        <v>1</v>
      </c>
      <c r="R57" s="4">
        <f t="shared" si="0"/>
        <v>370</v>
      </c>
      <c r="S57" s="2">
        <v>249.0899963</v>
      </c>
      <c r="T57" s="2">
        <f t="shared" si="3"/>
        <v>120.9100037</v>
      </c>
      <c r="U57" s="2">
        <f t="shared" si="4"/>
        <v>249.0899963</v>
      </c>
    </row>
    <row r="58" spans="1:21">
      <c r="A58">
        <v>16852</v>
      </c>
      <c r="B58" s="1">
        <v>44177</v>
      </c>
      <c r="C58" s="2">
        <f t="shared" si="1"/>
        <v>6</v>
      </c>
      <c r="D58" s="2" t="str">
        <f t="shared" si="2"/>
        <v>Weekend</v>
      </c>
      <c r="E58" s="2" t="str">
        <f>TEXT(Table2[[#This Row],[Order Date]],"MMMM")</f>
        <v>December</v>
      </c>
      <c r="F58" s="2" t="str">
        <f>TEXT(Table2[[#This Row],[Order Date]],"YYYY")</f>
        <v>2020</v>
      </c>
      <c r="G58">
        <v>777</v>
      </c>
      <c r="H58" t="s">
        <v>172</v>
      </c>
      <c r="I58" t="s">
        <v>26</v>
      </c>
      <c r="J58" t="s">
        <v>89</v>
      </c>
      <c r="K58" t="s">
        <v>90</v>
      </c>
      <c r="L58" t="s">
        <v>33</v>
      </c>
      <c r="M58" t="s">
        <v>173</v>
      </c>
      <c r="N58">
        <v>235</v>
      </c>
      <c r="O58" t="s">
        <v>42</v>
      </c>
      <c r="P58" s="4">
        <v>34.950000000000003</v>
      </c>
      <c r="Q58">
        <v>4</v>
      </c>
      <c r="R58" s="4">
        <f t="shared" si="0"/>
        <v>139.80000000000001</v>
      </c>
      <c r="S58" s="2">
        <v>76.520004279999995</v>
      </c>
      <c r="T58" s="2">
        <f t="shared" si="3"/>
        <v>63.279995720000016</v>
      </c>
      <c r="U58" s="2">
        <f t="shared" si="4"/>
        <v>19.130001069999999</v>
      </c>
    </row>
    <row r="59" spans="1:21">
      <c r="A59">
        <v>75735</v>
      </c>
      <c r="B59" s="1">
        <v>44177</v>
      </c>
      <c r="C59" s="2">
        <f t="shared" si="1"/>
        <v>6</v>
      </c>
      <c r="D59" s="2" t="str">
        <f t="shared" si="2"/>
        <v>Weekend</v>
      </c>
      <c r="E59" s="2" t="str">
        <f>TEXT(Table2[[#This Row],[Order Date]],"MMMM")</f>
        <v>December</v>
      </c>
      <c r="F59" s="2" t="str">
        <f>TEXT(Table2[[#This Row],[Order Date]],"YYYY")</f>
        <v>2020</v>
      </c>
      <c r="G59">
        <v>19288</v>
      </c>
      <c r="H59" t="s">
        <v>174</v>
      </c>
      <c r="I59" t="s">
        <v>144</v>
      </c>
      <c r="J59" t="s">
        <v>89</v>
      </c>
      <c r="K59" t="s">
        <v>90</v>
      </c>
      <c r="L59" t="s">
        <v>28</v>
      </c>
      <c r="M59" t="s">
        <v>97</v>
      </c>
      <c r="N59">
        <v>1360</v>
      </c>
      <c r="O59" t="s">
        <v>38</v>
      </c>
      <c r="P59" s="4">
        <v>370</v>
      </c>
      <c r="Q59">
        <v>1</v>
      </c>
      <c r="R59" s="4">
        <f t="shared" si="0"/>
        <v>370</v>
      </c>
      <c r="S59" s="2">
        <v>249.0899963</v>
      </c>
      <c r="T59" s="2">
        <f t="shared" si="3"/>
        <v>120.9100037</v>
      </c>
      <c r="U59" s="2">
        <f t="shared" si="4"/>
        <v>249.0899963</v>
      </c>
    </row>
    <row r="60" spans="1:21">
      <c r="A60">
        <v>75736</v>
      </c>
      <c r="B60" s="1">
        <v>44176</v>
      </c>
      <c r="C60" s="2">
        <f t="shared" si="1"/>
        <v>5</v>
      </c>
      <c r="D60" s="2" t="str">
        <f t="shared" si="2"/>
        <v>Weekday</v>
      </c>
      <c r="E60" s="2" t="str">
        <f>TEXT(Table2[[#This Row],[Order Date]],"MMMM")</f>
        <v>December</v>
      </c>
      <c r="F60" s="2" t="str">
        <f>TEXT(Table2[[#This Row],[Order Date]],"YYYY")</f>
        <v>2020</v>
      </c>
      <c r="G60">
        <v>19289</v>
      </c>
      <c r="H60" t="s">
        <v>175</v>
      </c>
      <c r="I60" t="s">
        <v>154</v>
      </c>
      <c r="J60" t="s">
        <v>110</v>
      </c>
      <c r="K60" t="s">
        <v>90</v>
      </c>
      <c r="L60" t="s">
        <v>28</v>
      </c>
      <c r="M60" t="s">
        <v>97</v>
      </c>
      <c r="N60">
        <v>1360</v>
      </c>
      <c r="O60" t="s">
        <v>38</v>
      </c>
      <c r="P60" s="4">
        <v>370</v>
      </c>
      <c r="Q60">
        <v>1</v>
      </c>
      <c r="R60" s="4">
        <f t="shared" si="0"/>
        <v>370</v>
      </c>
      <c r="S60" s="2">
        <v>249.0899963</v>
      </c>
      <c r="T60" s="2">
        <f t="shared" si="3"/>
        <v>120.9100037</v>
      </c>
      <c r="U60" s="2">
        <f t="shared" si="4"/>
        <v>249.0899963</v>
      </c>
    </row>
    <row r="61" spans="1:21">
      <c r="A61">
        <v>54128</v>
      </c>
      <c r="B61" s="1">
        <v>44176</v>
      </c>
      <c r="C61" s="2">
        <f t="shared" si="1"/>
        <v>5</v>
      </c>
      <c r="D61" s="2" t="str">
        <f t="shared" si="2"/>
        <v>Weekday</v>
      </c>
      <c r="E61" s="2" t="str">
        <f>TEXT(Table2[[#This Row],[Order Date]],"MMMM")</f>
        <v>December</v>
      </c>
      <c r="F61" s="2" t="str">
        <f>TEXT(Table2[[#This Row],[Order Date]],"YYYY")</f>
        <v>2020</v>
      </c>
      <c r="G61">
        <v>8986</v>
      </c>
      <c r="H61" t="s">
        <v>92</v>
      </c>
      <c r="I61" t="s">
        <v>36</v>
      </c>
      <c r="J61" t="s">
        <v>110</v>
      </c>
      <c r="K61" t="s">
        <v>90</v>
      </c>
      <c r="L61" t="s">
        <v>28</v>
      </c>
      <c r="M61" t="s">
        <v>160</v>
      </c>
      <c r="N61">
        <v>502</v>
      </c>
      <c r="O61" t="s">
        <v>29</v>
      </c>
      <c r="P61" s="4">
        <v>65</v>
      </c>
      <c r="Q61">
        <v>5</v>
      </c>
      <c r="R61" s="4">
        <f t="shared" si="0"/>
        <v>325</v>
      </c>
      <c r="S61" s="2">
        <v>167.99999235000001</v>
      </c>
      <c r="T61" s="2">
        <f t="shared" si="3"/>
        <v>157.00000764999999</v>
      </c>
      <c r="U61" s="2">
        <f t="shared" si="4"/>
        <v>33.599998470000003</v>
      </c>
    </row>
    <row r="62" spans="1:21">
      <c r="A62">
        <v>15228</v>
      </c>
      <c r="B62" s="1">
        <v>44176</v>
      </c>
      <c r="C62" s="2">
        <f t="shared" si="1"/>
        <v>5</v>
      </c>
      <c r="D62" s="2" t="str">
        <f t="shared" si="2"/>
        <v>Weekday</v>
      </c>
      <c r="E62" s="2" t="str">
        <f>TEXT(Table2[[#This Row],[Order Date]],"MMMM")</f>
        <v>December</v>
      </c>
      <c r="F62" s="2" t="str">
        <f>TEXT(Table2[[#This Row],[Order Date]],"YYYY")</f>
        <v>2020</v>
      </c>
      <c r="G62">
        <v>3138</v>
      </c>
      <c r="H62" t="s">
        <v>176</v>
      </c>
      <c r="I62" t="s">
        <v>177</v>
      </c>
      <c r="J62" t="s">
        <v>89</v>
      </c>
      <c r="K62" t="s">
        <v>90</v>
      </c>
      <c r="L62" t="s">
        <v>33</v>
      </c>
      <c r="M62" t="s">
        <v>178</v>
      </c>
      <c r="N62">
        <v>273</v>
      </c>
      <c r="O62" t="s">
        <v>29</v>
      </c>
      <c r="P62" s="4">
        <v>54.99</v>
      </c>
      <c r="Q62">
        <v>4</v>
      </c>
      <c r="R62" s="4">
        <f t="shared" si="0"/>
        <v>219.96</v>
      </c>
      <c r="S62" s="2">
        <v>103.32000732</v>
      </c>
      <c r="T62" s="2">
        <f t="shared" si="3"/>
        <v>116.63999268000001</v>
      </c>
      <c r="U62" s="2">
        <f t="shared" si="4"/>
        <v>25.83000183</v>
      </c>
    </row>
    <row r="63" spans="1:21">
      <c r="A63">
        <v>75778</v>
      </c>
      <c r="B63" s="1">
        <v>44176</v>
      </c>
      <c r="C63" s="2">
        <f t="shared" si="1"/>
        <v>5</v>
      </c>
      <c r="D63" s="2" t="str">
        <f t="shared" si="2"/>
        <v>Weekday</v>
      </c>
      <c r="E63" s="2" t="str">
        <f>TEXT(Table2[[#This Row],[Order Date]],"MMMM")</f>
        <v>December</v>
      </c>
      <c r="F63" s="2" t="str">
        <f>TEXT(Table2[[#This Row],[Order Date]],"YYYY")</f>
        <v>2020</v>
      </c>
      <c r="G63">
        <v>19331</v>
      </c>
      <c r="H63" t="s">
        <v>179</v>
      </c>
      <c r="I63" t="s">
        <v>180</v>
      </c>
      <c r="J63" t="s">
        <v>89</v>
      </c>
      <c r="K63" t="s">
        <v>90</v>
      </c>
      <c r="L63" t="s">
        <v>28</v>
      </c>
      <c r="M63" t="s">
        <v>97</v>
      </c>
      <c r="N63">
        <v>1360</v>
      </c>
      <c r="O63" t="s">
        <v>38</v>
      </c>
      <c r="P63" s="4">
        <v>370</v>
      </c>
      <c r="Q63">
        <v>1</v>
      </c>
      <c r="R63" s="4">
        <f t="shared" si="0"/>
        <v>370</v>
      </c>
      <c r="S63" s="2">
        <v>249.0899963</v>
      </c>
      <c r="T63" s="2">
        <f t="shared" si="3"/>
        <v>120.9100037</v>
      </c>
      <c r="U63" s="2">
        <f t="shared" si="4"/>
        <v>249.0899963</v>
      </c>
    </row>
    <row r="64" spans="1:21">
      <c r="A64">
        <v>3975</v>
      </c>
      <c r="B64" s="1">
        <v>44175</v>
      </c>
      <c r="C64" s="2">
        <f t="shared" si="1"/>
        <v>4</v>
      </c>
      <c r="D64" s="2" t="str">
        <f t="shared" si="2"/>
        <v>Weekday</v>
      </c>
      <c r="E64" s="2" t="str">
        <f>TEXT(Table2[[#This Row],[Order Date]],"MMMM")</f>
        <v>December</v>
      </c>
      <c r="F64" s="2" t="str">
        <f>TEXT(Table2[[#This Row],[Order Date]],"YYYY")</f>
        <v>2020</v>
      </c>
      <c r="G64">
        <v>7468</v>
      </c>
      <c r="H64" t="s">
        <v>181</v>
      </c>
      <c r="I64" t="s">
        <v>182</v>
      </c>
      <c r="J64" t="s">
        <v>110</v>
      </c>
      <c r="K64" t="s">
        <v>90</v>
      </c>
      <c r="L64" t="s">
        <v>28</v>
      </c>
      <c r="M64" t="s">
        <v>183</v>
      </c>
      <c r="N64">
        <v>627</v>
      </c>
      <c r="O64" t="s">
        <v>46</v>
      </c>
      <c r="P64" s="4">
        <v>165</v>
      </c>
      <c r="Q64">
        <v>5</v>
      </c>
      <c r="R64" s="4">
        <f t="shared" si="0"/>
        <v>825</v>
      </c>
      <c r="S64" s="2">
        <v>613.65001700000005</v>
      </c>
      <c r="T64" s="2">
        <f t="shared" si="3"/>
        <v>211.34998299999995</v>
      </c>
      <c r="U64" s="2">
        <f t="shared" si="4"/>
        <v>122.73000340000002</v>
      </c>
    </row>
    <row r="65" spans="1:21">
      <c r="A65">
        <v>75737</v>
      </c>
      <c r="B65" s="1">
        <v>44175</v>
      </c>
      <c r="C65" s="2">
        <f t="shared" si="1"/>
        <v>4</v>
      </c>
      <c r="D65" s="2" t="str">
        <f t="shared" si="2"/>
        <v>Weekday</v>
      </c>
      <c r="E65" s="2" t="str">
        <f>TEXT(Table2[[#This Row],[Order Date]],"MMMM")</f>
        <v>December</v>
      </c>
      <c r="F65" s="2" t="str">
        <f>TEXT(Table2[[#This Row],[Order Date]],"YYYY")</f>
        <v>2020</v>
      </c>
      <c r="G65">
        <v>19290</v>
      </c>
      <c r="H65" t="s">
        <v>184</v>
      </c>
      <c r="I65" t="s">
        <v>185</v>
      </c>
      <c r="J65" t="s">
        <v>89</v>
      </c>
      <c r="K65" t="s">
        <v>90</v>
      </c>
      <c r="L65" t="s">
        <v>33</v>
      </c>
      <c r="M65" t="s">
        <v>97</v>
      </c>
      <c r="N65">
        <v>1360</v>
      </c>
      <c r="O65" t="s">
        <v>38</v>
      </c>
      <c r="P65" s="4">
        <v>370</v>
      </c>
      <c r="Q65">
        <v>1</v>
      </c>
      <c r="R65" s="4">
        <f t="shared" si="0"/>
        <v>370</v>
      </c>
      <c r="S65" s="2">
        <v>249.0899963</v>
      </c>
      <c r="T65" s="2">
        <f t="shared" si="3"/>
        <v>120.9100037</v>
      </c>
      <c r="U65" s="2">
        <f t="shared" si="4"/>
        <v>249.0899963</v>
      </c>
    </row>
    <row r="66" spans="1:21">
      <c r="A66">
        <v>58239</v>
      </c>
      <c r="B66" s="1">
        <v>44174</v>
      </c>
      <c r="C66" s="2">
        <f t="shared" si="1"/>
        <v>3</v>
      </c>
      <c r="D66" s="2" t="str">
        <f t="shared" si="2"/>
        <v>Weekday</v>
      </c>
      <c r="E66" s="2" t="str">
        <f>TEXT(Table2[[#This Row],[Order Date]],"MMMM")</f>
        <v>December</v>
      </c>
      <c r="F66" s="2" t="str">
        <f>TEXT(Table2[[#This Row],[Order Date]],"YYYY")</f>
        <v>2020</v>
      </c>
      <c r="G66">
        <v>10166</v>
      </c>
      <c r="H66" t="s">
        <v>92</v>
      </c>
      <c r="I66" t="s">
        <v>159</v>
      </c>
      <c r="J66" t="s">
        <v>110</v>
      </c>
      <c r="K66" t="s">
        <v>90</v>
      </c>
      <c r="L66" t="s">
        <v>28</v>
      </c>
      <c r="M66" t="s">
        <v>183</v>
      </c>
      <c r="N66">
        <v>627</v>
      </c>
      <c r="O66" t="s">
        <v>46</v>
      </c>
      <c r="P66" s="4">
        <v>165</v>
      </c>
      <c r="Q66">
        <v>5</v>
      </c>
      <c r="R66" s="4">
        <f t="shared" ref="R66:R129" si="5">P66*Q66</f>
        <v>825</v>
      </c>
      <c r="S66" s="2">
        <v>613.65001700000005</v>
      </c>
      <c r="T66" s="2">
        <f t="shared" si="3"/>
        <v>211.34998299999995</v>
      </c>
      <c r="U66" s="2">
        <f t="shared" si="4"/>
        <v>122.73000340000002</v>
      </c>
    </row>
    <row r="67" spans="1:21">
      <c r="A67">
        <v>10164</v>
      </c>
      <c r="B67" s="1">
        <v>44173</v>
      </c>
      <c r="C67" s="2">
        <f t="shared" ref="C67:C130" si="6">WEEKDAY(B67,2)</f>
        <v>2</v>
      </c>
      <c r="D67" s="2" t="str">
        <f t="shared" ref="D67:D130" si="7">IF(C67&gt;=6,"Weekend","Weekday")</f>
        <v>Weekday</v>
      </c>
      <c r="E67" s="2" t="str">
        <f>TEXT(Table2[[#This Row],[Order Date]],"MMMM")</f>
        <v>December</v>
      </c>
      <c r="F67" s="2" t="str">
        <f>TEXT(Table2[[#This Row],[Order Date]],"YYYY")</f>
        <v>2020</v>
      </c>
      <c r="G67">
        <v>146</v>
      </c>
      <c r="H67" t="s">
        <v>186</v>
      </c>
      <c r="I67" t="s">
        <v>44</v>
      </c>
      <c r="J67" t="s">
        <v>110</v>
      </c>
      <c r="K67" t="s">
        <v>90</v>
      </c>
      <c r="L67" t="s">
        <v>28</v>
      </c>
      <c r="M67" t="s">
        <v>160</v>
      </c>
      <c r="N67">
        <v>502</v>
      </c>
      <c r="O67" t="s">
        <v>29</v>
      </c>
      <c r="P67" s="4">
        <v>65</v>
      </c>
      <c r="Q67">
        <v>5</v>
      </c>
      <c r="R67" s="4">
        <f t="shared" si="5"/>
        <v>325</v>
      </c>
      <c r="S67" s="2">
        <v>167.99999235000001</v>
      </c>
      <c r="T67" s="2">
        <f t="shared" ref="T67:T130" si="8">R67-S67</f>
        <v>157.00000764999999</v>
      </c>
      <c r="U67" s="2">
        <f t="shared" ref="U67:U130" si="9">S67/Q67</f>
        <v>33.599998470000003</v>
      </c>
    </row>
    <row r="68" spans="1:21">
      <c r="A68">
        <v>1784</v>
      </c>
      <c r="B68" s="1">
        <v>44173</v>
      </c>
      <c r="C68" s="2">
        <f t="shared" si="6"/>
        <v>2</v>
      </c>
      <c r="D68" s="2" t="str">
        <f t="shared" si="7"/>
        <v>Weekday</v>
      </c>
      <c r="E68" s="2" t="str">
        <f>TEXT(Table2[[#This Row],[Order Date]],"MMMM")</f>
        <v>December</v>
      </c>
      <c r="F68" s="2" t="str">
        <f>TEXT(Table2[[#This Row],[Order Date]],"YYYY")</f>
        <v>2020</v>
      </c>
      <c r="G68">
        <v>8010</v>
      </c>
      <c r="H68" t="s">
        <v>92</v>
      </c>
      <c r="I68" t="s">
        <v>187</v>
      </c>
      <c r="J68" t="s">
        <v>89</v>
      </c>
      <c r="K68" t="s">
        <v>90</v>
      </c>
      <c r="L68" t="s">
        <v>33</v>
      </c>
      <c r="M68" t="s">
        <v>160</v>
      </c>
      <c r="N68">
        <v>502</v>
      </c>
      <c r="O68" t="s">
        <v>29</v>
      </c>
      <c r="P68" s="4">
        <v>65</v>
      </c>
      <c r="Q68">
        <v>2</v>
      </c>
      <c r="R68" s="4">
        <f t="shared" si="5"/>
        <v>130</v>
      </c>
      <c r="S68" s="2">
        <v>67.199996940000005</v>
      </c>
      <c r="T68" s="2">
        <f t="shared" si="8"/>
        <v>62.800003059999995</v>
      </c>
      <c r="U68" s="2">
        <f t="shared" si="9"/>
        <v>33.599998470000003</v>
      </c>
    </row>
    <row r="69" spans="1:21">
      <c r="A69">
        <v>12827</v>
      </c>
      <c r="B69" s="1">
        <v>44172</v>
      </c>
      <c r="C69" s="2">
        <f t="shared" si="6"/>
        <v>1</v>
      </c>
      <c r="D69" s="2" t="str">
        <f t="shared" si="7"/>
        <v>Weekday</v>
      </c>
      <c r="E69" s="2" t="str">
        <f>TEXT(Table2[[#This Row],[Order Date]],"MMMM")</f>
        <v>December</v>
      </c>
      <c r="F69" s="2" t="str">
        <f>TEXT(Table2[[#This Row],[Order Date]],"YYYY")</f>
        <v>2020</v>
      </c>
      <c r="G69">
        <v>542</v>
      </c>
      <c r="H69" t="s">
        <v>92</v>
      </c>
      <c r="I69" t="s">
        <v>44</v>
      </c>
      <c r="J69" t="s">
        <v>110</v>
      </c>
      <c r="K69" t="s">
        <v>90</v>
      </c>
      <c r="L69" t="s">
        <v>28</v>
      </c>
      <c r="M69" t="s">
        <v>134</v>
      </c>
      <c r="N69">
        <v>191</v>
      </c>
      <c r="O69" t="s">
        <v>29</v>
      </c>
      <c r="P69" s="4">
        <v>85</v>
      </c>
      <c r="Q69">
        <v>3</v>
      </c>
      <c r="R69" s="4">
        <f t="shared" si="5"/>
        <v>255</v>
      </c>
      <c r="S69" s="2">
        <v>164.33999640000002</v>
      </c>
      <c r="T69" s="2">
        <f t="shared" si="8"/>
        <v>90.660003599999982</v>
      </c>
      <c r="U69" s="2">
        <f t="shared" si="9"/>
        <v>54.779998800000008</v>
      </c>
    </row>
    <row r="70" spans="1:21">
      <c r="A70">
        <v>55906</v>
      </c>
      <c r="B70" s="1">
        <v>44172</v>
      </c>
      <c r="C70" s="2">
        <f t="shared" si="6"/>
        <v>1</v>
      </c>
      <c r="D70" s="2" t="str">
        <f t="shared" si="7"/>
        <v>Weekday</v>
      </c>
      <c r="E70" s="2" t="str">
        <f>TEXT(Table2[[#This Row],[Order Date]],"MMMM")</f>
        <v>December</v>
      </c>
      <c r="F70" s="2" t="str">
        <f>TEXT(Table2[[#This Row],[Order Date]],"YYYY")</f>
        <v>2020</v>
      </c>
      <c r="G70">
        <v>633</v>
      </c>
      <c r="H70" t="s">
        <v>188</v>
      </c>
      <c r="I70" t="s">
        <v>44</v>
      </c>
      <c r="J70" t="s">
        <v>110</v>
      </c>
      <c r="K70" t="s">
        <v>90</v>
      </c>
      <c r="L70" t="s">
        <v>28</v>
      </c>
      <c r="M70" t="s">
        <v>160</v>
      </c>
      <c r="N70">
        <v>502</v>
      </c>
      <c r="O70" t="s">
        <v>29</v>
      </c>
      <c r="P70" s="4">
        <v>65</v>
      </c>
      <c r="Q70">
        <v>5</v>
      </c>
      <c r="R70" s="4">
        <f t="shared" si="5"/>
        <v>325</v>
      </c>
      <c r="S70" s="2">
        <v>167.99999235000001</v>
      </c>
      <c r="T70" s="2">
        <f t="shared" si="8"/>
        <v>157.00000764999999</v>
      </c>
      <c r="U70" s="2">
        <f t="shared" si="9"/>
        <v>33.599998470000003</v>
      </c>
    </row>
    <row r="71" spans="1:21">
      <c r="A71">
        <v>52353</v>
      </c>
      <c r="B71" s="1">
        <v>44172</v>
      </c>
      <c r="C71" s="2">
        <f t="shared" si="6"/>
        <v>1</v>
      </c>
      <c r="D71" s="2" t="str">
        <f t="shared" si="7"/>
        <v>Weekday</v>
      </c>
      <c r="E71" s="2" t="str">
        <f>TEXT(Table2[[#This Row],[Order Date]],"MMMM")</f>
        <v>December</v>
      </c>
      <c r="F71" s="2" t="str">
        <f>TEXT(Table2[[#This Row],[Order Date]],"YYYY")</f>
        <v>2020</v>
      </c>
      <c r="G71">
        <v>9634</v>
      </c>
      <c r="H71" t="s">
        <v>189</v>
      </c>
      <c r="I71" t="s">
        <v>190</v>
      </c>
      <c r="J71" t="s">
        <v>89</v>
      </c>
      <c r="K71" t="s">
        <v>90</v>
      </c>
      <c r="L71" t="s">
        <v>33</v>
      </c>
      <c r="M71" t="s">
        <v>160</v>
      </c>
      <c r="N71">
        <v>502</v>
      </c>
      <c r="O71" t="s">
        <v>29</v>
      </c>
      <c r="P71" s="4">
        <v>65</v>
      </c>
      <c r="Q71">
        <v>2</v>
      </c>
      <c r="R71" s="4">
        <f t="shared" si="5"/>
        <v>130</v>
      </c>
      <c r="S71" s="2">
        <v>67.199996940000005</v>
      </c>
      <c r="T71" s="2">
        <f t="shared" si="8"/>
        <v>62.800003059999995</v>
      </c>
      <c r="U71" s="2">
        <f t="shared" si="9"/>
        <v>33.599998470000003</v>
      </c>
    </row>
    <row r="72" spans="1:21">
      <c r="A72">
        <v>12778</v>
      </c>
      <c r="B72" s="1">
        <v>44171</v>
      </c>
      <c r="C72" s="2">
        <f t="shared" si="6"/>
        <v>7</v>
      </c>
      <c r="D72" s="2" t="str">
        <f t="shared" si="7"/>
        <v>Weekend</v>
      </c>
      <c r="E72" s="2" t="str">
        <f>TEXT(Table2[[#This Row],[Order Date]],"MMMM")</f>
        <v>December</v>
      </c>
      <c r="F72" s="2" t="str">
        <f>TEXT(Table2[[#This Row],[Order Date]],"YYYY")</f>
        <v>2020</v>
      </c>
      <c r="G72">
        <v>9091</v>
      </c>
      <c r="H72" t="s">
        <v>191</v>
      </c>
      <c r="I72" t="s">
        <v>36</v>
      </c>
      <c r="J72" t="s">
        <v>110</v>
      </c>
      <c r="K72" t="s">
        <v>90</v>
      </c>
      <c r="L72" t="s">
        <v>28</v>
      </c>
      <c r="M72" t="s">
        <v>94</v>
      </c>
      <c r="N72">
        <v>403</v>
      </c>
      <c r="O72" t="s">
        <v>53</v>
      </c>
      <c r="P72" s="4">
        <v>133.37</v>
      </c>
      <c r="Q72">
        <v>1</v>
      </c>
      <c r="R72" s="4">
        <f t="shared" si="5"/>
        <v>133.37</v>
      </c>
      <c r="S72" s="2">
        <v>84.590000149999995</v>
      </c>
      <c r="T72" s="2">
        <f t="shared" si="8"/>
        <v>48.77999985000001</v>
      </c>
      <c r="U72" s="2">
        <f t="shared" si="9"/>
        <v>84.590000149999995</v>
      </c>
    </row>
    <row r="73" spans="1:21">
      <c r="A73">
        <v>8578</v>
      </c>
      <c r="B73" s="1">
        <v>44171</v>
      </c>
      <c r="C73" s="2">
        <f t="shared" si="6"/>
        <v>7</v>
      </c>
      <c r="D73" s="2" t="str">
        <f t="shared" si="7"/>
        <v>Weekend</v>
      </c>
      <c r="E73" s="2" t="str">
        <f>TEXT(Table2[[#This Row],[Order Date]],"MMMM")</f>
        <v>December</v>
      </c>
      <c r="F73" s="2" t="str">
        <f>TEXT(Table2[[#This Row],[Order Date]],"YYYY")</f>
        <v>2020</v>
      </c>
      <c r="G73">
        <v>1989</v>
      </c>
      <c r="H73" t="s">
        <v>192</v>
      </c>
      <c r="I73" t="s">
        <v>40</v>
      </c>
      <c r="J73" t="s">
        <v>110</v>
      </c>
      <c r="K73" t="s">
        <v>90</v>
      </c>
      <c r="L73" t="s">
        <v>28</v>
      </c>
      <c r="M73" t="s">
        <v>183</v>
      </c>
      <c r="N73">
        <v>627</v>
      </c>
      <c r="O73" t="s">
        <v>46</v>
      </c>
      <c r="P73" s="4">
        <v>165</v>
      </c>
      <c r="Q73">
        <v>5</v>
      </c>
      <c r="R73" s="4">
        <f t="shared" si="5"/>
        <v>825</v>
      </c>
      <c r="S73" s="2">
        <v>613.65001700000005</v>
      </c>
      <c r="T73" s="2">
        <f t="shared" si="8"/>
        <v>211.34998299999995</v>
      </c>
      <c r="U73" s="2">
        <f t="shared" si="9"/>
        <v>122.73000340000002</v>
      </c>
    </row>
    <row r="74" spans="1:21">
      <c r="A74">
        <v>367</v>
      </c>
      <c r="B74" s="1">
        <v>44171</v>
      </c>
      <c r="C74" s="2">
        <f t="shared" si="6"/>
        <v>7</v>
      </c>
      <c r="D74" s="2" t="str">
        <f t="shared" si="7"/>
        <v>Weekend</v>
      </c>
      <c r="E74" s="2" t="str">
        <f>TEXT(Table2[[#This Row],[Order Date]],"MMMM")</f>
        <v>December</v>
      </c>
      <c r="F74" s="2" t="str">
        <f>TEXT(Table2[[#This Row],[Order Date]],"YYYY")</f>
        <v>2020</v>
      </c>
      <c r="G74">
        <v>8730</v>
      </c>
      <c r="H74" t="s">
        <v>92</v>
      </c>
      <c r="I74" t="s">
        <v>169</v>
      </c>
      <c r="J74" t="s">
        <v>89</v>
      </c>
      <c r="K74" t="s">
        <v>90</v>
      </c>
      <c r="L74" t="s">
        <v>33</v>
      </c>
      <c r="M74" t="s">
        <v>183</v>
      </c>
      <c r="N74">
        <v>627</v>
      </c>
      <c r="O74" t="s">
        <v>46</v>
      </c>
      <c r="P74" s="4">
        <v>165</v>
      </c>
      <c r="Q74">
        <v>2</v>
      </c>
      <c r="R74" s="4">
        <f t="shared" si="5"/>
        <v>330</v>
      </c>
      <c r="S74" s="2">
        <v>245.4600068</v>
      </c>
      <c r="T74" s="2">
        <f t="shared" si="8"/>
        <v>84.539993199999998</v>
      </c>
      <c r="U74" s="2">
        <f t="shared" si="9"/>
        <v>122.7300034</v>
      </c>
    </row>
    <row r="75" spans="1:21">
      <c r="A75">
        <v>14837</v>
      </c>
      <c r="B75" s="1">
        <v>44170</v>
      </c>
      <c r="C75" s="2">
        <f t="shared" si="6"/>
        <v>6</v>
      </c>
      <c r="D75" s="2" t="str">
        <f t="shared" si="7"/>
        <v>Weekend</v>
      </c>
      <c r="E75" s="2" t="str">
        <f>TEXT(Table2[[#This Row],[Order Date]],"MMMM")</f>
        <v>December</v>
      </c>
      <c r="F75" s="2" t="str">
        <f>TEXT(Table2[[#This Row],[Order Date]],"YYYY")</f>
        <v>2020</v>
      </c>
      <c r="G75">
        <v>1948</v>
      </c>
      <c r="H75" t="s">
        <v>92</v>
      </c>
      <c r="I75" t="s">
        <v>44</v>
      </c>
      <c r="J75" t="s">
        <v>110</v>
      </c>
      <c r="K75" t="s">
        <v>111</v>
      </c>
      <c r="L75" t="s">
        <v>28</v>
      </c>
      <c r="M75" t="s">
        <v>94</v>
      </c>
      <c r="N75">
        <v>403</v>
      </c>
      <c r="O75" t="s">
        <v>53</v>
      </c>
      <c r="P75" s="4">
        <v>133.37</v>
      </c>
      <c r="Q75">
        <v>1</v>
      </c>
      <c r="R75" s="4">
        <f t="shared" si="5"/>
        <v>133.37</v>
      </c>
      <c r="S75" s="2">
        <v>84.590000149999995</v>
      </c>
      <c r="T75" s="2">
        <f t="shared" si="8"/>
        <v>48.77999985000001</v>
      </c>
      <c r="U75" s="2">
        <f t="shared" si="9"/>
        <v>84.590000149999995</v>
      </c>
    </row>
    <row r="76" spans="1:21">
      <c r="A76">
        <v>12698</v>
      </c>
      <c r="B76" s="1">
        <v>44170</v>
      </c>
      <c r="C76" s="2">
        <f t="shared" si="6"/>
        <v>6</v>
      </c>
      <c r="D76" s="2" t="str">
        <f t="shared" si="7"/>
        <v>Weekend</v>
      </c>
      <c r="E76" s="2" t="str">
        <f>TEXT(Table2[[#This Row],[Order Date]],"MMMM")</f>
        <v>December</v>
      </c>
      <c r="F76" s="2" t="str">
        <f>TEXT(Table2[[#This Row],[Order Date]],"YYYY")</f>
        <v>2020</v>
      </c>
      <c r="G76">
        <v>3940</v>
      </c>
      <c r="H76" t="s">
        <v>92</v>
      </c>
      <c r="I76" t="s">
        <v>44</v>
      </c>
      <c r="J76" t="s">
        <v>110</v>
      </c>
      <c r="K76" t="s">
        <v>111</v>
      </c>
      <c r="L76" t="s">
        <v>28</v>
      </c>
      <c r="M76" t="s">
        <v>120</v>
      </c>
      <c r="N76">
        <v>365</v>
      </c>
      <c r="O76" t="s">
        <v>53</v>
      </c>
      <c r="P76" s="4">
        <v>94.75</v>
      </c>
      <c r="Q76">
        <v>1</v>
      </c>
      <c r="R76" s="4">
        <f t="shared" si="5"/>
        <v>94.75</v>
      </c>
      <c r="S76" s="2">
        <v>30.5699997</v>
      </c>
      <c r="T76" s="2">
        <f t="shared" si="8"/>
        <v>64.180000300000003</v>
      </c>
      <c r="U76" s="2">
        <f t="shared" si="9"/>
        <v>30.5699997</v>
      </c>
    </row>
    <row r="77" spans="1:21">
      <c r="A77">
        <v>23156</v>
      </c>
      <c r="B77" s="1">
        <v>44170</v>
      </c>
      <c r="C77" s="2">
        <f t="shared" si="6"/>
        <v>6</v>
      </c>
      <c r="D77" s="2" t="str">
        <f t="shared" si="7"/>
        <v>Weekend</v>
      </c>
      <c r="E77" s="2" t="str">
        <f>TEXT(Table2[[#This Row],[Order Date]],"MMMM")</f>
        <v>December</v>
      </c>
      <c r="F77" s="2" t="str">
        <f>TEXT(Table2[[#This Row],[Order Date]],"YYYY")</f>
        <v>2020</v>
      </c>
      <c r="G77">
        <v>6466</v>
      </c>
      <c r="H77" t="s">
        <v>193</v>
      </c>
      <c r="I77" t="s">
        <v>44</v>
      </c>
      <c r="J77" t="s">
        <v>110</v>
      </c>
      <c r="K77" t="s">
        <v>111</v>
      </c>
      <c r="L77" t="s">
        <v>33</v>
      </c>
      <c r="M77" t="s">
        <v>120</v>
      </c>
      <c r="N77">
        <v>365</v>
      </c>
      <c r="O77" t="s">
        <v>53</v>
      </c>
      <c r="P77" s="4">
        <v>94.75</v>
      </c>
      <c r="Q77">
        <v>5</v>
      </c>
      <c r="R77" s="4">
        <f t="shared" si="5"/>
        <v>473.75</v>
      </c>
      <c r="S77" s="2">
        <v>152.8499985</v>
      </c>
      <c r="T77" s="2">
        <f t="shared" si="8"/>
        <v>320.90000150000003</v>
      </c>
      <c r="U77" s="2">
        <f t="shared" si="9"/>
        <v>30.5699997</v>
      </c>
    </row>
    <row r="78" spans="1:21">
      <c r="A78">
        <v>3987</v>
      </c>
      <c r="B78" s="1">
        <v>44170</v>
      </c>
      <c r="C78" s="2">
        <f t="shared" si="6"/>
        <v>6</v>
      </c>
      <c r="D78" s="2" t="str">
        <f t="shared" si="7"/>
        <v>Weekend</v>
      </c>
      <c r="E78" s="2" t="str">
        <f>TEXT(Table2[[#This Row],[Order Date]],"MMMM")</f>
        <v>December</v>
      </c>
      <c r="F78" s="2" t="str">
        <f>TEXT(Table2[[#This Row],[Order Date]],"YYYY")</f>
        <v>2020</v>
      </c>
      <c r="G78">
        <v>6280</v>
      </c>
      <c r="H78" t="s">
        <v>194</v>
      </c>
      <c r="I78" t="s">
        <v>195</v>
      </c>
      <c r="J78" t="s">
        <v>110</v>
      </c>
      <c r="K78" t="s">
        <v>90</v>
      </c>
      <c r="L78" t="s">
        <v>28</v>
      </c>
      <c r="M78" t="s">
        <v>160</v>
      </c>
      <c r="N78">
        <v>502</v>
      </c>
      <c r="O78" t="s">
        <v>29</v>
      </c>
      <c r="P78" s="4">
        <v>65</v>
      </c>
      <c r="Q78">
        <v>5</v>
      </c>
      <c r="R78" s="4">
        <f t="shared" si="5"/>
        <v>325</v>
      </c>
      <c r="S78" s="2">
        <v>167.99999235000001</v>
      </c>
      <c r="T78" s="2">
        <f t="shared" si="8"/>
        <v>157.00000764999999</v>
      </c>
      <c r="U78" s="2">
        <f t="shared" si="9"/>
        <v>33.599998470000003</v>
      </c>
    </row>
    <row r="79" spans="1:21">
      <c r="A79">
        <v>2911</v>
      </c>
      <c r="B79" s="1">
        <v>44170</v>
      </c>
      <c r="C79" s="2">
        <f t="shared" si="6"/>
        <v>6</v>
      </c>
      <c r="D79" s="2" t="str">
        <f t="shared" si="7"/>
        <v>Weekend</v>
      </c>
      <c r="E79" s="2" t="str">
        <f>TEXT(Table2[[#This Row],[Order Date]],"MMMM")</f>
        <v>December</v>
      </c>
      <c r="F79" s="2" t="str">
        <f>TEXT(Table2[[#This Row],[Order Date]],"YYYY")</f>
        <v>2020</v>
      </c>
      <c r="G79">
        <v>2817</v>
      </c>
      <c r="H79" t="s">
        <v>196</v>
      </c>
      <c r="I79" t="s">
        <v>51</v>
      </c>
      <c r="J79" t="s">
        <v>89</v>
      </c>
      <c r="K79" t="s">
        <v>90</v>
      </c>
      <c r="L79" t="s">
        <v>28</v>
      </c>
      <c r="M79" t="s">
        <v>160</v>
      </c>
      <c r="N79">
        <v>502</v>
      </c>
      <c r="O79" t="s">
        <v>29</v>
      </c>
      <c r="P79" s="4">
        <v>65</v>
      </c>
      <c r="Q79">
        <v>2</v>
      </c>
      <c r="R79" s="4">
        <f t="shared" si="5"/>
        <v>130</v>
      </c>
      <c r="S79" s="2">
        <v>67.199996940000005</v>
      </c>
      <c r="T79" s="2">
        <f t="shared" si="8"/>
        <v>62.800003059999995</v>
      </c>
      <c r="U79" s="2">
        <f t="shared" si="9"/>
        <v>33.599998470000003</v>
      </c>
    </row>
    <row r="80" spans="1:21">
      <c r="A80">
        <v>53202</v>
      </c>
      <c r="B80" s="1">
        <v>44169</v>
      </c>
      <c r="C80" s="2">
        <f t="shared" si="6"/>
        <v>5</v>
      </c>
      <c r="D80" s="2" t="str">
        <f t="shared" si="7"/>
        <v>Weekday</v>
      </c>
      <c r="E80" s="2" t="str">
        <f>TEXT(Table2[[#This Row],[Order Date]],"MMMM")</f>
        <v>December</v>
      </c>
      <c r="F80" s="2" t="str">
        <f>TEXT(Table2[[#This Row],[Order Date]],"YYYY")</f>
        <v>2020</v>
      </c>
      <c r="G80">
        <v>5007</v>
      </c>
      <c r="H80" t="s">
        <v>92</v>
      </c>
      <c r="I80" t="s">
        <v>152</v>
      </c>
      <c r="J80" t="s">
        <v>110</v>
      </c>
      <c r="K80" t="s">
        <v>90</v>
      </c>
      <c r="L80" t="s">
        <v>28</v>
      </c>
      <c r="M80" t="s">
        <v>120</v>
      </c>
      <c r="N80">
        <v>365</v>
      </c>
      <c r="O80" t="s">
        <v>53</v>
      </c>
      <c r="P80" s="4">
        <v>94.75</v>
      </c>
      <c r="Q80">
        <v>5</v>
      </c>
      <c r="R80" s="4">
        <f t="shared" si="5"/>
        <v>473.75</v>
      </c>
      <c r="S80" s="2">
        <v>152.8499985</v>
      </c>
      <c r="T80" s="2">
        <f t="shared" si="8"/>
        <v>320.90000150000003</v>
      </c>
      <c r="U80" s="2">
        <f t="shared" si="9"/>
        <v>30.5699997</v>
      </c>
    </row>
    <row r="81" spans="1:21">
      <c r="A81">
        <v>10276</v>
      </c>
      <c r="B81" s="1">
        <v>44169</v>
      </c>
      <c r="C81" s="2">
        <f t="shared" si="6"/>
        <v>5</v>
      </c>
      <c r="D81" s="2" t="str">
        <f t="shared" si="7"/>
        <v>Weekday</v>
      </c>
      <c r="E81" s="2" t="str">
        <f>TEXT(Table2[[#This Row],[Order Date]],"MMMM")</f>
        <v>December</v>
      </c>
      <c r="F81" s="2" t="str">
        <f>TEXT(Table2[[#This Row],[Order Date]],"YYYY")</f>
        <v>2020</v>
      </c>
      <c r="G81">
        <v>7887</v>
      </c>
      <c r="H81" t="s">
        <v>197</v>
      </c>
      <c r="I81" t="s">
        <v>107</v>
      </c>
      <c r="J81" t="s">
        <v>89</v>
      </c>
      <c r="K81" t="s">
        <v>90</v>
      </c>
      <c r="L81" t="s">
        <v>28</v>
      </c>
      <c r="M81" t="s">
        <v>160</v>
      </c>
      <c r="N81">
        <v>502</v>
      </c>
      <c r="O81" t="s">
        <v>29</v>
      </c>
      <c r="P81" s="4">
        <v>65</v>
      </c>
      <c r="Q81">
        <v>2</v>
      </c>
      <c r="R81" s="4">
        <f t="shared" si="5"/>
        <v>130</v>
      </c>
      <c r="S81" s="2">
        <v>67.199996940000005</v>
      </c>
      <c r="T81" s="2">
        <f t="shared" si="8"/>
        <v>62.800003059999995</v>
      </c>
      <c r="U81" s="2">
        <f t="shared" si="9"/>
        <v>33.599998470000003</v>
      </c>
    </row>
    <row r="82" spans="1:21">
      <c r="A82">
        <v>10584</v>
      </c>
      <c r="B82" s="1">
        <v>44169</v>
      </c>
      <c r="C82" s="2">
        <f t="shared" si="6"/>
        <v>5</v>
      </c>
      <c r="D82" s="2" t="str">
        <f t="shared" si="7"/>
        <v>Weekday</v>
      </c>
      <c r="E82" s="2" t="str">
        <f>TEXT(Table2[[#This Row],[Order Date]],"MMMM")</f>
        <v>December</v>
      </c>
      <c r="F82" s="2" t="str">
        <f>TEXT(Table2[[#This Row],[Order Date]],"YYYY")</f>
        <v>2020</v>
      </c>
      <c r="G82">
        <v>2698</v>
      </c>
      <c r="H82" t="s">
        <v>198</v>
      </c>
      <c r="I82" t="s">
        <v>63</v>
      </c>
      <c r="J82" t="s">
        <v>89</v>
      </c>
      <c r="K82" t="s">
        <v>90</v>
      </c>
      <c r="L82" t="s">
        <v>28</v>
      </c>
      <c r="M82" t="s">
        <v>120</v>
      </c>
      <c r="N82">
        <v>365</v>
      </c>
      <c r="O82" t="s">
        <v>53</v>
      </c>
      <c r="P82" s="4">
        <v>94.75</v>
      </c>
      <c r="Q82">
        <v>5</v>
      </c>
      <c r="R82" s="4">
        <f t="shared" si="5"/>
        <v>473.75</v>
      </c>
      <c r="S82" s="2">
        <v>152.8499985</v>
      </c>
      <c r="T82" s="2">
        <f t="shared" si="8"/>
        <v>320.90000150000003</v>
      </c>
      <c r="U82" s="2">
        <f t="shared" si="9"/>
        <v>30.5699997</v>
      </c>
    </row>
    <row r="83" spans="1:21">
      <c r="A83">
        <v>75912</v>
      </c>
      <c r="B83" s="1">
        <v>44169</v>
      </c>
      <c r="C83" s="2">
        <f t="shared" si="6"/>
        <v>5</v>
      </c>
      <c r="D83" s="2" t="str">
        <f t="shared" si="7"/>
        <v>Weekday</v>
      </c>
      <c r="E83" s="2" t="str">
        <f>TEXT(Table2[[#This Row],[Order Date]],"MMMM")</f>
        <v>December</v>
      </c>
      <c r="F83" s="2" t="str">
        <f>TEXT(Table2[[#This Row],[Order Date]],"YYYY")</f>
        <v>2020</v>
      </c>
      <c r="G83">
        <v>19465</v>
      </c>
      <c r="H83" t="s">
        <v>199</v>
      </c>
      <c r="I83" t="s">
        <v>200</v>
      </c>
      <c r="J83" t="s">
        <v>89</v>
      </c>
      <c r="K83" t="s">
        <v>90</v>
      </c>
      <c r="L83" t="s">
        <v>28</v>
      </c>
      <c r="M83" t="s">
        <v>97</v>
      </c>
      <c r="N83">
        <v>1360</v>
      </c>
      <c r="O83" t="s">
        <v>38</v>
      </c>
      <c r="P83" s="4">
        <v>370</v>
      </c>
      <c r="Q83">
        <v>1</v>
      </c>
      <c r="R83" s="4">
        <f t="shared" si="5"/>
        <v>370</v>
      </c>
      <c r="S83" s="2">
        <v>249.0899963</v>
      </c>
      <c r="T83" s="2">
        <f t="shared" si="8"/>
        <v>120.9100037</v>
      </c>
      <c r="U83" s="2">
        <f t="shared" si="9"/>
        <v>249.0899963</v>
      </c>
    </row>
    <row r="84" spans="1:21">
      <c r="A84">
        <v>64637</v>
      </c>
      <c r="B84" s="1">
        <v>44168</v>
      </c>
      <c r="C84" s="2">
        <f t="shared" si="6"/>
        <v>4</v>
      </c>
      <c r="D84" s="2" t="str">
        <f t="shared" si="7"/>
        <v>Weekday</v>
      </c>
      <c r="E84" s="2" t="str">
        <f>TEXT(Table2[[#This Row],[Order Date]],"MMMM")</f>
        <v>December</v>
      </c>
      <c r="F84" s="2" t="str">
        <f>TEXT(Table2[[#This Row],[Order Date]],"YYYY")</f>
        <v>2020</v>
      </c>
      <c r="G84">
        <v>9857</v>
      </c>
      <c r="H84" t="s">
        <v>114</v>
      </c>
      <c r="I84" t="s">
        <v>44</v>
      </c>
      <c r="J84" t="s">
        <v>110</v>
      </c>
      <c r="K84" t="s">
        <v>111</v>
      </c>
      <c r="L84" t="s">
        <v>28</v>
      </c>
      <c r="M84" t="s">
        <v>94</v>
      </c>
      <c r="N84">
        <v>403</v>
      </c>
      <c r="O84" t="s">
        <v>53</v>
      </c>
      <c r="P84" s="4">
        <v>133.37</v>
      </c>
      <c r="Q84">
        <v>1</v>
      </c>
      <c r="R84" s="4">
        <f t="shared" si="5"/>
        <v>133.37</v>
      </c>
      <c r="S84" s="2">
        <v>84.590000149999995</v>
      </c>
      <c r="T84" s="2">
        <f t="shared" si="8"/>
        <v>48.77999985000001</v>
      </c>
      <c r="U84" s="2">
        <f t="shared" si="9"/>
        <v>84.590000149999995</v>
      </c>
    </row>
    <row r="85" spans="1:21">
      <c r="A85">
        <v>53413</v>
      </c>
      <c r="B85" s="1">
        <v>44168</v>
      </c>
      <c r="C85" s="2">
        <f t="shared" si="6"/>
        <v>4</v>
      </c>
      <c r="D85" s="2" t="str">
        <f t="shared" si="7"/>
        <v>Weekday</v>
      </c>
      <c r="E85" s="2" t="str">
        <f>TEXT(Table2[[#This Row],[Order Date]],"MMMM")</f>
        <v>December</v>
      </c>
      <c r="F85" s="2" t="str">
        <f>TEXT(Table2[[#This Row],[Order Date]],"YYYY")</f>
        <v>2020</v>
      </c>
      <c r="G85">
        <v>376</v>
      </c>
      <c r="H85" t="s">
        <v>201</v>
      </c>
      <c r="I85" t="s">
        <v>44</v>
      </c>
      <c r="J85" t="s">
        <v>110</v>
      </c>
      <c r="K85" t="s">
        <v>90</v>
      </c>
      <c r="L85" t="s">
        <v>28</v>
      </c>
      <c r="M85" t="s">
        <v>120</v>
      </c>
      <c r="N85">
        <v>365</v>
      </c>
      <c r="O85" t="s">
        <v>53</v>
      </c>
      <c r="P85" s="4">
        <v>94.75</v>
      </c>
      <c r="Q85">
        <v>5</v>
      </c>
      <c r="R85" s="4">
        <f t="shared" si="5"/>
        <v>473.75</v>
      </c>
      <c r="S85" s="2">
        <v>152.8499985</v>
      </c>
      <c r="T85" s="2">
        <f t="shared" si="8"/>
        <v>320.90000150000003</v>
      </c>
      <c r="U85" s="2">
        <f t="shared" si="9"/>
        <v>30.5699997</v>
      </c>
    </row>
    <row r="86" spans="1:21">
      <c r="A86">
        <v>2332</v>
      </c>
      <c r="B86" s="1">
        <v>44168</v>
      </c>
      <c r="C86" s="2">
        <f t="shared" si="6"/>
        <v>4</v>
      </c>
      <c r="D86" s="2" t="str">
        <f t="shared" si="7"/>
        <v>Weekday</v>
      </c>
      <c r="E86" s="2" t="str">
        <f>TEXT(Table2[[#This Row],[Order Date]],"MMMM")</f>
        <v>December</v>
      </c>
      <c r="F86" s="2" t="str">
        <f>TEXT(Table2[[#This Row],[Order Date]],"YYYY")</f>
        <v>2020</v>
      </c>
      <c r="G86">
        <v>9145</v>
      </c>
      <c r="H86" t="s">
        <v>92</v>
      </c>
      <c r="I86" t="s">
        <v>127</v>
      </c>
      <c r="J86" t="s">
        <v>89</v>
      </c>
      <c r="K86" t="s">
        <v>90</v>
      </c>
      <c r="L86" t="s">
        <v>28</v>
      </c>
      <c r="M86" t="s">
        <v>120</v>
      </c>
      <c r="N86">
        <v>365</v>
      </c>
      <c r="O86" t="s">
        <v>53</v>
      </c>
      <c r="P86" s="4">
        <v>94.75</v>
      </c>
      <c r="Q86">
        <v>2</v>
      </c>
      <c r="R86" s="4">
        <f t="shared" si="5"/>
        <v>189.5</v>
      </c>
      <c r="S86" s="2">
        <v>61.139999400000001</v>
      </c>
      <c r="T86" s="2">
        <f t="shared" si="8"/>
        <v>128.36000060000001</v>
      </c>
      <c r="U86" s="2">
        <f t="shared" si="9"/>
        <v>30.5699997</v>
      </c>
    </row>
    <row r="87" spans="1:21">
      <c r="A87">
        <v>10444</v>
      </c>
      <c r="B87" s="1">
        <v>44167</v>
      </c>
      <c r="C87" s="2">
        <f t="shared" si="6"/>
        <v>3</v>
      </c>
      <c r="D87" s="2" t="str">
        <f t="shared" si="7"/>
        <v>Weekday</v>
      </c>
      <c r="E87" s="2" t="str">
        <f>TEXT(Table2[[#This Row],[Order Date]],"MMMM")</f>
        <v>December</v>
      </c>
      <c r="F87" s="2" t="str">
        <f>TEXT(Table2[[#This Row],[Order Date]],"YYYY")</f>
        <v>2020</v>
      </c>
      <c r="G87">
        <v>1596</v>
      </c>
      <c r="H87" t="s">
        <v>202</v>
      </c>
      <c r="I87" t="s">
        <v>44</v>
      </c>
      <c r="J87" t="s">
        <v>110</v>
      </c>
      <c r="K87" t="s">
        <v>111</v>
      </c>
      <c r="L87" t="s">
        <v>28</v>
      </c>
      <c r="M87" t="s">
        <v>94</v>
      </c>
      <c r="N87">
        <v>403</v>
      </c>
      <c r="O87" t="s">
        <v>53</v>
      </c>
      <c r="P87" s="4">
        <v>133.37</v>
      </c>
      <c r="Q87">
        <v>1</v>
      </c>
      <c r="R87" s="4">
        <f t="shared" si="5"/>
        <v>133.37</v>
      </c>
      <c r="S87" s="2">
        <v>84.590000149999995</v>
      </c>
      <c r="T87" s="2">
        <f t="shared" si="8"/>
        <v>48.77999985000001</v>
      </c>
      <c r="U87" s="2">
        <f t="shared" si="9"/>
        <v>84.590000149999995</v>
      </c>
    </row>
    <row r="88" spans="1:21">
      <c r="A88">
        <v>8163</v>
      </c>
      <c r="B88" s="1">
        <v>44167</v>
      </c>
      <c r="C88" s="2">
        <f t="shared" si="6"/>
        <v>3</v>
      </c>
      <c r="D88" s="2" t="str">
        <f t="shared" si="7"/>
        <v>Weekday</v>
      </c>
      <c r="E88" s="2" t="str">
        <f>TEXT(Table2[[#This Row],[Order Date]],"MMMM")</f>
        <v>December</v>
      </c>
      <c r="F88" s="2" t="str">
        <f>TEXT(Table2[[#This Row],[Order Date]],"YYYY")</f>
        <v>2020</v>
      </c>
      <c r="G88">
        <v>10588</v>
      </c>
      <c r="H88" t="s">
        <v>203</v>
      </c>
      <c r="I88" t="s">
        <v>119</v>
      </c>
      <c r="J88" t="s">
        <v>110</v>
      </c>
      <c r="K88" t="s">
        <v>90</v>
      </c>
      <c r="L88" t="s">
        <v>28</v>
      </c>
      <c r="M88" t="s">
        <v>120</v>
      </c>
      <c r="N88">
        <v>365</v>
      </c>
      <c r="O88" t="s">
        <v>53</v>
      </c>
      <c r="P88" s="4">
        <v>94.75</v>
      </c>
      <c r="Q88">
        <v>5</v>
      </c>
      <c r="R88" s="4">
        <f t="shared" si="5"/>
        <v>473.75</v>
      </c>
      <c r="S88" s="2">
        <v>152.8499985</v>
      </c>
      <c r="T88" s="2">
        <f t="shared" si="8"/>
        <v>320.90000150000003</v>
      </c>
      <c r="U88" s="2">
        <f t="shared" si="9"/>
        <v>30.5699997</v>
      </c>
    </row>
    <row r="89" spans="1:21">
      <c r="A89">
        <v>27207</v>
      </c>
      <c r="B89" s="1">
        <v>44167</v>
      </c>
      <c r="C89" s="2">
        <f t="shared" si="6"/>
        <v>3</v>
      </c>
      <c r="D89" s="2" t="str">
        <f t="shared" si="7"/>
        <v>Weekday</v>
      </c>
      <c r="E89" s="2" t="str">
        <f>TEXT(Table2[[#This Row],[Order Date]],"MMMM")</f>
        <v>December</v>
      </c>
      <c r="F89" s="2" t="str">
        <f>TEXT(Table2[[#This Row],[Order Date]],"YYYY")</f>
        <v>2020</v>
      </c>
      <c r="G89">
        <v>10026</v>
      </c>
      <c r="H89" t="s">
        <v>204</v>
      </c>
      <c r="I89" t="s">
        <v>205</v>
      </c>
      <c r="J89" t="s">
        <v>89</v>
      </c>
      <c r="K89" t="s">
        <v>90</v>
      </c>
      <c r="L89" t="s">
        <v>28</v>
      </c>
      <c r="M89" t="s">
        <v>94</v>
      </c>
      <c r="N89">
        <v>403</v>
      </c>
      <c r="O89" t="s">
        <v>53</v>
      </c>
      <c r="P89" s="4">
        <v>133.37</v>
      </c>
      <c r="Q89">
        <v>1</v>
      </c>
      <c r="R89" s="4">
        <f t="shared" si="5"/>
        <v>133.37</v>
      </c>
      <c r="S89" s="2">
        <v>84.590000149999995</v>
      </c>
      <c r="T89" s="2">
        <f t="shared" si="8"/>
        <v>48.77999985000001</v>
      </c>
      <c r="U89" s="2">
        <f t="shared" si="9"/>
        <v>84.590000149999995</v>
      </c>
    </row>
    <row r="90" spans="1:21">
      <c r="A90">
        <v>52533</v>
      </c>
      <c r="B90" s="1">
        <v>44167</v>
      </c>
      <c r="C90" s="2">
        <f t="shared" si="6"/>
        <v>3</v>
      </c>
      <c r="D90" s="2" t="str">
        <f t="shared" si="7"/>
        <v>Weekday</v>
      </c>
      <c r="E90" s="2" t="str">
        <f>TEXT(Table2[[#This Row],[Order Date]],"MMMM")</f>
        <v>December</v>
      </c>
      <c r="F90" s="2" t="str">
        <f>TEXT(Table2[[#This Row],[Order Date]],"YYYY")</f>
        <v>2020</v>
      </c>
      <c r="G90">
        <v>9002</v>
      </c>
      <c r="H90" t="s">
        <v>172</v>
      </c>
      <c r="I90" t="s">
        <v>136</v>
      </c>
      <c r="J90" t="s">
        <v>89</v>
      </c>
      <c r="K90" t="s">
        <v>90</v>
      </c>
      <c r="L90" t="s">
        <v>28</v>
      </c>
      <c r="M90" t="s">
        <v>120</v>
      </c>
      <c r="N90">
        <v>365</v>
      </c>
      <c r="O90" t="s">
        <v>53</v>
      </c>
      <c r="P90" s="4">
        <v>94.75</v>
      </c>
      <c r="Q90">
        <v>2</v>
      </c>
      <c r="R90" s="4">
        <f t="shared" si="5"/>
        <v>189.5</v>
      </c>
      <c r="S90" s="2">
        <v>61.139999400000001</v>
      </c>
      <c r="T90" s="2">
        <f t="shared" si="8"/>
        <v>128.36000060000001</v>
      </c>
      <c r="U90" s="2">
        <f t="shared" si="9"/>
        <v>30.5699997</v>
      </c>
    </row>
    <row r="91" spans="1:21">
      <c r="A91">
        <v>3975</v>
      </c>
      <c r="B91" s="1">
        <v>44166</v>
      </c>
      <c r="C91" s="2">
        <f t="shared" si="6"/>
        <v>2</v>
      </c>
      <c r="D91" s="2" t="str">
        <f t="shared" si="7"/>
        <v>Weekday</v>
      </c>
      <c r="E91" s="2" t="str">
        <f>TEXT(Table2[[#This Row],[Order Date]],"MMMM")</f>
        <v>December</v>
      </c>
      <c r="F91" s="2" t="str">
        <f>TEXT(Table2[[#This Row],[Order Date]],"YYYY")</f>
        <v>2020</v>
      </c>
      <c r="G91">
        <v>7468</v>
      </c>
      <c r="H91" t="s">
        <v>181</v>
      </c>
      <c r="I91" t="s">
        <v>182</v>
      </c>
      <c r="J91" t="s">
        <v>110</v>
      </c>
      <c r="K91" t="s">
        <v>90</v>
      </c>
      <c r="L91" t="s">
        <v>28</v>
      </c>
      <c r="M91" t="s">
        <v>120</v>
      </c>
      <c r="N91">
        <v>365</v>
      </c>
      <c r="O91" t="s">
        <v>53</v>
      </c>
      <c r="P91" s="4">
        <v>94.75</v>
      </c>
      <c r="Q91">
        <v>5</v>
      </c>
      <c r="R91" s="4">
        <f t="shared" si="5"/>
        <v>473.75</v>
      </c>
      <c r="S91" s="2">
        <v>152.8499985</v>
      </c>
      <c r="T91" s="2">
        <f t="shared" si="8"/>
        <v>320.90000150000003</v>
      </c>
      <c r="U91" s="2">
        <f t="shared" si="9"/>
        <v>30.5699997</v>
      </c>
    </row>
    <row r="92" spans="1:21">
      <c r="A92">
        <v>52533</v>
      </c>
      <c r="B92" s="1">
        <v>44166</v>
      </c>
      <c r="C92" s="2">
        <f t="shared" si="6"/>
        <v>2</v>
      </c>
      <c r="D92" s="2" t="str">
        <f t="shared" si="7"/>
        <v>Weekday</v>
      </c>
      <c r="E92" s="2" t="str">
        <f>TEXT(Table2[[#This Row],[Order Date]],"MMMM")</f>
        <v>December</v>
      </c>
      <c r="F92" s="2" t="str">
        <f>TEXT(Table2[[#This Row],[Order Date]],"YYYY")</f>
        <v>2020</v>
      </c>
      <c r="G92">
        <v>9002</v>
      </c>
      <c r="H92" t="s">
        <v>172</v>
      </c>
      <c r="I92" t="s">
        <v>136</v>
      </c>
      <c r="J92" t="s">
        <v>89</v>
      </c>
      <c r="K92" t="s">
        <v>90</v>
      </c>
      <c r="L92" t="s">
        <v>28</v>
      </c>
      <c r="M92" t="s">
        <v>120</v>
      </c>
      <c r="N92">
        <v>365</v>
      </c>
      <c r="O92" t="s">
        <v>53</v>
      </c>
      <c r="P92" s="4">
        <v>94.75</v>
      </c>
      <c r="Q92">
        <v>2</v>
      </c>
      <c r="R92" s="4">
        <f t="shared" si="5"/>
        <v>189.5</v>
      </c>
      <c r="S92" s="2">
        <v>61.139999400000001</v>
      </c>
      <c r="T92" s="2">
        <f t="shared" si="8"/>
        <v>128.36000060000001</v>
      </c>
      <c r="U92" s="2">
        <f t="shared" si="9"/>
        <v>30.5699997</v>
      </c>
    </row>
    <row r="93" spans="1:21">
      <c r="A93">
        <v>6326</v>
      </c>
      <c r="B93" s="1">
        <v>44165</v>
      </c>
      <c r="C93" s="2">
        <f t="shared" si="6"/>
        <v>1</v>
      </c>
      <c r="D93" s="2" t="str">
        <f t="shared" si="7"/>
        <v>Weekday</v>
      </c>
      <c r="E93" s="2" t="str">
        <f>TEXT(Table2[[#This Row],[Order Date]],"MMMM")</f>
        <v>November</v>
      </c>
      <c r="F93" s="2" t="str">
        <f>TEXT(Table2[[#This Row],[Order Date]],"YYYY")</f>
        <v>2020</v>
      </c>
      <c r="G93">
        <v>6636</v>
      </c>
      <c r="H93" t="s">
        <v>92</v>
      </c>
      <c r="I93" t="s">
        <v>44</v>
      </c>
      <c r="J93" t="s">
        <v>110</v>
      </c>
      <c r="K93" t="s">
        <v>90</v>
      </c>
      <c r="L93" t="s">
        <v>28</v>
      </c>
      <c r="M93" t="s">
        <v>120</v>
      </c>
      <c r="N93">
        <v>365</v>
      </c>
      <c r="O93" t="s">
        <v>53</v>
      </c>
      <c r="P93" s="4">
        <v>94.75</v>
      </c>
      <c r="Q93">
        <v>5</v>
      </c>
      <c r="R93" s="4">
        <f t="shared" si="5"/>
        <v>473.75</v>
      </c>
      <c r="S93" s="2">
        <v>152.8499985</v>
      </c>
      <c r="T93" s="2">
        <f t="shared" si="8"/>
        <v>320.90000150000003</v>
      </c>
      <c r="U93" s="2">
        <f t="shared" si="9"/>
        <v>30.5699997</v>
      </c>
    </row>
    <row r="94" spans="1:21">
      <c r="A94">
        <v>1991</v>
      </c>
      <c r="B94" s="1">
        <v>44165</v>
      </c>
      <c r="C94" s="2">
        <f t="shared" si="6"/>
        <v>1</v>
      </c>
      <c r="D94" s="2" t="str">
        <f t="shared" si="7"/>
        <v>Weekday</v>
      </c>
      <c r="E94" s="2" t="str">
        <f>TEXT(Table2[[#This Row],[Order Date]],"MMMM")</f>
        <v>November</v>
      </c>
      <c r="F94" s="2" t="str">
        <f>TEXT(Table2[[#This Row],[Order Date]],"YYYY")</f>
        <v>2020</v>
      </c>
      <c r="G94">
        <v>242</v>
      </c>
      <c r="H94" t="s">
        <v>206</v>
      </c>
      <c r="I94" t="s">
        <v>207</v>
      </c>
      <c r="J94" t="s">
        <v>89</v>
      </c>
      <c r="K94" t="s">
        <v>90</v>
      </c>
      <c r="L94" t="s">
        <v>28</v>
      </c>
      <c r="M94" t="s">
        <v>134</v>
      </c>
      <c r="N94">
        <v>191</v>
      </c>
      <c r="O94" t="s">
        <v>29</v>
      </c>
      <c r="P94" s="4">
        <v>85</v>
      </c>
      <c r="Q94">
        <v>2</v>
      </c>
      <c r="R94" s="4">
        <f t="shared" si="5"/>
        <v>170</v>
      </c>
      <c r="S94" s="2">
        <v>109.5599976</v>
      </c>
      <c r="T94" s="2">
        <f t="shared" si="8"/>
        <v>60.440002399999997</v>
      </c>
      <c r="U94" s="2">
        <f t="shared" si="9"/>
        <v>54.779998800000001</v>
      </c>
    </row>
    <row r="95" spans="1:21">
      <c r="A95">
        <v>56357</v>
      </c>
      <c r="B95" s="1">
        <v>44164</v>
      </c>
      <c r="C95" s="2">
        <f t="shared" si="6"/>
        <v>7</v>
      </c>
      <c r="D95" s="2" t="str">
        <f t="shared" si="7"/>
        <v>Weekend</v>
      </c>
      <c r="E95" s="2" t="str">
        <f>TEXT(Table2[[#This Row],[Order Date]],"MMMM")</f>
        <v>November</v>
      </c>
      <c r="F95" s="2" t="str">
        <f>TEXT(Table2[[#This Row],[Order Date]],"YYYY")</f>
        <v>2020</v>
      </c>
      <c r="G95">
        <v>6268</v>
      </c>
      <c r="H95" t="s">
        <v>208</v>
      </c>
      <c r="I95" t="s">
        <v>195</v>
      </c>
      <c r="J95" t="s">
        <v>110</v>
      </c>
      <c r="K95" t="s">
        <v>90</v>
      </c>
      <c r="L95" t="s">
        <v>28</v>
      </c>
      <c r="M95" t="s">
        <v>120</v>
      </c>
      <c r="N95">
        <v>365</v>
      </c>
      <c r="O95" t="s">
        <v>53</v>
      </c>
      <c r="P95" s="4">
        <v>94.75</v>
      </c>
      <c r="Q95">
        <v>5</v>
      </c>
      <c r="R95" s="4">
        <f t="shared" si="5"/>
        <v>473.75</v>
      </c>
      <c r="S95" s="2">
        <v>152.8499985</v>
      </c>
      <c r="T95" s="2">
        <f t="shared" si="8"/>
        <v>320.90000150000003</v>
      </c>
      <c r="U95" s="2">
        <f t="shared" si="9"/>
        <v>30.5699997</v>
      </c>
    </row>
    <row r="96" spans="1:21">
      <c r="A96">
        <v>5895</v>
      </c>
      <c r="B96" s="1">
        <v>44163</v>
      </c>
      <c r="C96" s="2">
        <f t="shared" si="6"/>
        <v>6</v>
      </c>
      <c r="D96" s="2" t="str">
        <f t="shared" si="7"/>
        <v>Weekend</v>
      </c>
      <c r="E96" s="2" t="str">
        <f>TEXT(Table2[[#This Row],[Order Date]],"MMMM")</f>
        <v>November</v>
      </c>
      <c r="F96" s="2" t="str">
        <f>TEXT(Table2[[#This Row],[Order Date]],"YYYY")</f>
        <v>2020</v>
      </c>
      <c r="G96">
        <v>8707</v>
      </c>
      <c r="H96" t="s">
        <v>92</v>
      </c>
      <c r="I96" t="s">
        <v>36</v>
      </c>
      <c r="J96" t="s">
        <v>110</v>
      </c>
      <c r="K96" t="s">
        <v>90</v>
      </c>
      <c r="L96" t="s">
        <v>28</v>
      </c>
      <c r="M96" t="s">
        <v>120</v>
      </c>
      <c r="N96">
        <v>365</v>
      </c>
      <c r="O96" t="s">
        <v>53</v>
      </c>
      <c r="P96" s="4">
        <v>94.75</v>
      </c>
      <c r="Q96">
        <v>5</v>
      </c>
      <c r="R96" s="4">
        <f t="shared" si="5"/>
        <v>473.75</v>
      </c>
      <c r="S96" s="2">
        <v>152.8499985</v>
      </c>
      <c r="T96" s="2">
        <f t="shared" si="8"/>
        <v>320.90000150000003</v>
      </c>
      <c r="U96" s="2">
        <f t="shared" si="9"/>
        <v>30.5699997</v>
      </c>
    </row>
    <row r="97" spans="1:21">
      <c r="A97">
        <v>75918</v>
      </c>
      <c r="B97" s="1">
        <v>44161</v>
      </c>
      <c r="C97" s="2">
        <f t="shared" si="6"/>
        <v>4</v>
      </c>
      <c r="D97" s="2" t="str">
        <f t="shared" si="7"/>
        <v>Weekday</v>
      </c>
      <c r="E97" s="2" t="str">
        <f>TEXT(Table2[[#This Row],[Order Date]],"MMMM")</f>
        <v>November</v>
      </c>
      <c r="F97" s="2" t="str">
        <f>TEXT(Table2[[#This Row],[Order Date]],"YYYY")</f>
        <v>2020</v>
      </c>
      <c r="G97">
        <v>19471</v>
      </c>
      <c r="H97" t="s">
        <v>209</v>
      </c>
      <c r="I97" t="s">
        <v>177</v>
      </c>
      <c r="J97" t="s">
        <v>89</v>
      </c>
      <c r="K97" t="s">
        <v>90</v>
      </c>
      <c r="L97" t="s">
        <v>28</v>
      </c>
      <c r="M97" t="s">
        <v>97</v>
      </c>
      <c r="N97">
        <v>1360</v>
      </c>
      <c r="O97" t="s">
        <v>38</v>
      </c>
      <c r="P97" s="4">
        <v>370</v>
      </c>
      <c r="Q97">
        <v>1</v>
      </c>
      <c r="R97" s="4">
        <f t="shared" si="5"/>
        <v>370</v>
      </c>
      <c r="S97" s="2">
        <v>249.0899963</v>
      </c>
      <c r="T97" s="2">
        <f t="shared" si="8"/>
        <v>120.9100037</v>
      </c>
      <c r="U97" s="2">
        <f t="shared" si="9"/>
        <v>249.0899963</v>
      </c>
    </row>
    <row r="98" spans="1:21">
      <c r="A98">
        <v>19618</v>
      </c>
      <c r="B98" s="1">
        <v>44158</v>
      </c>
      <c r="C98" s="2">
        <f t="shared" si="6"/>
        <v>1</v>
      </c>
      <c r="D98" s="2" t="str">
        <f t="shared" si="7"/>
        <v>Weekday</v>
      </c>
      <c r="E98" s="2" t="str">
        <f>TEXT(Table2[[#This Row],[Order Date]],"MMMM")</f>
        <v>November</v>
      </c>
      <c r="F98" s="2" t="str">
        <f>TEXT(Table2[[#This Row],[Order Date]],"YYYY")</f>
        <v>2020</v>
      </c>
      <c r="G98">
        <v>11395</v>
      </c>
      <c r="H98" t="s">
        <v>210</v>
      </c>
      <c r="I98" t="s">
        <v>31</v>
      </c>
      <c r="J98" t="s">
        <v>110</v>
      </c>
      <c r="K98" t="s">
        <v>90</v>
      </c>
      <c r="L98" t="s">
        <v>28</v>
      </c>
      <c r="M98" t="s">
        <v>120</v>
      </c>
      <c r="N98">
        <v>365</v>
      </c>
      <c r="O98" t="s">
        <v>53</v>
      </c>
      <c r="P98" s="4">
        <v>94.75</v>
      </c>
      <c r="Q98">
        <v>1</v>
      </c>
      <c r="R98" s="4">
        <f t="shared" si="5"/>
        <v>94.75</v>
      </c>
      <c r="S98" s="2">
        <v>30.5699997</v>
      </c>
      <c r="T98" s="2">
        <f t="shared" si="8"/>
        <v>64.180000300000003</v>
      </c>
      <c r="U98" s="2">
        <f t="shared" si="9"/>
        <v>30.5699997</v>
      </c>
    </row>
    <row r="99" spans="1:21">
      <c r="A99">
        <v>44706</v>
      </c>
      <c r="B99" s="1">
        <v>44158</v>
      </c>
      <c r="C99" s="2">
        <f t="shared" si="6"/>
        <v>1</v>
      </c>
      <c r="D99" s="2" t="str">
        <f t="shared" si="7"/>
        <v>Weekday</v>
      </c>
      <c r="E99" s="2" t="str">
        <f>TEXT(Table2[[#This Row],[Order Date]],"MMMM")</f>
        <v>November</v>
      </c>
      <c r="F99" s="2" t="str">
        <f>TEXT(Table2[[#This Row],[Order Date]],"YYYY")</f>
        <v>2020</v>
      </c>
      <c r="G99">
        <v>9023</v>
      </c>
      <c r="H99" t="s">
        <v>210</v>
      </c>
      <c r="I99" t="s">
        <v>211</v>
      </c>
      <c r="J99" t="s">
        <v>89</v>
      </c>
      <c r="K99" t="s">
        <v>90</v>
      </c>
      <c r="L99" t="s">
        <v>28</v>
      </c>
      <c r="M99" t="s">
        <v>120</v>
      </c>
      <c r="N99">
        <v>365</v>
      </c>
      <c r="O99" t="s">
        <v>53</v>
      </c>
      <c r="P99" s="4">
        <v>94.75</v>
      </c>
      <c r="Q99">
        <v>1</v>
      </c>
      <c r="R99" s="4">
        <f t="shared" si="5"/>
        <v>94.75</v>
      </c>
      <c r="S99" s="2">
        <v>30.5699997</v>
      </c>
      <c r="T99" s="2">
        <f t="shared" si="8"/>
        <v>64.180000300000003</v>
      </c>
      <c r="U99" s="2">
        <f t="shared" si="9"/>
        <v>30.5699997</v>
      </c>
    </row>
    <row r="100" spans="1:21">
      <c r="A100">
        <v>18133</v>
      </c>
      <c r="B100" s="1">
        <v>44157</v>
      </c>
      <c r="C100" s="2">
        <f t="shared" si="6"/>
        <v>7</v>
      </c>
      <c r="D100" s="2" t="str">
        <f t="shared" si="7"/>
        <v>Weekend</v>
      </c>
      <c r="E100" s="2" t="str">
        <f>TEXT(Table2[[#This Row],[Order Date]],"MMMM")</f>
        <v>November</v>
      </c>
      <c r="F100" s="2" t="str">
        <f>TEXT(Table2[[#This Row],[Order Date]],"YYYY")</f>
        <v>2020</v>
      </c>
      <c r="G100">
        <v>11423</v>
      </c>
      <c r="H100" t="s">
        <v>212</v>
      </c>
      <c r="I100" t="s">
        <v>31</v>
      </c>
      <c r="J100" t="s">
        <v>110</v>
      </c>
      <c r="K100" t="s">
        <v>90</v>
      </c>
      <c r="L100" t="s">
        <v>28</v>
      </c>
      <c r="M100" t="s">
        <v>94</v>
      </c>
      <c r="N100">
        <v>403</v>
      </c>
      <c r="O100" t="s">
        <v>53</v>
      </c>
      <c r="P100" s="4">
        <v>133.37</v>
      </c>
      <c r="Q100">
        <v>1</v>
      </c>
      <c r="R100" s="4">
        <f t="shared" si="5"/>
        <v>133.37</v>
      </c>
      <c r="S100" s="2">
        <v>84.590000149999995</v>
      </c>
      <c r="T100" s="2">
        <f t="shared" si="8"/>
        <v>48.77999985000001</v>
      </c>
      <c r="U100" s="2">
        <f t="shared" si="9"/>
        <v>84.590000149999995</v>
      </c>
    </row>
    <row r="101" spans="1:21">
      <c r="A101">
        <v>24552</v>
      </c>
      <c r="B101" s="1">
        <v>44157</v>
      </c>
      <c r="C101" s="2">
        <f t="shared" si="6"/>
        <v>7</v>
      </c>
      <c r="D101" s="2" t="str">
        <f t="shared" si="7"/>
        <v>Weekend</v>
      </c>
      <c r="E101" s="2" t="str">
        <f>TEXT(Table2[[#This Row],[Order Date]],"MMMM")</f>
        <v>November</v>
      </c>
      <c r="F101" s="2" t="str">
        <f>TEXT(Table2[[#This Row],[Order Date]],"YYYY")</f>
        <v>2020</v>
      </c>
      <c r="G101">
        <v>3275</v>
      </c>
      <c r="H101" t="s">
        <v>213</v>
      </c>
      <c r="I101" t="s">
        <v>214</v>
      </c>
      <c r="J101" t="s">
        <v>89</v>
      </c>
      <c r="K101" t="s">
        <v>90</v>
      </c>
      <c r="L101" t="s">
        <v>28</v>
      </c>
      <c r="M101" t="s">
        <v>94</v>
      </c>
      <c r="N101">
        <v>403</v>
      </c>
      <c r="O101" t="s">
        <v>53</v>
      </c>
      <c r="P101" s="4">
        <v>133.37</v>
      </c>
      <c r="Q101">
        <v>1</v>
      </c>
      <c r="R101" s="4">
        <f t="shared" si="5"/>
        <v>133.37</v>
      </c>
      <c r="S101" s="2">
        <v>84.590000149999995</v>
      </c>
      <c r="T101" s="2">
        <f t="shared" si="8"/>
        <v>48.77999985000001</v>
      </c>
      <c r="U101" s="2">
        <f t="shared" si="9"/>
        <v>84.590000149999995</v>
      </c>
    </row>
    <row r="102" spans="1:21">
      <c r="A102">
        <v>75755</v>
      </c>
      <c r="B102" s="1">
        <v>44154</v>
      </c>
      <c r="C102" s="2">
        <f t="shared" si="6"/>
        <v>4</v>
      </c>
      <c r="D102" s="2" t="str">
        <f t="shared" si="7"/>
        <v>Weekday</v>
      </c>
      <c r="E102" s="2" t="str">
        <f>TEXT(Table2[[#This Row],[Order Date]],"MMMM")</f>
        <v>November</v>
      </c>
      <c r="F102" s="2" t="str">
        <f>TEXT(Table2[[#This Row],[Order Date]],"YYYY")</f>
        <v>2020</v>
      </c>
      <c r="G102">
        <v>19308</v>
      </c>
      <c r="H102" t="s">
        <v>215</v>
      </c>
      <c r="I102" t="s">
        <v>26</v>
      </c>
      <c r="J102" t="s">
        <v>89</v>
      </c>
      <c r="K102" t="s">
        <v>90</v>
      </c>
      <c r="L102" t="s">
        <v>28</v>
      </c>
      <c r="M102" t="s">
        <v>97</v>
      </c>
      <c r="N102">
        <v>1360</v>
      </c>
      <c r="O102" t="s">
        <v>38</v>
      </c>
      <c r="P102" s="4">
        <v>370</v>
      </c>
      <c r="Q102">
        <v>1</v>
      </c>
      <c r="R102" s="4">
        <f t="shared" si="5"/>
        <v>370</v>
      </c>
      <c r="S102" s="2">
        <v>249.0899963</v>
      </c>
      <c r="T102" s="2">
        <f t="shared" si="8"/>
        <v>120.9100037</v>
      </c>
      <c r="U102" s="2">
        <f t="shared" si="9"/>
        <v>249.0899963</v>
      </c>
    </row>
    <row r="103" spans="1:21">
      <c r="A103">
        <v>75756</v>
      </c>
      <c r="B103" s="1">
        <v>44153</v>
      </c>
      <c r="C103" s="2">
        <f t="shared" si="6"/>
        <v>3</v>
      </c>
      <c r="D103" s="2" t="str">
        <f t="shared" si="7"/>
        <v>Weekday</v>
      </c>
      <c r="E103" s="2" t="str">
        <f>TEXT(Table2[[#This Row],[Order Date]],"MMMM")</f>
        <v>November</v>
      </c>
      <c r="F103" s="2" t="str">
        <f>TEXT(Table2[[#This Row],[Order Date]],"YYYY")</f>
        <v>2020</v>
      </c>
      <c r="G103">
        <v>19309</v>
      </c>
      <c r="H103" t="s">
        <v>216</v>
      </c>
      <c r="I103" t="s">
        <v>109</v>
      </c>
      <c r="J103" t="s">
        <v>110</v>
      </c>
      <c r="K103" t="s">
        <v>111</v>
      </c>
      <c r="L103" t="s">
        <v>28</v>
      </c>
      <c r="M103" t="s">
        <v>97</v>
      </c>
      <c r="N103">
        <v>1360</v>
      </c>
      <c r="O103" t="s">
        <v>38</v>
      </c>
      <c r="P103" s="4">
        <v>370</v>
      </c>
      <c r="Q103">
        <v>1</v>
      </c>
      <c r="R103" s="4">
        <f t="shared" si="5"/>
        <v>370</v>
      </c>
      <c r="S103" s="2">
        <v>249.0899963</v>
      </c>
      <c r="T103" s="2">
        <f t="shared" si="8"/>
        <v>120.9100037</v>
      </c>
      <c r="U103" s="2">
        <f t="shared" si="9"/>
        <v>249.0899963</v>
      </c>
    </row>
    <row r="104" spans="1:21">
      <c r="A104">
        <v>17055</v>
      </c>
      <c r="B104" s="1">
        <v>44153</v>
      </c>
      <c r="C104" s="2">
        <f t="shared" si="6"/>
        <v>3</v>
      </c>
      <c r="D104" s="2" t="str">
        <f t="shared" si="7"/>
        <v>Weekday</v>
      </c>
      <c r="E104" s="2" t="str">
        <f>TEXT(Table2[[#This Row],[Order Date]],"MMMM")</f>
        <v>November</v>
      </c>
      <c r="F104" s="2" t="str">
        <f>TEXT(Table2[[#This Row],[Order Date]],"YYYY")</f>
        <v>2020</v>
      </c>
      <c r="G104">
        <v>5456</v>
      </c>
      <c r="H104" t="s">
        <v>92</v>
      </c>
      <c r="I104" t="s">
        <v>125</v>
      </c>
      <c r="J104" t="s">
        <v>110</v>
      </c>
      <c r="K104" t="s">
        <v>90</v>
      </c>
      <c r="L104" t="s">
        <v>28</v>
      </c>
      <c r="M104" t="s">
        <v>120</v>
      </c>
      <c r="N104">
        <v>365</v>
      </c>
      <c r="O104" t="s">
        <v>53</v>
      </c>
      <c r="P104" s="4">
        <v>94.75</v>
      </c>
      <c r="Q104">
        <v>1</v>
      </c>
      <c r="R104" s="4">
        <f t="shared" si="5"/>
        <v>94.75</v>
      </c>
      <c r="S104" s="2">
        <v>30.5699997</v>
      </c>
      <c r="T104" s="2">
        <f t="shared" si="8"/>
        <v>64.180000300000003</v>
      </c>
      <c r="U104" s="2">
        <f t="shared" si="9"/>
        <v>30.5699997</v>
      </c>
    </row>
    <row r="105" spans="1:21">
      <c r="A105">
        <v>75757</v>
      </c>
      <c r="B105" s="1">
        <v>44152</v>
      </c>
      <c r="C105" s="2">
        <f t="shared" si="6"/>
        <v>2</v>
      </c>
      <c r="D105" s="2" t="str">
        <f t="shared" si="7"/>
        <v>Weekday</v>
      </c>
      <c r="E105" s="2" t="str">
        <f>TEXT(Table2[[#This Row],[Order Date]],"MMMM")</f>
        <v>November</v>
      </c>
      <c r="F105" s="2" t="str">
        <f>TEXT(Table2[[#This Row],[Order Date]],"YYYY")</f>
        <v>2020</v>
      </c>
      <c r="G105">
        <v>19310</v>
      </c>
      <c r="H105" t="s">
        <v>217</v>
      </c>
      <c r="I105" t="s">
        <v>218</v>
      </c>
      <c r="J105" t="s">
        <v>110</v>
      </c>
      <c r="K105" t="s">
        <v>111</v>
      </c>
      <c r="L105" t="s">
        <v>28</v>
      </c>
      <c r="M105" t="s">
        <v>97</v>
      </c>
      <c r="N105">
        <v>1360</v>
      </c>
      <c r="O105" t="s">
        <v>38</v>
      </c>
      <c r="P105" s="4">
        <v>370</v>
      </c>
      <c r="Q105">
        <v>1</v>
      </c>
      <c r="R105" s="4">
        <f t="shared" si="5"/>
        <v>370</v>
      </c>
      <c r="S105" s="2">
        <v>249.0899963</v>
      </c>
      <c r="T105" s="2">
        <f t="shared" si="8"/>
        <v>120.9100037</v>
      </c>
      <c r="U105" s="2">
        <f t="shared" si="9"/>
        <v>249.0899963</v>
      </c>
    </row>
    <row r="106" spans="1:21">
      <c r="A106">
        <v>75913</v>
      </c>
      <c r="B106" s="1">
        <v>44152</v>
      </c>
      <c r="C106" s="2">
        <f t="shared" si="6"/>
        <v>2</v>
      </c>
      <c r="D106" s="2" t="str">
        <f t="shared" si="7"/>
        <v>Weekday</v>
      </c>
      <c r="E106" s="2" t="str">
        <f>TEXT(Table2[[#This Row],[Order Date]],"MMMM")</f>
        <v>November</v>
      </c>
      <c r="F106" s="2" t="str">
        <f>TEXT(Table2[[#This Row],[Order Date]],"YYYY")</f>
        <v>2020</v>
      </c>
      <c r="G106">
        <v>19466</v>
      </c>
      <c r="H106" t="s">
        <v>219</v>
      </c>
      <c r="I106" t="s">
        <v>220</v>
      </c>
      <c r="J106" t="s">
        <v>110</v>
      </c>
      <c r="K106" t="s">
        <v>90</v>
      </c>
      <c r="L106" t="s">
        <v>28</v>
      </c>
      <c r="M106" t="s">
        <v>97</v>
      </c>
      <c r="N106">
        <v>1360</v>
      </c>
      <c r="O106" t="s">
        <v>38</v>
      </c>
      <c r="P106" s="4">
        <v>370</v>
      </c>
      <c r="Q106">
        <v>1</v>
      </c>
      <c r="R106" s="4">
        <f t="shared" si="5"/>
        <v>370</v>
      </c>
      <c r="S106" s="2">
        <v>249.0899963</v>
      </c>
      <c r="T106" s="2">
        <f t="shared" si="8"/>
        <v>120.9100037</v>
      </c>
      <c r="U106" s="2">
        <f t="shared" si="9"/>
        <v>249.0899963</v>
      </c>
    </row>
    <row r="107" spans="1:21">
      <c r="A107">
        <v>75758</v>
      </c>
      <c r="B107" s="1">
        <v>44151</v>
      </c>
      <c r="C107" s="2">
        <f t="shared" si="6"/>
        <v>1</v>
      </c>
      <c r="D107" s="2" t="str">
        <f t="shared" si="7"/>
        <v>Weekday</v>
      </c>
      <c r="E107" s="2" t="str">
        <f>TEXT(Table2[[#This Row],[Order Date]],"MMMM")</f>
        <v>November</v>
      </c>
      <c r="F107" s="2" t="str">
        <f>TEXT(Table2[[#This Row],[Order Date]],"YYYY")</f>
        <v>2020</v>
      </c>
      <c r="G107">
        <v>19311</v>
      </c>
      <c r="H107" t="s">
        <v>221</v>
      </c>
      <c r="I107" t="s">
        <v>222</v>
      </c>
      <c r="J107" t="s">
        <v>89</v>
      </c>
      <c r="K107" t="s">
        <v>90</v>
      </c>
      <c r="L107" t="s">
        <v>28</v>
      </c>
      <c r="M107" t="s">
        <v>97</v>
      </c>
      <c r="N107">
        <v>1360</v>
      </c>
      <c r="O107" t="s">
        <v>38</v>
      </c>
      <c r="P107" s="4">
        <v>370</v>
      </c>
      <c r="Q107">
        <v>1</v>
      </c>
      <c r="R107" s="4">
        <f t="shared" si="5"/>
        <v>370</v>
      </c>
      <c r="S107" s="2">
        <v>249.0899963</v>
      </c>
      <c r="T107" s="2">
        <f t="shared" si="8"/>
        <v>120.9100037</v>
      </c>
      <c r="U107" s="2">
        <f t="shared" si="9"/>
        <v>249.0899963</v>
      </c>
    </row>
    <row r="108" spans="1:21">
      <c r="A108">
        <v>75759</v>
      </c>
      <c r="B108" s="1">
        <v>44150</v>
      </c>
      <c r="C108" s="2">
        <f t="shared" si="6"/>
        <v>7</v>
      </c>
      <c r="D108" s="2" t="str">
        <f t="shared" si="7"/>
        <v>Weekend</v>
      </c>
      <c r="E108" s="2" t="str">
        <f>TEXT(Table2[[#This Row],[Order Date]],"MMMM")</f>
        <v>November</v>
      </c>
      <c r="F108" s="2" t="str">
        <f>TEXT(Table2[[#This Row],[Order Date]],"YYYY")</f>
        <v>2020</v>
      </c>
      <c r="G108">
        <v>19312</v>
      </c>
      <c r="H108" t="s">
        <v>223</v>
      </c>
      <c r="I108" t="s">
        <v>224</v>
      </c>
      <c r="J108" t="s">
        <v>89</v>
      </c>
      <c r="K108" t="s">
        <v>90</v>
      </c>
      <c r="L108" t="s">
        <v>28</v>
      </c>
      <c r="M108" t="s">
        <v>97</v>
      </c>
      <c r="N108">
        <v>1360</v>
      </c>
      <c r="O108" t="s">
        <v>38</v>
      </c>
      <c r="P108" s="4">
        <v>370</v>
      </c>
      <c r="Q108">
        <v>1</v>
      </c>
      <c r="R108" s="4">
        <f t="shared" si="5"/>
        <v>370</v>
      </c>
      <c r="S108" s="2">
        <v>249.0899963</v>
      </c>
      <c r="T108" s="2">
        <f t="shared" si="8"/>
        <v>120.9100037</v>
      </c>
      <c r="U108" s="2">
        <f t="shared" si="9"/>
        <v>249.0899963</v>
      </c>
    </row>
    <row r="109" spans="1:21">
      <c r="A109">
        <v>75760</v>
      </c>
      <c r="B109" s="1">
        <v>44149</v>
      </c>
      <c r="C109" s="2">
        <f t="shared" si="6"/>
        <v>6</v>
      </c>
      <c r="D109" s="2" t="str">
        <f t="shared" si="7"/>
        <v>Weekend</v>
      </c>
      <c r="E109" s="2" t="str">
        <f>TEXT(Table2[[#This Row],[Order Date]],"MMMM")</f>
        <v>November</v>
      </c>
      <c r="F109" s="2" t="str">
        <f>TEXT(Table2[[#This Row],[Order Date]],"YYYY")</f>
        <v>2020</v>
      </c>
      <c r="G109">
        <v>19313</v>
      </c>
      <c r="H109" t="s">
        <v>225</v>
      </c>
      <c r="I109" t="s">
        <v>109</v>
      </c>
      <c r="J109" t="s">
        <v>110</v>
      </c>
      <c r="K109" t="s">
        <v>111</v>
      </c>
      <c r="L109" t="s">
        <v>28</v>
      </c>
      <c r="M109" t="s">
        <v>97</v>
      </c>
      <c r="N109">
        <v>1360</v>
      </c>
      <c r="O109" t="s">
        <v>38</v>
      </c>
      <c r="P109" s="4">
        <v>370</v>
      </c>
      <c r="Q109">
        <v>1</v>
      </c>
      <c r="R109" s="4">
        <f t="shared" si="5"/>
        <v>370</v>
      </c>
      <c r="S109" s="2">
        <v>249.0899963</v>
      </c>
      <c r="T109" s="2">
        <f t="shared" si="8"/>
        <v>120.9100037</v>
      </c>
      <c r="U109" s="2">
        <f t="shared" si="9"/>
        <v>249.0899963</v>
      </c>
    </row>
    <row r="110" spans="1:21">
      <c r="A110">
        <v>70022</v>
      </c>
      <c r="B110" s="1">
        <v>44149</v>
      </c>
      <c r="C110" s="2">
        <f t="shared" si="6"/>
        <v>6</v>
      </c>
      <c r="D110" s="2" t="str">
        <f t="shared" si="7"/>
        <v>Weekend</v>
      </c>
      <c r="E110" s="2" t="str">
        <f>TEXT(Table2[[#This Row],[Order Date]],"MMMM")</f>
        <v>November</v>
      </c>
      <c r="F110" s="2" t="str">
        <f>TEXT(Table2[[#This Row],[Order Date]],"YYYY")</f>
        <v>2020</v>
      </c>
      <c r="G110">
        <v>13575</v>
      </c>
      <c r="H110" t="s">
        <v>226</v>
      </c>
      <c r="I110" t="s">
        <v>227</v>
      </c>
      <c r="J110" t="s">
        <v>110</v>
      </c>
      <c r="K110" t="s">
        <v>111</v>
      </c>
      <c r="L110" t="s">
        <v>19</v>
      </c>
      <c r="M110" t="s">
        <v>228</v>
      </c>
      <c r="N110">
        <v>1350</v>
      </c>
      <c r="O110" t="s">
        <v>29</v>
      </c>
      <c r="P110" s="4">
        <v>22.74</v>
      </c>
      <c r="Q110">
        <v>1</v>
      </c>
      <c r="R110" s="4">
        <f t="shared" si="5"/>
        <v>22.74</v>
      </c>
      <c r="S110" s="2">
        <v>14.6999969</v>
      </c>
      <c r="T110" s="2">
        <f t="shared" si="8"/>
        <v>8.0400030999999981</v>
      </c>
      <c r="U110" s="2">
        <f t="shared" si="9"/>
        <v>14.6999969</v>
      </c>
    </row>
    <row r="111" spans="1:21">
      <c r="A111">
        <v>75939</v>
      </c>
      <c r="B111" s="1">
        <v>44148</v>
      </c>
      <c r="C111" s="2">
        <f t="shared" si="6"/>
        <v>5</v>
      </c>
      <c r="D111" s="2" t="str">
        <f t="shared" si="7"/>
        <v>Weekday</v>
      </c>
      <c r="E111" s="2" t="str">
        <f>TEXT(Table2[[#This Row],[Order Date]],"MMMM")</f>
        <v>November</v>
      </c>
      <c r="F111" s="2" t="str">
        <f>TEXT(Table2[[#This Row],[Order Date]],"YYYY")</f>
        <v>2020</v>
      </c>
      <c r="G111">
        <v>19492</v>
      </c>
      <c r="H111" t="s">
        <v>229</v>
      </c>
      <c r="I111" t="s">
        <v>36</v>
      </c>
      <c r="J111" t="s">
        <v>110</v>
      </c>
      <c r="K111" t="s">
        <v>111</v>
      </c>
      <c r="L111" t="s">
        <v>33</v>
      </c>
      <c r="M111" t="s">
        <v>97</v>
      </c>
      <c r="N111">
        <v>1360</v>
      </c>
      <c r="O111" t="s">
        <v>38</v>
      </c>
      <c r="P111" s="4">
        <v>370</v>
      </c>
      <c r="Q111">
        <v>1</v>
      </c>
      <c r="R111" s="4">
        <f t="shared" si="5"/>
        <v>370</v>
      </c>
      <c r="S111" s="2">
        <v>249.0899963</v>
      </c>
      <c r="T111" s="2">
        <f t="shared" si="8"/>
        <v>120.9100037</v>
      </c>
      <c r="U111" s="2">
        <f t="shared" si="9"/>
        <v>249.0899963</v>
      </c>
    </row>
    <row r="112" spans="1:21">
      <c r="A112">
        <v>15369</v>
      </c>
      <c r="B112" s="1">
        <v>44148</v>
      </c>
      <c r="C112" s="2">
        <f t="shared" si="6"/>
        <v>5</v>
      </c>
      <c r="D112" s="2" t="str">
        <f t="shared" si="7"/>
        <v>Weekday</v>
      </c>
      <c r="E112" s="2" t="str">
        <f>TEXT(Table2[[#This Row],[Order Date]],"MMMM")</f>
        <v>November</v>
      </c>
      <c r="F112" s="2" t="str">
        <f>TEXT(Table2[[#This Row],[Order Date]],"YYYY")</f>
        <v>2020</v>
      </c>
      <c r="G112">
        <v>9210</v>
      </c>
      <c r="H112" t="s">
        <v>230</v>
      </c>
      <c r="I112" t="s">
        <v>44</v>
      </c>
      <c r="J112" t="s">
        <v>110</v>
      </c>
      <c r="K112" t="s">
        <v>111</v>
      </c>
      <c r="L112" t="s">
        <v>19</v>
      </c>
      <c r="M112" t="s">
        <v>94</v>
      </c>
      <c r="N112">
        <v>403</v>
      </c>
      <c r="O112" t="s">
        <v>53</v>
      </c>
      <c r="P112" s="4">
        <v>133.37</v>
      </c>
      <c r="Q112">
        <v>1</v>
      </c>
      <c r="R112" s="4">
        <f t="shared" si="5"/>
        <v>133.37</v>
      </c>
      <c r="S112" s="2">
        <v>84.590000149999995</v>
      </c>
      <c r="T112" s="2">
        <f t="shared" si="8"/>
        <v>48.77999985000001</v>
      </c>
      <c r="U112" s="2">
        <f t="shared" si="9"/>
        <v>84.590000149999995</v>
      </c>
    </row>
    <row r="113" spans="1:21">
      <c r="A113">
        <v>75930</v>
      </c>
      <c r="B113" s="1">
        <v>44148</v>
      </c>
      <c r="C113" s="2">
        <f t="shared" si="6"/>
        <v>5</v>
      </c>
      <c r="D113" s="2" t="str">
        <f t="shared" si="7"/>
        <v>Weekday</v>
      </c>
      <c r="E113" s="2" t="str">
        <f>TEXT(Table2[[#This Row],[Order Date]],"MMMM")</f>
        <v>November</v>
      </c>
      <c r="F113" s="2" t="str">
        <f>TEXT(Table2[[#This Row],[Order Date]],"YYYY")</f>
        <v>2020</v>
      </c>
      <c r="G113">
        <v>19483</v>
      </c>
      <c r="H113" t="s">
        <v>231</v>
      </c>
      <c r="I113" t="s">
        <v>220</v>
      </c>
      <c r="J113" t="s">
        <v>110</v>
      </c>
      <c r="K113" t="s">
        <v>90</v>
      </c>
      <c r="L113" t="s">
        <v>33</v>
      </c>
      <c r="M113" t="s">
        <v>97</v>
      </c>
      <c r="N113">
        <v>1360</v>
      </c>
      <c r="O113" t="s">
        <v>38</v>
      </c>
      <c r="P113" s="4">
        <v>370</v>
      </c>
      <c r="Q113">
        <v>1</v>
      </c>
      <c r="R113" s="4">
        <f t="shared" si="5"/>
        <v>370</v>
      </c>
      <c r="S113" s="2">
        <v>249.0899963</v>
      </c>
      <c r="T113" s="2">
        <f t="shared" si="8"/>
        <v>120.9100037</v>
      </c>
      <c r="U113" s="2">
        <f t="shared" si="9"/>
        <v>249.0899963</v>
      </c>
    </row>
    <row r="114" spans="1:21">
      <c r="A114">
        <v>75761</v>
      </c>
      <c r="B114" s="1">
        <v>44148</v>
      </c>
      <c r="C114" s="2">
        <f t="shared" si="6"/>
        <v>5</v>
      </c>
      <c r="D114" s="2" t="str">
        <f t="shared" si="7"/>
        <v>Weekday</v>
      </c>
      <c r="E114" s="2" t="str">
        <f>TEXT(Table2[[#This Row],[Order Date]],"MMMM")</f>
        <v>November</v>
      </c>
      <c r="F114" s="2" t="str">
        <f>TEXT(Table2[[#This Row],[Order Date]],"YYYY")</f>
        <v>2020</v>
      </c>
      <c r="G114">
        <v>19314</v>
      </c>
      <c r="H114" t="s">
        <v>232</v>
      </c>
      <c r="I114" t="s">
        <v>233</v>
      </c>
      <c r="J114" t="s">
        <v>89</v>
      </c>
      <c r="K114" t="s">
        <v>90</v>
      </c>
      <c r="L114" t="s">
        <v>28</v>
      </c>
      <c r="M114" t="s">
        <v>97</v>
      </c>
      <c r="N114">
        <v>1360</v>
      </c>
      <c r="O114" t="s">
        <v>38</v>
      </c>
      <c r="P114" s="4">
        <v>370</v>
      </c>
      <c r="Q114">
        <v>1</v>
      </c>
      <c r="R114" s="4">
        <f t="shared" si="5"/>
        <v>370</v>
      </c>
      <c r="S114" s="2">
        <v>249.0899963</v>
      </c>
      <c r="T114" s="2">
        <f t="shared" si="8"/>
        <v>120.9100037</v>
      </c>
      <c r="U114" s="2">
        <f t="shared" si="9"/>
        <v>249.0899963</v>
      </c>
    </row>
    <row r="115" spans="1:21">
      <c r="A115">
        <v>75762</v>
      </c>
      <c r="B115" s="1">
        <v>44147</v>
      </c>
      <c r="C115" s="2">
        <f t="shared" si="6"/>
        <v>4</v>
      </c>
      <c r="D115" s="2" t="str">
        <f t="shared" si="7"/>
        <v>Weekday</v>
      </c>
      <c r="E115" s="2" t="str">
        <f>TEXT(Table2[[#This Row],[Order Date]],"MMMM")</f>
        <v>November</v>
      </c>
      <c r="F115" s="2" t="str">
        <f>TEXT(Table2[[#This Row],[Order Date]],"YYYY")</f>
        <v>2020</v>
      </c>
      <c r="G115">
        <v>19315</v>
      </c>
      <c r="H115" t="s">
        <v>234</v>
      </c>
      <c r="I115" t="s">
        <v>235</v>
      </c>
      <c r="J115" t="s">
        <v>89</v>
      </c>
      <c r="K115" t="s">
        <v>90</v>
      </c>
      <c r="L115" t="s">
        <v>28</v>
      </c>
      <c r="M115" t="s">
        <v>97</v>
      </c>
      <c r="N115">
        <v>1360</v>
      </c>
      <c r="O115" t="s">
        <v>38</v>
      </c>
      <c r="P115" s="4">
        <v>370</v>
      </c>
      <c r="Q115">
        <v>1</v>
      </c>
      <c r="R115" s="4">
        <f t="shared" si="5"/>
        <v>370</v>
      </c>
      <c r="S115" s="2">
        <v>249.0899963</v>
      </c>
      <c r="T115" s="2">
        <f t="shared" si="8"/>
        <v>120.9100037</v>
      </c>
      <c r="U115" s="2">
        <f t="shared" si="9"/>
        <v>249.0899963</v>
      </c>
    </row>
    <row r="116" spans="1:21">
      <c r="A116">
        <v>75923</v>
      </c>
      <c r="B116" s="1">
        <v>44147</v>
      </c>
      <c r="C116" s="2">
        <f t="shared" si="6"/>
        <v>4</v>
      </c>
      <c r="D116" s="2" t="str">
        <f t="shared" si="7"/>
        <v>Weekday</v>
      </c>
      <c r="E116" s="2" t="str">
        <f>TEXT(Table2[[#This Row],[Order Date]],"MMMM")</f>
        <v>November</v>
      </c>
      <c r="F116" s="2" t="str">
        <f>TEXT(Table2[[#This Row],[Order Date]],"YYYY")</f>
        <v>2020</v>
      </c>
      <c r="G116">
        <v>19476</v>
      </c>
      <c r="H116" t="s">
        <v>209</v>
      </c>
      <c r="I116" t="s">
        <v>93</v>
      </c>
      <c r="J116" t="s">
        <v>89</v>
      </c>
      <c r="K116" t="s">
        <v>90</v>
      </c>
      <c r="L116" t="s">
        <v>28</v>
      </c>
      <c r="M116" t="s">
        <v>97</v>
      </c>
      <c r="N116">
        <v>1360</v>
      </c>
      <c r="O116" t="s">
        <v>38</v>
      </c>
      <c r="P116" s="4">
        <v>370</v>
      </c>
      <c r="Q116">
        <v>1</v>
      </c>
      <c r="R116" s="4">
        <f t="shared" si="5"/>
        <v>370</v>
      </c>
      <c r="S116" s="2">
        <v>249.0899963</v>
      </c>
      <c r="T116" s="2">
        <f t="shared" si="8"/>
        <v>120.9100037</v>
      </c>
      <c r="U116" s="2">
        <f t="shared" si="9"/>
        <v>249.0899963</v>
      </c>
    </row>
    <row r="117" spans="1:21">
      <c r="A117">
        <v>75763</v>
      </c>
      <c r="B117" s="1">
        <v>44146</v>
      </c>
      <c r="C117" s="2">
        <f t="shared" si="6"/>
        <v>3</v>
      </c>
      <c r="D117" s="2" t="str">
        <f t="shared" si="7"/>
        <v>Weekday</v>
      </c>
      <c r="E117" s="2" t="str">
        <f>TEXT(Table2[[#This Row],[Order Date]],"MMMM")</f>
        <v>November</v>
      </c>
      <c r="F117" s="2" t="str">
        <f>TEXT(Table2[[#This Row],[Order Date]],"YYYY")</f>
        <v>2020</v>
      </c>
      <c r="G117">
        <v>19316</v>
      </c>
      <c r="H117" t="s">
        <v>236</v>
      </c>
      <c r="I117" t="s">
        <v>109</v>
      </c>
      <c r="J117" t="s">
        <v>110</v>
      </c>
      <c r="K117" t="s">
        <v>111</v>
      </c>
      <c r="L117" t="s">
        <v>19</v>
      </c>
      <c r="M117" t="s">
        <v>97</v>
      </c>
      <c r="N117">
        <v>1360</v>
      </c>
      <c r="O117" t="s">
        <v>38</v>
      </c>
      <c r="P117" s="4">
        <v>370</v>
      </c>
      <c r="Q117">
        <v>1</v>
      </c>
      <c r="R117" s="4">
        <f t="shared" si="5"/>
        <v>370</v>
      </c>
      <c r="S117" s="2">
        <v>249.0899963</v>
      </c>
      <c r="T117" s="2">
        <f t="shared" si="8"/>
        <v>120.9100037</v>
      </c>
      <c r="U117" s="2">
        <f t="shared" si="9"/>
        <v>249.0899963</v>
      </c>
    </row>
    <row r="118" spans="1:21">
      <c r="A118">
        <v>75764</v>
      </c>
      <c r="B118" s="1">
        <v>44145</v>
      </c>
      <c r="C118" s="2">
        <f t="shared" si="6"/>
        <v>2</v>
      </c>
      <c r="D118" s="2" t="str">
        <f t="shared" si="7"/>
        <v>Weekday</v>
      </c>
      <c r="E118" s="2" t="str">
        <f>TEXT(Table2[[#This Row],[Order Date]],"MMMM")</f>
        <v>November</v>
      </c>
      <c r="F118" s="2" t="str">
        <f>TEXT(Table2[[#This Row],[Order Date]],"YYYY")</f>
        <v>2020</v>
      </c>
      <c r="G118">
        <v>19317</v>
      </c>
      <c r="H118" t="s">
        <v>237</v>
      </c>
      <c r="I118" t="s">
        <v>238</v>
      </c>
      <c r="J118" t="s">
        <v>89</v>
      </c>
      <c r="K118" t="s">
        <v>90</v>
      </c>
      <c r="L118" t="s">
        <v>28</v>
      </c>
      <c r="M118" t="s">
        <v>97</v>
      </c>
      <c r="N118">
        <v>1360</v>
      </c>
      <c r="O118" t="s">
        <v>38</v>
      </c>
      <c r="P118" s="4">
        <v>370</v>
      </c>
      <c r="Q118">
        <v>1</v>
      </c>
      <c r="R118" s="4">
        <f t="shared" si="5"/>
        <v>370</v>
      </c>
      <c r="S118" s="2">
        <v>249.0899963</v>
      </c>
      <c r="T118" s="2">
        <f t="shared" si="8"/>
        <v>120.9100037</v>
      </c>
      <c r="U118" s="2">
        <f t="shared" si="9"/>
        <v>249.0899963</v>
      </c>
    </row>
    <row r="119" spans="1:21">
      <c r="A119">
        <v>30658</v>
      </c>
      <c r="B119" s="1">
        <v>44143</v>
      </c>
      <c r="C119" s="2">
        <f t="shared" si="6"/>
        <v>7</v>
      </c>
      <c r="D119" s="2" t="str">
        <f t="shared" si="7"/>
        <v>Weekend</v>
      </c>
      <c r="E119" s="2" t="str">
        <f>TEXT(Table2[[#This Row],[Order Date]],"MMMM")</f>
        <v>November</v>
      </c>
      <c r="F119" s="2" t="str">
        <f>TEXT(Table2[[#This Row],[Order Date]],"YYYY")</f>
        <v>2020</v>
      </c>
      <c r="G119">
        <v>10790</v>
      </c>
      <c r="H119" t="s">
        <v>92</v>
      </c>
      <c r="I119" t="s">
        <v>239</v>
      </c>
      <c r="J119" t="s">
        <v>89</v>
      </c>
      <c r="K119" t="s">
        <v>90</v>
      </c>
      <c r="L119" t="s">
        <v>28</v>
      </c>
      <c r="M119" t="s">
        <v>94</v>
      </c>
      <c r="N119">
        <v>403</v>
      </c>
      <c r="O119" t="s">
        <v>53</v>
      </c>
      <c r="P119" s="4">
        <v>133.37</v>
      </c>
      <c r="Q119">
        <v>1</v>
      </c>
      <c r="R119" s="4">
        <f t="shared" si="5"/>
        <v>133.37</v>
      </c>
      <c r="S119" s="2">
        <v>84.590000149999995</v>
      </c>
      <c r="T119" s="2">
        <f t="shared" si="8"/>
        <v>48.77999985000001</v>
      </c>
      <c r="U119" s="2">
        <f t="shared" si="9"/>
        <v>84.590000149999995</v>
      </c>
    </row>
    <row r="120" spans="1:21">
      <c r="A120">
        <v>12845</v>
      </c>
      <c r="B120" s="1">
        <v>44142</v>
      </c>
      <c r="C120" s="2">
        <f t="shared" si="6"/>
        <v>6</v>
      </c>
      <c r="D120" s="2" t="str">
        <f t="shared" si="7"/>
        <v>Weekend</v>
      </c>
      <c r="E120" s="2" t="str">
        <f>TEXT(Table2[[#This Row],[Order Date]],"MMMM")</f>
        <v>November</v>
      </c>
      <c r="F120" s="2" t="str">
        <f>TEXT(Table2[[#This Row],[Order Date]],"YYYY")</f>
        <v>2020</v>
      </c>
      <c r="G120">
        <v>7576</v>
      </c>
      <c r="H120" t="s">
        <v>92</v>
      </c>
      <c r="I120" t="s">
        <v>182</v>
      </c>
      <c r="J120" t="s">
        <v>110</v>
      </c>
      <c r="K120" t="s">
        <v>90</v>
      </c>
      <c r="L120" t="s">
        <v>28</v>
      </c>
      <c r="M120" t="s">
        <v>94</v>
      </c>
      <c r="N120">
        <v>403</v>
      </c>
      <c r="O120" t="s">
        <v>53</v>
      </c>
      <c r="P120" s="4">
        <v>133.37</v>
      </c>
      <c r="Q120">
        <v>1</v>
      </c>
      <c r="R120" s="4">
        <f t="shared" si="5"/>
        <v>133.37</v>
      </c>
      <c r="S120" s="2">
        <v>84.590000149999995</v>
      </c>
      <c r="T120" s="2">
        <f t="shared" si="8"/>
        <v>48.77999985000001</v>
      </c>
      <c r="U120" s="2">
        <f t="shared" si="9"/>
        <v>84.590000149999995</v>
      </c>
    </row>
    <row r="121" spans="1:21">
      <c r="A121">
        <v>17071</v>
      </c>
      <c r="B121" s="1">
        <v>44142</v>
      </c>
      <c r="C121" s="2">
        <f t="shared" si="6"/>
        <v>6</v>
      </c>
      <c r="D121" s="2" t="str">
        <f t="shared" si="7"/>
        <v>Weekend</v>
      </c>
      <c r="E121" s="2" t="str">
        <f>TEXT(Table2[[#This Row],[Order Date]],"MMMM")</f>
        <v>November</v>
      </c>
      <c r="F121" s="2" t="str">
        <f>TEXT(Table2[[#This Row],[Order Date]],"YYYY")</f>
        <v>2020</v>
      </c>
      <c r="G121">
        <v>12221</v>
      </c>
      <c r="H121" t="s">
        <v>201</v>
      </c>
      <c r="I121" t="s">
        <v>31</v>
      </c>
      <c r="J121" t="s">
        <v>110</v>
      </c>
      <c r="K121" t="s">
        <v>90</v>
      </c>
      <c r="L121" t="s">
        <v>28</v>
      </c>
      <c r="M121" t="s">
        <v>240</v>
      </c>
      <c r="N121">
        <v>276</v>
      </c>
      <c r="O121" t="s">
        <v>29</v>
      </c>
      <c r="P121" s="4">
        <v>185</v>
      </c>
      <c r="Q121">
        <v>4</v>
      </c>
      <c r="R121" s="4">
        <f t="shared" si="5"/>
        <v>740</v>
      </c>
      <c r="S121" s="2">
        <v>399.48001099999999</v>
      </c>
      <c r="T121" s="2">
        <f t="shared" si="8"/>
        <v>340.51998900000001</v>
      </c>
      <c r="U121" s="2">
        <f t="shared" si="9"/>
        <v>99.870002749999998</v>
      </c>
    </row>
    <row r="122" spans="1:21">
      <c r="A122">
        <v>75911</v>
      </c>
      <c r="B122" s="1">
        <v>44142</v>
      </c>
      <c r="C122" s="2">
        <f t="shared" si="6"/>
        <v>6</v>
      </c>
      <c r="D122" s="2" t="str">
        <f t="shared" si="7"/>
        <v>Weekend</v>
      </c>
      <c r="E122" s="2" t="str">
        <f>TEXT(Table2[[#This Row],[Order Date]],"MMMM")</f>
        <v>November</v>
      </c>
      <c r="F122" s="2" t="str">
        <f>TEXT(Table2[[#This Row],[Order Date]],"YYYY")</f>
        <v>2020</v>
      </c>
      <c r="G122">
        <v>19464</v>
      </c>
      <c r="H122" t="s">
        <v>241</v>
      </c>
      <c r="I122" t="s">
        <v>242</v>
      </c>
      <c r="J122" t="s">
        <v>89</v>
      </c>
      <c r="K122" t="s">
        <v>90</v>
      </c>
      <c r="L122" t="s">
        <v>33</v>
      </c>
      <c r="M122" t="s">
        <v>97</v>
      </c>
      <c r="N122">
        <v>1360</v>
      </c>
      <c r="O122" t="s">
        <v>38</v>
      </c>
      <c r="P122" s="4">
        <v>370</v>
      </c>
      <c r="Q122">
        <v>1</v>
      </c>
      <c r="R122" s="4">
        <f t="shared" si="5"/>
        <v>370</v>
      </c>
      <c r="S122" s="2">
        <v>249.0899963</v>
      </c>
      <c r="T122" s="2">
        <f t="shared" si="8"/>
        <v>120.9100037</v>
      </c>
      <c r="U122" s="2">
        <f t="shared" si="9"/>
        <v>249.0899963</v>
      </c>
    </row>
    <row r="123" spans="1:21">
      <c r="A123">
        <v>21267</v>
      </c>
      <c r="B123" s="1">
        <v>44142</v>
      </c>
      <c r="C123" s="2">
        <f t="shared" si="6"/>
        <v>6</v>
      </c>
      <c r="D123" s="2" t="str">
        <f t="shared" si="7"/>
        <v>Weekend</v>
      </c>
      <c r="E123" s="2" t="str">
        <f>TEXT(Table2[[#This Row],[Order Date]],"MMMM")</f>
        <v>November</v>
      </c>
      <c r="F123" s="2" t="str">
        <f>TEXT(Table2[[#This Row],[Order Date]],"YYYY")</f>
        <v>2020</v>
      </c>
      <c r="G123">
        <v>5582</v>
      </c>
      <c r="H123" t="s">
        <v>243</v>
      </c>
      <c r="I123" t="s">
        <v>101</v>
      </c>
      <c r="J123" t="s">
        <v>89</v>
      </c>
      <c r="K123" t="s">
        <v>90</v>
      </c>
      <c r="L123" t="s">
        <v>28</v>
      </c>
      <c r="M123" t="s">
        <v>94</v>
      </c>
      <c r="N123">
        <v>403</v>
      </c>
      <c r="O123" t="s">
        <v>53</v>
      </c>
      <c r="P123" s="4">
        <v>133.37</v>
      </c>
      <c r="Q123">
        <v>1</v>
      </c>
      <c r="R123" s="4">
        <f t="shared" si="5"/>
        <v>133.37</v>
      </c>
      <c r="S123" s="2">
        <v>84.590000149999995</v>
      </c>
      <c r="T123" s="2">
        <f t="shared" si="8"/>
        <v>48.77999985000001</v>
      </c>
      <c r="U123" s="2">
        <f t="shared" si="9"/>
        <v>84.590000149999995</v>
      </c>
    </row>
    <row r="124" spans="1:21">
      <c r="A124">
        <v>21192</v>
      </c>
      <c r="B124" s="1">
        <v>44141</v>
      </c>
      <c r="C124" s="2">
        <f t="shared" si="6"/>
        <v>5</v>
      </c>
      <c r="D124" s="2" t="str">
        <f t="shared" si="7"/>
        <v>Weekday</v>
      </c>
      <c r="E124" s="2" t="str">
        <f>TEXT(Table2[[#This Row],[Order Date]],"MMMM")</f>
        <v>November</v>
      </c>
      <c r="F124" s="2" t="str">
        <f>TEXT(Table2[[#This Row],[Order Date]],"YYYY")</f>
        <v>2020</v>
      </c>
      <c r="G124">
        <v>8992</v>
      </c>
      <c r="H124" t="s">
        <v>208</v>
      </c>
      <c r="I124" t="s">
        <v>44</v>
      </c>
      <c r="J124" t="s">
        <v>110</v>
      </c>
      <c r="K124" t="s">
        <v>111</v>
      </c>
      <c r="L124" t="s">
        <v>33</v>
      </c>
      <c r="M124" t="s">
        <v>120</v>
      </c>
      <c r="N124">
        <v>365</v>
      </c>
      <c r="O124" t="s">
        <v>53</v>
      </c>
      <c r="P124" s="4">
        <v>94.75</v>
      </c>
      <c r="Q124">
        <v>5</v>
      </c>
      <c r="R124" s="4">
        <f t="shared" si="5"/>
        <v>473.75</v>
      </c>
      <c r="S124" s="2">
        <v>152.8499985</v>
      </c>
      <c r="T124" s="2">
        <f t="shared" si="8"/>
        <v>320.90000150000003</v>
      </c>
      <c r="U124" s="2">
        <f t="shared" si="9"/>
        <v>30.5699997</v>
      </c>
    </row>
    <row r="125" spans="1:21">
      <c r="A125">
        <v>14544</v>
      </c>
      <c r="B125" s="1">
        <v>44136</v>
      </c>
      <c r="C125" s="2">
        <f t="shared" si="6"/>
        <v>7</v>
      </c>
      <c r="D125" s="2" t="str">
        <f t="shared" si="7"/>
        <v>Weekend</v>
      </c>
      <c r="E125" s="2" t="str">
        <f>TEXT(Table2[[#This Row],[Order Date]],"MMMM")</f>
        <v>November</v>
      </c>
      <c r="F125" s="2" t="str">
        <f>TEXT(Table2[[#This Row],[Order Date]],"YYYY")</f>
        <v>2020</v>
      </c>
      <c r="G125">
        <v>4727</v>
      </c>
      <c r="H125" t="s">
        <v>244</v>
      </c>
      <c r="I125" t="s">
        <v>245</v>
      </c>
      <c r="J125" t="s">
        <v>89</v>
      </c>
      <c r="K125" t="s">
        <v>90</v>
      </c>
      <c r="L125" t="s">
        <v>28</v>
      </c>
      <c r="M125" t="s">
        <v>120</v>
      </c>
      <c r="N125">
        <v>365</v>
      </c>
      <c r="O125" t="s">
        <v>53</v>
      </c>
      <c r="P125" s="4">
        <v>94.75</v>
      </c>
      <c r="Q125">
        <v>5</v>
      </c>
      <c r="R125" s="4">
        <f t="shared" si="5"/>
        <v>473.75</v>
      </c>
      <c r="S125" s="2">
        <v>152.8499985</v>
      </c>
      <c r="T125" s="2">
        <f t="shared" si="8"/>
        <v>320.90000150000003</v>
      </c>
      <c r="U125" s="2">
        <f t="shared" si="9"/>
        <v>30.5699997</v>
      </c>
    </row>
    <row r="126" spans="1:21">
      <c r="A126">
        <v>20365</v>
      </c>
      <c r="B126" s="1">
        <v>44129</v>
      </c>
      <c r="C126" s="2">
        <f t="shared" si="6"/>
        <v>7</v>
      </c>
      <c r="D126" s="2" t="str">
        <f t="shared" si="7"/>
        <v>Weekend</v>
      </c>
      <c r="E126" s="2" t="str">
        <f>TEXT(Table2[[#This Row],[Order Date]],"MMMM")</f>
        <v>October</v>
      </c>
      <c r="F126" s="2" t="str">
        <f>TEXT(Table2[[#This Row],[Order Date]],"YYYY")</f>
        <v>2020</v>
      </c>
      <c r="G126">
        <v>8011</v>
      </c>
      <c r="H126" t="s">
        <v>246</v>
      </c>
      <c r="I126" t="s">
        <v>182</v>
      </c>
      <c r="J126" t="s">
        <v>110</v>
      </c>
      <c r="K126" t="s">
        <v>90</v>
      </c>
      <c r="L126" t="s">
        <v>28</v>
      </c>
      <c r="M126" t="s">
        <v>160</v>
      </c>
      <c r="N126">
        <v>502</v>
      </c>
      <c r="O126" t="s">
        <v>29</v>
      </c>
      <c r="P126" s="4">
        <v>65</v>
      </c>
      <c r="Q126">
        <v>2</v>
      </c>
      <c r="R126" s="4">
        <f t="shared" si="5"/>
        <v>130</v>
      </c>
      <c r="S126" s="2">
        <v>67.199996940000005</v>
      </c>
      <c r="T126" s="2">
        <f t="shared" si="8"/>
        <v>62.800003059999995</v>
      </c>
      <c r="U126" s="2">
        <f t="shared" si="9"/>
        <v>33.599998470000003</v>
      </c>
    </row>
    <row r="127" spans="1:21">
      <c r="A127">
        <v>22224</v>
      </c>
      <c r="B127" s="1">
        <v>44126</v>
      </c>
      <c r="C127" s="2">
        <f t="shared" si="6"/>
        <v>4</v>
      </c>
      <c r="D127" s="2" t="str">
        <f t="shared" si="7"/>
        <v>Weekday</v>
      </c>
      <c r="E127" s="2" t="str">
        <f>TEXT(Table2[[#This Row],[Order Date]],"MMMM")</f>
        <v>October</v>
      </c>
      <c r="F127" s="2" t="str">
        <f>TEXT(Table2[[#This Row],[Order Date]],"YYYY")</f>
        <v>2020</v>
      </c>
      <c r="G127">
        <v>1098</v>
      </c>
      <c r="H127" t="s">
        <v>247</v>
      </c>
      <c r="I127" t="s">
        <v>248</v>
      </c>
      <c r="J127" t="s">
        <v>89</v>
      </c>
      <c r="K127" t="s">
        <v>90</v>
      </c>
      <c r="L127" t="s">
        <v>28</v>
      </c>
      <c r="M127" t="s">
        <v>94</v>
      </c>
      <c r="N127">
        <v>403</v>
      </c>
      <c r="O127" t="s">
        <v>53</v>
      </c>
      <c r="P127" s="4">
        <v>133.37</v>
      </c>
      <c r="Q127">
        <v>1</v>
      </c>
      <c r="R127" s="4">
        <f t="shared" si="5"/>
        <v>133.37</v>
      </c>
      <c r="S127" s="2">
        <v>84.590000149999995</v>
      </c>
      <c r="T127" s="2">
        <f t="shared" si="8"/>
        <v>48.77999985000001</v>
      </c>
      <c r="U127" s="2">
        <f t="shared" si="9"/>
        <v>84.590000149999995</v>
      </c>
    </row>
    <row r="128" spans="1:21">
      <c r="A128">
        <v>19590</v>
      </c>
      <c r="B128" s="1">
        <v>44121</v>
      </c>
      <c r="C128" s="2">
        <f t="shared" si="6"/>
        <v>6</v>
      </c>
      <c r="D128" s="2" t="str">
        <f t="shared" si="7"/>
        <v>Weekend</v>
      </c>
      <c r="E128" s="2" t="str">
        <f>TEXT(Table2[[#This Row],[Order Date]],"MMMM")</f>
        <v>October</v>
      </c>
      <c r="F128" s="2" t="str">
        <f>TEXT(Table2[[#This Row],[Order Date]],"YYYY")</f>
        <v>2020</v>
      </c>
      <c r="G128">
        <v>7518</v>
      </c>
      <c r="H128" t="s">
        <v>249</v>
      </c>
      <c r="I128" t="s">
        <v>250</v>
      </c>
      <c r="J128" t="s">
        <v>89</v>
      </c>
      <c r="K128" t="s">
        <v>90</v>
      </c>
      <c r="L128" t="s">
        <v>28</v>
      </c>
      <c r="M128" t="s">
        <v>251</v>
      </c>
      <c r="N128">
        <v>44</v>
      </c>
      <c r="O128" t="s">
        <v>53</v>
      </c>
      <c r="P128" s="4">
        <v>94.75</v>
      </c>
      <c r="Q128">
        <v>5</v>
      </c>
      <c r="R128" s="4">
        <f t="shared" si="5"/>
        <v>473.75</v>
      </c>
      <c r="S128" s="2">
        <v>370.44998169999997</v>
      </c>
      <c r="T128" s="2">
        <f t="shared" si="8"/>
        <v>103.30001830000003</v>
      </c>
      <c r="U128" s="2">
        <f t="shared" si="9"/>
        <v>74.089996339999999</v>
      </c>
    </row>
    <row r="129" spans="1:21">
      <c r="A129">
        <v>23706</v>
      </c>
      <c r="B129" s="1">
        <v>44115</v>
      </c>
      <c r="C129" s="2">
        <f t="shared" si="6"/>
        <v>7</v>
      </c>
      <c r="D129" s="2" t="str">
        <f t="shared" si="7"/>
        <v>Weekend</v>
      </c>
      <c r="E129" s="2" t="str">
        <f>TEXT(Table2[[#This Row],[Order Date]],"MMMM")</f>
        <v>October</v>
      </c>
      <c r="F129" s="2" t="str">
        <f>TEXT(Table2[[#This Row],[Order Date]],"YYYY")</f>
        <v>2020</v>
      </c>
      <c r="G129">
        <v>1763</v>
      </c>
      <c r="H129" t="s">
        <v>139</v>
      </c>
      <c r="I129" t="s">
        <v>65</v>
      </c>
      <c r="J129" t="s">
        <v>89</v>
      </c>
      <c r="K129" t="s">
        <v>90</v>
      </c>
      <c r="L129" t="s">
        <v>28</v>
      </c>
      <c r="M129" t="s">
        <v>120</v>
      </c>
      <c r="N129">
        <v>365</v>
      </c>
      <c r="O129" t="s">
        <v>53</v>
      </c>
      <c r="P129" s="4">
        <v>94.75</v>
      </c>
      <c r="Q129">
        <v>1</v>
      </c>
      <c r="R129" s="4">
        <f t="shared" si="5"/>
        <v>94.75</v>
      </c>
      <c r="S129" s="2">
        <v>30.5699997</v>
      </c>
      <c r="T129" s="2">
        <f t="shared" si="8"/>
        <v>64.180000300000003</v>
      </c>
      <c r="U129" s="2">
        <f t="shared" si="9"/>
        <v>30.5699997</v>
      </c>
    </row>
    <row r="130" spans="1:21">
      <c r="A130">
        <v>11936</v>
      </c>
      <c r="B130" s="1">
        <v>44112</v>
      </c>
      <c r="C130" s="2">
        <f t="shared" si="6"/>
        <v>4</v>
      </c>
      <c r="D130" s="2" t="str">
        <f t="shared" si="7"/>
        <v>Weekday</v>
      </c>
      <c r="E130" s="2" t="str">
        <f>TEXT(Table2[[#This Row],[Order Date]],"MMMM")</f>
        <v>October</v>
      </c>
      <c r="F130" s="2" t="str">
        <f>TEXT(Table2[[#This Row],[Order Date]],"YYYY")</f>
        <v>2020</v>
      </c>
      <c r="G130">
        <v>724</v>
      </c>
      <c r="H130" t="s">
        <v>252</v>
      </c>
      <c r="I130" t="s">
        <v>40</v>
      </c>
      <c r="J130" t="s">
        <v>110</v>
      </c>
      <c r="K130" t="s">
        <v>90</v>
      </c>
      <c r="L130" t="s">
        <v>28</v>
      </c>
      <c r="M130" t="s">
        <v>160</v>
      </c>
      <c r="N130">
        <v>502</v>
      </c>
      <c r="O130" t="s">
        <v>29</v>
      </c>
      <c r="P130" s="4">
        <v>65</v>
      </c>
      <c r="Q130">
        <v>4</v>
      </c>
      <c r="R130" s="4">
        <f t="shared" ref="R130:R193" si="10">P130*Q130</f>
        <v>260</v>
      </c>
      <c r="S130" s="2">
        <v>134.39999388000001</v>
      </c>
      <c r="T130" s="2">
        <f t="shared" si="8"/>
        <v>125.60000611999999</v>
      </c>
      <c r="U130" s="2">
        <f t="shared" si="9"/>
        <v>33.599998470000003</v>
      </c>
    </row>
    <row r="131" spans="1:21">
      <c r="A131">
        <v>21309</v>
      </c>
      <c r="B131" s="1">
        <v>44112</v>
      </c>
      <c r="C131" s="2">
        <f t="shared" ref="C131:C194" si="11">WEEKDAY(B131,2)</f>
        <v>4</v>
      </c>
      <c r="D131" s="2" t="str">
        <f t="shared" ref="D131:D194" si="12">IF(C131&gt;=6,"Weekend","Weekday")</f>
        <v>Weekday</v>
      </c>
      <c r="E131" s="2" t="str">
        <f>TEXT(Table2[[#This Row],[Order Date]],"MMMM")</f>
        <v>October</v>
      </c>
      <c r="F131" s="2" t="str">
        <f>TEXT(Table2[[#This Row],[Order Date]],"YYYY")</f>
        <v>2020</v>
      </c>
      <c r="G131">
        <v>11801</v>
      </c>
      <c r="H131" t="s">
        <v>92</v>
      </c>
      <c r="I131" t="s">
        <v>101</v>
      </c>
      <c r="J131" t="s">
        <v>89</v>
      </c>
      <c r="K131" t="s">
        <v>90</v>
      </c>
      <c r="L131" t="s">
        <v>28</v>
      </c>
      <c r="M131" t="s">
        <v>94</v>
      </c>
      <c r="N131">
        <v>403</v>
      </c>
      <c r="O131" t="s">
        <v>53</v>
      </c>
      <c r="P131" s="4">
        <v>133.37</v>
      </c>
      <c r="Q131">
        <v>1</v>
      </c>
      <c r="R131" s="4">
        <f t="shared" si="10"/>
        <v>133.37</v>
      </c>
      <c r="S131" s="2">
        <v>84.590000149999995</v>
      </c>
      <c r="T131" s="2">
        <f t="shared" ref="T131:T194" si="13">R131-S131</f>
        <v>48.77999985000001</v>
      </c>
      <c r="U131" s="2">
        <f t="shared" ref="U131:U194" si="14">S131/Q131</f>
        <v>84.590000149999995</v>
      </c>
    </row>
    <row r="132" spans="1:21">
      <c r="A132">
        <v>12827</v>
      </c>
      <c r="B132" s="1">
        <v>44111</v>
      </c>
      <c r="C132" s="2">
        <f t="shared" si="11"/>
        <v>3</v>
      </c>
      <c r="D132" s="2" t="str">
        <f t="shared" si="12"/>
        <v>Weekday</v>
      </c>
      <c r="E132" s="2" t="str">
        <f>TEXT(Table2[[#This Row],[Order Date]],"MMMM")</f>
        <v>October</v>
      </c>
      <c r="F132" s="2" t="str">
        <f>TEXT(Table2[[#This Row],[Order Date]],"YYYY")</f>
        <v>2020</v>
      </c>
      <c r="G132">
        <v>542</v>
      </c>
      <c r="H132" t="s">
        <v>92</v>
      </c>
      <c r="I132" t="s">
        <v>44</v>
      </c>
      <c r="J132" t="s">
        <v>110</v>
      </c>
      <c r="K132" t="s">
        <v>90</v>
      </c>
      <c r="L132" t="s">
        <v>28</v>
      </c>
      <c r="M132" t="s">
        <v>120</v>
      </c>
      <c r="N132">
        <v>365</v>
      </c>
      <c r="O132" t="s">
        <v>53</v>
      </c>
      <c r="P132" s="4">
        <v>94.75</v>
      </c>
      <c r="Q132">
        <v>4</v>
      </c>
      <c r="R132" s="4">
        <f t="shared" si="10"/>
        <v>379</v>
      </c>
      <c r="S132" s="2">
        <v>122.2799988</v>
      </c>
      <c r="T132" s="2">
        <f t="shared" si="13"/>
        <v>256.72000120000001</v>
      </c>
      <c r="U132" s="2">
        <f t="shared" si="14"/>
        <v>30.5699997</v>
      </c>
    </row>
    <row r="133" spans="1:21">
      <c r="A133">
        <v>23267</v>
      </c>
      <c r="B133" s="1">
        <v>44110</v>
      </c>
      <c r="C133" s="2">
        <f t="shared" si="11"/>
        <v>2</v>
      </c>
      <c r="D133" s="2" t="str">
        <f t="shared" si="12"/>
        <v>Weekday</v>
      </c>
      <c r="E133" s="2" t="str">
        <f>TEXT(Table2[[#This Row],[Order Date]],"MMMM")</f>
        <v>October</v>
      </c>
      <c r="F133" s="2" t="str">
        <f>TEXT(Table2[[#This Row],[Order Date]],"YYYY")</f>
        <v>2020</v>
      </c>
      <c r="G133">
        <v>6156</v>
      </c>
      <c r="H133" t="s">
        <v>253</v>
      </c>
      <c r="I133" t="s">
        <v>254</v>
      </c>
      <c r="J133" t="s">
        <v>89</v>
      </c>
      <c r="K133" t="s">
        <v>90</v>
      </c>
      <c r="L133" t="s">
        <v>28</v>
      </c>
      <c r="M133" t="s">
        <v>94</v>
      </c>
      <c r="N133">
        <v>403</v>
      </c>
      <c r="O133" t="s">
        <v>53</v>
      </c>
      <c r="P133" s="4">
        <v>133.37</v>
      </c>
      <c r="Q133">
        <v>1</v>
      </c>
      <c r="R133" s="4">
        <f t="shared" si="10"/>
        <v>133.37</v>
      </c>
      <c r="S133" s="2">
        <v>84.590000149999995</v>
      </c>
      <c r="T133" s="2">
        <f t="shared" si="13"/>
        <v>48.77999985000001</v>
      </c>
      <c r="U133" s="2">
        <f t="shared" si="14"/>
        <v>84.590000149999995</v>
      </c>
    </row>
    <row r="134" spans="1:21">
      <c r="A134">
        <v>18108</v>
      </c>
      <c r="B134" s="1">
        <v>44101</v>
      </c>
      <c r="C134" s="2">
        <f t="shared" si="11"/>
        <v>7</v>
      </c>
      <c r="D134" s="2" t="str">
        <f t="shared" si="12"/>
        <v>Weekend</v>
      </c>
      <c r="E134" s="2" t="str">
        <f>TEXT(Table2[[#This Row],[Order Date]],"MMMM")</f>
        <v>September</v>
      </c>
      <c r="F134" s="2" t="str">
        <f>TEXT(Table2[[#This Row],[Order Date]],"YYYY")</f>
        <v>2020</v>
      </c>
      <c r="G134">
        <v>650</v>
      </c>
      <c r="H134" t="s">
        <v>255</v>
      </c>
      <c r="I134" t="s">
        <v>44</v>
      </c>
      <c r="J134" t="s">
        <v>110</v>
      </c>
      <c r="K134" t="s">
        <v>90</v>
      </c>
      <c r="L134" t="s">
        <v>28</v>
      </c>
      <c r="M134" t="s">
        <v>120</v>
      </c>
      <c r="N134">
        <v>365</v>
      </c>
      <c r="O134" t="s">
        <v>53</v>
      </c>
      <c r="P134" s="4">
        <v>94.75</v>
      </c>
      <c r="Q134">
        <v>3</v>
      </c>
      <c r="R134" s="4">
        <f t="shared" si="10"/>
        <v>284.25</v>
      </c>
      <c r="S134" s="2">
        <v>91.709999100000005</v>
      </c>
      <c r="T134" s="2">
        <f t="shared" si="13"/>
        <v>192.5400009</v>
      </c>
      <c r="U134" s="2">
        <f t="shared" si="14"/>
        <v>30.5699997</v>
      </c>
    </row>
    <row r="135" spans="1:21">
      <c r="A135">
        <v>75779</v>
      </c>
      <c r="B135" s="1">
        <v>44097</v>
      </c>
      <c r="C135" s="2">
        <f t="shared" si="11"/>
        <v>3</v>
      </c>
      <c r="D135" s="2" t="str">
        <f t="shared" si="12"/>
        <v>Weekday</v>
      </c>
      <c r="E135" s="2" t="str">
        <f>TEXT(Table2[[#This Row],[Order Date]],"MMMM")</f>
        <v>September</v>
      </c>
      <c r="F135" s="2" t="str">
        <f>TEXT(Table2[[#This Row],[Order Date]],"YYYY")</f>
        <v>2020</v>
      </c>
      <c r="G135">
        <v>19332</v>
      </c>
      <c r="H135" t="s">
        <v>256</v>
      </c>
      <c r="I135" t="s">
        <v>36</v>
      </c>
      <c r="J135" t="s">
        <v>110</v>
      </c>
      <c r="K135" t="s">
        <v>111</v>
      </c>
      <c r="L135" t="s">
        <v>28</v>
      </c>
      <c r="M135" t="s">
        <v>97</v>
      </c>
      <c r="N135">
        <v>1360</v>
      </c>
      <c r="O135" t="s">
        <v>38</v>
      </c>
      <c r="P135" s="4">
        <v>370</v>
      </c>
      <c r="Q135">
        <v>1</v>
      </c>
      <c r="R135" s="4">
        <f t="shared" si="10"/>
        <v>370</v>
      </c>
      <c r="S135" s="2">
        <v>249.0899963</v>
      </c>
      <c r="T135" s="2">
        <f t="shared" si="13"/>
        <v>120.9100037</v>
      </c>
      <c r="U135" s="2">
        <f t="shared" si="14"/>
        <v>249.0899963</v>
      </c>
    </row>
    <row r="136" spans="1:21">
      <c r="A136">
        <v>18793</v>
      </c>
      <c r="B136" s="1">
        <v>44096</v>
      </c>
      <c r="C136" s="2">
        <f t="shared" si="11"/>
        <v>2</v>
      </c>
      <c r="D136" s="2" t="str">
        <f t="shared" si="12"/>
        <v>Weekday</v>
      </c>
      <c r="E136" s="2" t="str">
        <f>TEXT(Table2[[#This Row],[Order Date]],"MMMM")</f>
        <v>September</v>
      </c>
      <c r="F136" s="2" t="str">
        <f>TEXT(Table2[[#This Row],[Order Date]],"YYYY")</f>
        <v>2020</v>
      </c>
      <c r="G136">
        <v>8422</v>
      </c>
      <c r="H136" t="s">
        <v>257</v>
      </c>
      <c r="I136" t="s">
        <v>44</v>
      </c>
      <c r="J136" t="s">
        <v>110</v>
      </c>
      <c r="K136" t="s">
        <v>111</v>
      </c>
      <c r="L136" t="s">
        <v>28</v>
      </c>
      <c r="M136" t="s">
        <v>258</v>
      </c>
      <c r="N136">
        <v>278</v>
      </c>
      <c r="O136" t="s">
        <v>29</v>
      </c>
      <c r="P136" s="4">
        <v>27.54</v>
      </c>
      <c r="Q136">
        <v>1</v>
      </c>
      <c r="R136" s="4">
        <f t="shared" si="10"/>
        <v>27.54</v>
      </c>
      <c r="S136" s="2">
        <v>12.52999973</v>
      </c>
      <c r="T136" s="2">
        <f t="shared" si="13"/>
        <v>15.010000269999999</v>
      </c>
      <c r="U136" s="2">
        <f t="shared" si="14"/>
        <v>12.52999973</v>
      </c>
    </row>
    <row r="137" spans="1:21">
      <c r="A137">
        <v>75780</v>
      </c>
      <c r="B137" s="1">
        <v>44096</v>
      </c>
      <c r="C137" s="2">
        <f t="shared" si="11"/>
        <v>2</v>
      </c>
      <c r="D137" s="2" t="str">
        <f t="shared" si="12"/>
        <v>Weekday</v>
      </c>
      <c r="E137" s="2" t="str">
        <f>TEXT(Table2[[#This Row],[Order Date]],"MMMM")</f>
        <v>September</v>
      </c>
      <c r="F137" s="2" t="str">
        <f>TEXT(Table2[[#This Row],[Order Date]],"YYYY")</f>
        <v>2020</v>
      </c>
      <c r="G137">
        <v>19333</v>
      </c>
      <c r="H137" t="s">
        <v>259</v>
      </c>
      <c r="I137" t="s">
        <v>245</v>
      </c>
      <c r="J137" t="s">
        <v>89</v>
      </c>
      <c r="K137" t="s">
        <v>90</v>
      </c>
      <c r="L137" t="s">
        <v>28</v>
      </c>
      <c r="M137" t="s">
        <v>97</v>
      </c>
      <c r="N137">
        <v>1360</v>
      </c>
      <c r="O137" t="s">
        <v>38</v>
      </c>
      <c r="P137" s="4">
        <v>370</v>
      </c>
      <c r="Q137">
        <v>1</v>
      </c>
      <c r="R137" s="4">
        <f t="shared" si="10"/>
        <v>370</v>
      </c>
      <c r="S137" s="2">
        <v>249.0899963</v>
      </c>
      <c r="T137" s="2">
        <f t="shared" si="13"/>
        <v>120.9100037</v>
      </c>
      <c r="U137" s="2">
        <f t="shared" si="14"/>
        <v>249.0899963</v>
      </c>
    </row>
    <row r="138" spans="1:21">
      <c r="A138">
        <v>19702</v>
      </c>
      <c r="B138" s="1">
        <v>44096</v>
      </c>
      <c r="C138" s="2">
        <f t="shared" si="11"/>
        <v>2</v>
      </c>
      <c r="D138" s="2" t="str">
        <f t="shared" si="12"/>
        <v>Weekday</v>
      </c>
      <c r="E138" s="2" t="str">
        <f>TEXT(Table2[[#This Row],[Order Date]],"MMMM")</f>
        <v>September</v>
      </c>
      <c r="F138" s="2" t="str">
        <f>TEXT(Table2[[#This Row],[Order Date]],"YYYY")</f>
        <v>2020</v>
      </c>
      <c r="G138">
        <v>4896</v>
      </c>
      <c r="H138" t="s">
        <v>92</v>
      </c>
      <c r="I138" t="s">
        <v>260</v>
      </c>
      <c r="J138" t="s">
        <v>89</v>
      </c>
      <c r="K138" t="s">
        <v>90</v>
      </c>
      <c r="L138" t="s">
        <v>28</v>
      </c>
      <c r="M138" t="s">
        <v>134</v>
      </c>
      <c r="N138">
        <v>191</v>
      </c>
      <c r="O138" t="s">
        <v>29</v>
      </c>
      <c r="P138" s="4">
        <v>85</v>
      </c>
      <c r="Q138">
        <v>4</v>
      </c>
      <c r="R138" s="4">
        <f t="shared" si="10"/>
        <v>340</v>
      </c>
      <c r="S138" s="2">
        <v>219.11999520000001</v>
      </c>
      <c r="T138" s="2">
        <f t="shared" si="13"/>
        <v>120.88000479999999</v>
      </c>
      <c r="U138" s="2">
        <f t="shared" si="14"/>
        <v>54.779998800000001</v>
      </c>
    </row>
    <row r="139" spans="1:21">
      <c r="A139">
        <v>22297</v>
      </c>
      <c r="B139" s="1">
        <v>44096</v>
      </c>
      <c r="C139" s="2">
        <f t="shared" si="11"/>
        <v>2</v>
      </c>
      <c r="D139" s="2" t="str">
        <f t="shared" si="12"/>
        <v>Weekday</v>
      </c>
      <c r="E139" s="2" t="str">
        <f>TEXT(Table2[[#This Row],[Order Date]],"MMMM")</f>
        <v>September</v>
      </c>
      <c r="F139" s="2" t="str">
        <f>TEXT(Table2[[#This Row],[Order Date]],"YYYY")</f>
        <v>2020</v>
      </c>
      <c r="G139">
        <v>8</v>
      </c>
      <c r="H139" t="s">
        <v>92</v>
      </c>
      <c r="I139" t="s">
        <v>261</v>
      </c>
      <c r="J139" t="s">
        <v>89</v>
      </c>
      <c r="K139" t="s">
        <v>90</v>
      </c>
      <c r="L139" t="s">
        <v>28</v>
      </c>
      <c r="M139" t="s">
        <v>120</v>
      </c>
      <c r="N139">
        <v>365</v>
      </c>
      <c r="O139" t="s">
        <v>53</v>
      </c>
      <c r="P139" s="4">
        <v>94.75</v>
      </c>
      <c r="Q139">
        <v>1</v>
      </c>
      <c r="R139" s="4">
        <f t="shared" si="10"/>
        <v>94.75</v>
      </c>
      <c r="S139" s="2">
        <v>30.5699997</v>
      </c>
      <c r="T139" s="2">
        <f t="shared" si="13"/>
        <v>64.180000300000003</v>
      </c>
      <c r="U139" s="2">
        <f t="shared" si="14"/>
        <v>30.5699997</v>
      </c>
    </row>
    <row r="140" spans="1:21">
      <c r="A140">
        <v>75781</v>
      </c>
      <c r="B140" s="1">
        <v>44095</v>
      </c>
      <c r="C140" s="2">
        <f t="shared" si="11"/>
        <v>1</v>
      </c>
      <c r="D140" s="2" t="str">
        <f t="shared" si="12"/>
        <v>Weekday</v>
      </c>
      <c r="E140" s="2" t="str">
        <f>TEXT(Table2[[#This Row],[Order Date]],"MMMM")</f>
        <v>September</v>
      </c>
      <c r="F140" s="2" t="str">
        <f>TEXT(Table2[[#This Row],[Order Date]],"YYYY")</f>
        <v>2020</v>
      </c>
      <c r="G140">
        <v>19334</v>
      </c>
      <c r="H140" t="s">
        <v>262</v>
      </c>
      <c r="I140" t="s">
        <v>36</v>
      </c>
      <c r="J140" t="s">
        <v>110</v>
      </c>
      <c r="K140" t="s">
        <v>111</v>
      </c>
      <c r="L140" t="s">
        <v>28</v>
      </c>
      <c r="M140" t="s">
        <v>97</v>
      </c>
      <c r="N140">
        <v>1360</v>
      </c>
      <c r="O140" t="s">
        <v>38</v>
      </c>
      <c r="P140" s="4">
        <v>370</v>
      </c>
      <c r="Q140">
        <v>1</v>
      </c>
      <c r="R140" s="4">
        <f t="shared" si="10"/>
        <v>370</v>
      </c>
      <c r="S140" s="2">
        <v>249.0899963</v>
      </c>
      <c r="T140" s="2">
        <f t="shared" si="13"/>
        <v>120.9100037</v>
      </c>
      <c r="U140" s="2">
        <f t="shared" si="14"/>
        <v>249.0899963</v>
      </c>
    </row>
    <row r="141" spans="1:21">
      <c r="A141">
        <v>75927</v>
      </c>
      <c r="B141" s="1">
        <v>44095</v>
      </c>
      <c r="C141" s="2">
        <f t="shared" si="11"/>
        <v>1</v>
      </c>
      <c r="D141" s="2" t="str">
        <f t="shared" si="12"/>
        <v>Weekday</v>
      </c>
      <c r="E141" s="2" t="str">
        <f>TEXT(Table2[[#This Row],[Order Date]],"MMMM")</f>
        <v>September</v>
      </c>
      <c r="F141" s="2" t="str">
        <f>TEXT(Table2[[#This Row],[Order Date]],"YYYY")</f>
        <v>2020</v>
      </c>
      <c r="G141">
        <v>19480</v>
      </c>
      <c r="H141" t="s">
        <v>263</v>
      </c>
      <c r="I141" t="s">
        <v>220</v>
      </c>
      <c r="J141" t="s">
        <v>110</v>
      </c>
      <c r="K141" t="s">
        <v>90</v>
      </c>
      <c r="L141" t="s">
        <v>28</v>
      </c>
      <c r="M141" t="s">
        <v>97</v>
      </c>
      <c r="N141">
        <v>1360</v>
      </c>
      <c r="O141" t="s">
        <v>38</v>
      </c>
      <c r="P141" s="4">
        <v>370</v>
      </c>
      <c r="Q141">
        <v>1</v>
      </c>
      <c r="R141" s="4">
        <f t="shared" si="10"/>
        <v>370</v>
      </c>
      <c r="S141" s="2">
        <v>249.0899963</v>
      </c>
      <c r="T141" s="2">
        <f t="shared" si="13"/>
        <v>120.9100037</v>
      </c>
      <c r="U141" s="2">
        <f t="shared" si="14"/>
        <v>249.0899963</v>
      </c>
    </row>
    <row r="142" spans="1:21">
      <c r="A142">
        <v>11745</v>
      </c>
      <c r="B142" s="1">
        <v>44095</v>
      </c>
      <c r="C142" s="2">
        <f t="shared" si="11"/>
        <v>1</v>
      </c>
      <c r="D142" s="2" t="str">
        <f t="shared" si="12"/>
        <v>Weekday</v>
      </c>
      <c r="E142" s="2" t="str">
        <f>TEXT(Table2[[#This Row],[Order Date]],"MMMM")</f>
        <v>September</v>
      </c>
      <c r="F142" s="2" t="str">
        <f>TEXT(Table2[[#This Row],[Order Date]],"YYYY")</f>
        <v>2020</v>
      </c>
      <c r="G142">
        <v>134</v>
      </c>
      <c r="H142" t="s">
        <v>264</v>
      </c>
      <c r="I142" t="s">
        <v>127</v>
      </c>
      <c r="J142" t="s">
        <v>89</v>
      </c>
      <c r="K142" t="s">
        <v>90</v>
      </c>
      <c r="L142" t="s">
        <v>33</v>
      </c>
      <c r="M142" t="s">
        <v>134</v>
      </c>
      <c r="N142">
        <v>191</v>
      </c>
      <c r="O142" t="s">
        <v>29</v>
      </c>
      <c r="P142" s="4">
        <v>85</v>
      </c>
      <c r="Q142">
        <v>4</v>
      </c>
      <c r="R142" s="4">
        <f t="shared" si="10"/>
        <v>340</v>
      </c>
      <c r="S142" s="2">
        <v>219.11999520000001</v>
      </c>
      <c r="T142" s="2">
        <f t="shared" si="13"/>
        <v>120.88000479999999</v>
      </c>
      <c r="U142" s="2">
        <f t="shared" si="14"/>
        <v>54.779998800000001</v>
      </c>
    </row>
    <row r="143" spans="1:21">
      <c r="A143">
        <v>75782</v>
      </c>
      <c r="B143" s="1">
        <v>44094</v>
      </c>
      <c r="C143" s="2">
        <f t="shared" si="11"/>
        <v>7</v>
      </c>
      <c r="D143" s="2" t="str">
        <f t="shared" si="12"/>
        <v>Weekend</v>
      </c>
      <c r="E143" s="2" t="str">
        <f>TEXT(Table2[[#This Row],[Order Date]],"MMMM")</f>
        <v>September</v>
      </c>
      <c r="F143" s="2" t="str">
        <f>TEXT(Table2[[#This Row],[Order Date]],"YYYY")</f>
        <v>2020</v>
      </c>
      <c r="G143">
        <v>19335</v>
      </c>
      <c r="H143" t="s">
        <v>265</v>
      </c>
      <c r="I143" t="s">
        <v>266</v>
      </c>
      <c r="J143" t="s">
        <v>89</v>
      </c>
      <c r="K143" t="s">
        <v>90</v>
      </c>
      <c r="L143" t="s">
        <v>28</v>
      </c>
      <c r="M143" t="s">
        <v>97</v>
      </c>
      <c r="N143">
        <v>1360</v>
      </c>
      <c r="O143" t="s">
        <v>38</v>
      </c>
      <c r="P143" s="4">
        <v>370</v>
      </c>
      <c r="Q143">
        <v>1</v>
      </c>
      <c r="R143" s="4">
        <f t="shared" si="10"/>
        <v>370</v>
      </c>
      <c r="S143" s="2">
        <v>249.0899963</v>
      </c>
      <c r="T143" s="2">
        <f t="shared" si="13"/>
        <v>120.9100037</v>
      </c>
      <c r="U143" s="2">
        <f t="shared" si="14"/>
        <v>249.0899963</v>
      </c>
    </row>
    <row r="144" spans="1:21">
      <c r="A144">
        <v>75783</v>
      </c>
      <c r="B144" s="1">
        <v>44093</v>
      </c>
      <c r="C144" s="2">
        <f t="shared" si="11"/>
        <v>6</v>
      </c>
      <c r="D144" s="2" t="str">
        <f t="shared" si="12"/>
        <v>Weekend</v>
      </c>
      <c r="E144" s="2" t="str">
        <f>TEXT(Table2[[#This Row],[Order Date]],"MMMM")</f>
        <v>September</v>
      </c>
      <c r="F144" s="2" t="str">
        <f>TEXT(Table2[[#This Row],[Order Date]],"YYYY")</f>
        <v>2020</v>
      </c>
      <c r="G144">
        <v>19336</v>
      </c>
      <c r="H144" t="s">
        <v>267</v>
      </c>
      <c r="I144" t="s">
        <v>268</v>
      </c>
      <c r="J144" t="s">
        <v>89</v>
      </c>
      <c r="K144" t="s">
        <v>90</v>
      </c>
      <c r="L144" t="s">
        <v>28</v>
      </c>
      <c r="M144" t="s">
        <v>97</v>
      </c>
      <c r="N144">
        <v>1360</v>
      </c>
      <c r="O144" t="s">
        <v>38</v>
      </c>
      <c r="P144" s="4">
        <v>370</v>
      </c>
      <c r="Q144">
        <v>1</v>
      </c>
      <c r="R144" s="4">
        <f t="shared" si="10"/>
        <v>370</v>
      </c>
      <c r="S144" s="2">
        <v>249.0899963</v>
      </c>
      <c r="T144" s="2">
        <f t="shared" si="13"/>
        <v>120.9100037</v>
      </c>
      <c r="U144" s="2">
        <f t="shared" si="14"/>
        <v>249.0899963</v>
      </c>
    </row>
    <row r="145" spans="1:21">
      <c r="A145">
        <v>75784</v>
      </c>
      <c r="B145" s="1">
        <v>44092</v>
      </c>
      <c r="C145" s="2">
        <f t="shared" si="11"/>
        <v>5</v>
      </c>
      <c r="D145" s="2" t="str">
        <f t="shared" si="12"/>
        <v>Weekday</v>
      </c>
      <c r="E145" s="2" t="str">
        <f>TEXT(Table2[[#This Row],[Order Date]],"MMMM")</f>
        <v>September</v>
      </c>
      <c r="F145" s="2" t="str">
        <f>TEXT(Table2[[#This Row],[Order Date]],"YYYY")</f>
        <v>2020</v>
      </c>
      <c r="G145">
        <v>19337</v>
      </c>
      <c r="H145" t="s">
        <v>269</v>
      </c>
      <c r="I145" t="s">
        <v>154</v>
      </c>
      <c r="J145" t="s">
        <v>110</v>
      </c>
      <c r="K145" t="s">
        <v>90</v>
      </c>
      <c r="L145" t="s">
        <v>28</v>
      </c>
      <c r="M145" t="s">
        <v>97</v>
      </c>
      <c r="N145">
        <v>1360</v>
      </c>
      <c r="O145" t="s">
        <v>38</v>
      </c>
      <c r="P145" s="4">
        <v>370</v>
      </c>
      <c r="Q145">
        <v>1</v>
      </c>
      <c r="R145" s="4">
        <f t="shared" si="10"/>
        <v>370</v>
      </c>
      <c r="S145" s="2">
        <v>249.0899963</v>
      </c>
      <c r="T145" s="2">
        <f t="shared" si="13"/>
        <v>120.9100037</v>
      </c>
      <c r="U145" s="2">
        <f t="shared" si="14"/>
        <v>249.0899963</v>
      </c>
    </row>
    <row r="146" spans="1:21">
      <c r="A146">
        <v>75785</v>
      </c>
      <c r="B146" s="1">
        <v>44091</v>
      </c>
      <c r="C146" s="2">
        <f t="shared" si="11"/>
        <v>4</v>
      </c>
      <c r="D146" s="2" t="str">
        <f t="shared" si="12"/>
        <v>Weekday</v>
      </c>
      <c r="E146" s="2" t="str">
        <f>TEXT(Table2[[#This Row],[Order Date]],"MMMM")</f>
        <v>September</v>
      </c>
      <c r="F146" s="2" t="str">
        <f>TEXT(Table2[[#This Row],[Order Date]],"YYYY")</f>
        <v>2020</v>
      </c>
      <c r="G146">
        <v>19338</v>
      </c>
      <c r="H146" t="s">
        <v>270</v>
      </c>
      <c r="I146" t="s">
        <v>271</v>
      </c>
      <c r="J146" t="s">
        <v>89</v>
      </c>
      <c r="K146" t="s">
        <v>90</v>
      </c>
      <c r="L146" t="s">
        <v>28</v>
      </c>
      <c r="M146" t="s">
        <v>97</v>
      </c>
      <c r="N146">
        <v>1360</v>
      </c>
      <c r="O146" t="s">
        <v>38</v>
      </c>
      <c r="P146" s="4">
        <v>370</v>
      </c>
      <c r="Q146">
        <v>1</v>
      </c>
      <c r="R146" s="4">
        <f t="shared" si="10"/>
        <v>370</v>
      </c>
      <c r="S146" s="2">
        <v>249.0899963</v>
      </c>
      <c r="T146" s="2">
        <f t="shared" si="13"/>
        <v>120.9100037</v>
      </c>
      <c r="U146" s="2">
        <f t="shared" si="14"/>
        <v>249.0899963</v>
      </c>
    </row>
    <row r="147" spans="1:21">
      <c r="A147">
        <v>75786</v>
      </c>
      <c r="B147" s="1">
        <v>44090</v>
      </c>
      <c r="C147" s="2">
        <f t="shared" si="11"/>
        <v>3</v>
      </c>
      <c r="D147" s="2" t="str">
        <f t="shared" si="12"/>
        <v>Weekday</v>
      </c>
      <c r="E147" s="2" t="str">
        <f>TEXT(Table2[[#This Row],[Order Date]],"MMMM")</f>
        <v>September</v>
      </c>
      <c r="F147" s="2" t="str">
        <f>TEXT(Table2[[#This Row],[Order Date]],"YYYY")</f>
        <v>2020</v>
      </c>
      <c r="G147">
        <v>19339</v>
      </c>
      <c r="H147" t="s">
        <v>272</v>
      </c>
      <c r="I147" t="s">
        <v>36</v>
      </c>
      <c r="J147" t="s">
        <v>110</v>
      </c>
      <c r="K147" t="s">
        <v>111</v>
      </c>
      <c r="L147" t="s">
        <v>28</v>
      </c>
      <c r="M147" t="s">
        <v>97</v>
      </c>
      <c r="N147">
        <v>1360</v>
      </c>
      <c r="O147" t="s">
        <v>38</v>
      </c>
      <c r="P147" s="4">
        <v>370</v>
      </c>
      <c r="Q147">
        <v>1</v>
      </c>
      <c r="R147" s="4">
        <f t="shared" si="10"/>
        <v>370</v>
      </c>
      <c r="S147" s="2">
        <v>249.0899963</v>
      </c>
      <c r="T147" s="2">
        <f t="shared" si="13"/>
        <v>120.9100037</v>
      </c>
      <c r="U147" s="2">
        <f t="shared" si="14"/>
        <v>249.0899963</v>
      </c>
    </row>
    <row r="148" spans="1:21">
      <c r="A148">
        <v>75787</v>
      </c>
      <c r="B148" s="1">
        <v>44089</v>
      </c>
      <c r="C148" s="2">
        <f t="shared" si="11"/>
        <v>2</v>
      </c>
      <c r="D148" s="2" t="str">
        <f t="shared" si="12"/>
        <v>Weekday</v>
      </c>
      <c r="E148" s="2" t="str">
        <f>TEXT(Table2[[#This Row],[Order Date]],"MMMM")</f>
        <v>September</v>
      </c>
      <c r="F148" s="2" t="str">
        <f>TEXT(Table2[[#This Row],[Order Date]],"YYYY")</f>
        <v>2020</v>
      </c>
      <c r="G148">
        <v>19340</v>
      </c>
      <c r="H148" t="s">
        <v>273</v>
      </c>
      <c r="I148" t="s">
        <v>274</v>
      </c>
      <c r="J148" t="s">
        <v>89</v>
      </c>
      <c r="K148" t="s">
        <v>90</v>
      </c>
      <c r="L148" t="s">
        <v>28</v>
      </c>
      <c r="M148" t="s">
        <v>97</v>
      </c>
      <c r="N148">
        <v>1360</v>
      </c>
      <c r="O148" t="s">
        <v>38</v>
      </c>
      <c r="P148" s="4">
        <v>370</v>
      </c>
      <c r="Q148">
        <v>1</v>
      </c>
      <c r="R148" s="4">
        <f t="shared" si="10"/>
        <v>370</v>
      </c>
      <c r="S148" s="2">
        <v>249.0899963</v>
      </c>
      <c r="T148" s="2">
        <f t="shared" si="13"/>
        <v>120.9100037</v>
      </c>
      <c r="U148" s="2">
        <f t="shared" si="14"/>
        <v>249.0899963</v>
      </c>
    </row>
    <row r="149" spans="1:21">
      <c r="A149">
        <v>75788</v>
      </c>
      <c r="B149" s="1">
        <v>44088</v>
      </c>
      <c r="C149" s="2">
        <f t="shared" si="11"/>
        <v>1</v>
      </c>
      <c r="D149" s="2" t="str">
        <f t="shared" si="12"/>
        <v>Weekday</v>
      </c>
      <c r="E149" s="2" t="str">
        <f>TEXT(Table2[[#This Row],[Order Date]],"MMMM")</f>
        <v>September</v>
      </c>
      <c r="F149" s="2" t="str">
        <f>TEXT(Table2[[#This Row],[Order Date]],"YYYY")</f>
        <v>2020</v>
      </c>
      <c r="G149">
        <v>19341</v>
      </c>
      <c r="H149" t="s">
        <v>275</v>
      </c>
      <c r="I149" t="s">
        <v>154</v>
      </c>
      <c r="J149" t="s">
        <v>110</v>
      </c>
      <c r="K149" t="s">
        <v>90</v>
      </c>
      <c r="L149" t="s">
        <v>33</v>
      </c>
      <c r="M149" t="s">
        <v>97</v>
      </c>
      <c r="N149">
        <v>1360</v>
      </c>
      <c r="O149" t="s">
        <v>38</v>
      </c>
      <c r="P149" s="4">
        <v>370</v>
      </c>
      <c r="Q149">
        <v>1</v>
      </c>
      <c r="R149" s="4">
        <f t="shared" si="10"/>
        <v>370</v>
      </c>
      <c r="S149" s="2">
        <v>249.0899963</v>
      </c>
      <c r="T149" s="2">
        <f t="shared" si="13"/>
        <v>120.9100037</v>
      </c>
      <c r="U149" s="2">
        <f t="shared" si="14"/>
        <v>249.0899963</v>
      </c>
    </row>
    <row r="150" spans="1:21">
      <c r="A150">
        <v>75789</v>
      </c>
      <c r="B150" s="1">
        <v>44087</v>
      </c>
      <c r="C150" s="2">
        <f t="shared" si="11"/>
        <v>7</v>
      </c>
      <c r="D150" s="2" t="str">
        <f t="shared" si="12"/>
        <v>Weekend</v>
      </c>
      <c r="E150" s="2" t="str">
        <f>TEXT(Table2[[#This Row],[Order Date]],"MMMM")</f>
        <v>September</v>
      </c>
      <c r="F150" s="2" t="str">
        <f>TEXT(Table2[[#This Row],[Order Date]],"YYYY")</f>
        <v>2020</v>
      </c>
      <c r="G150">
        <v>19342</v>
      </c>
      <c r="H150" t="s">
        <v>276</v>
      </c>
      <c r="I150" t="s">
        <v>26</v>
      </c>
      <c r="J150" t="s">
        <v>89</v>
      </c>
      <c r="K150" t="s">
        <v>90</v>
      </c>
      <c r="L150" t="s">
        <v>33</v>
      </c>
      <c r="M150" t="s">
        <v>97</v>
      </c>
      <c r="N150">
        <v>1360</v>
      </c>
      <c r="O150" t="s">
        <v>38</v>
      </c>
      <c r="P150" s="4">
        <v>370</v>
      </c>
      <c r="Q150">
        <v>1</v>
      </c>
      <c r="R150" s="4">
        <f t="shared" si="10"/>
        <v>370</v>
      </c>
      <c r="S150" s="2">
        <v>249.0899963</v>
      </c>
      <c r="T150" s="2">
        <f t="shared" si="13"/>
        <v>120.9100037</v>
      </c>
      <c r="U150" s="2">
        <f t="shared" si="14"/>
        <v>249.0899963</v>
      </c>
    </row>
    <row r="151" spans="1:21">
      <c r="A151">
        <v>75790</v>
      </c>
      <c r="B151" s="1">
        <v>44086</v>
      </c>
      <c r="C151" s="2">
        <f t="shared" si="11"/>
        <v>6</v>
      </c>
      <c r="D151" s="2" t="str">
        <f t="shared" si="12"/>
        <v>Weekend</v>
      </c>
      <c r="E151" s="2" t="str">
        <f>TEXT(Table2[[#This Row],[Order Date]],"MMMM")</f>
        <v>September</v>
      </c>
      <c r="F151" s="2" t="str">
        <f>TEXT(Table2[[#This Row],[Order Date]],"YYYY")</f>
        <v>2020</v>
      </c>
      <c r="G151">
        <v>19343</v>
      </c>
      <c r="H151" t="s">
        <v>277</v>
      </c>
      <c r="I151" t="s">
        <v>154</v>
      </c>
      <c r="J151" t="s">
        <v>110</v>
      </c>
      <c r="K151" t="s">
        <v>90</v>
      </c>
      <c r="L151" t="s">
        <v>33</v>
      </c>
      <c r="M151" t="s">
        <v>97</v>
      </c>
      <c r="N151">
        <v>1360</v>
      </c>
      <c r="O151" t="s">
        <v>38</v>
      </c>
      <c r="P151" s="4">
        <v>370</v>
      </c>
      <c r="Q151">
        <v>1</v>
      </c>
      <c r="R151" s="4">
        <f t="shared" si="10"/>
        <v>370</v>
      </c>
      <c r="S151" s="2">
        <v>249.0899963</v>
      </c>
      <c r="T151" s="2">
        <f t="shared" si="13"/>
        <v>120.9100037</v>
      </c>
      <c r="U151" s="2">
        <f t="shared" si="14"/>
        <v>249.0899963</v>
      </c>
    </row>
    <row r="152" spans="1:21">
      <c r="A152">
        <v>75791</v>
      </c>
      <c r="B152" s="1">
        <v>44085</v>
      </c>
      <c r="C152" s="2">
        <f t="shared" si="11"/>
        <v>5</v>
      </c>
      <c r="D152" s="2" t="str">
        <f t="shared" si="12"/>
        <v>Weekday</v>
      </c>
      <c r="E152" s="2" t="str">
        <f>TEXT(Table2[[#This Row],[Order Date]],"MMMM")</f>
        <v>September</v>
      </c>
      <c r="F152" s="2" t="str">
        <f>TEXT(Table2[[#This Row],[Order Date]],"YYYY")</f>
        <v>2020</v>
      </c>
      <c r="G152">
        <v>19344</v>
      </c>
      <c r="H152" t="s">
        <v>278</v>
      </c>
      <c r="I152" t="s">
        <v>279</v>
      </c>
      <c r="J152" t="s">
        <v>89</v>
      </c>
      <c r="K152" t="s">
        <v>90</v>
      </c>
      <c r="L152" t="s">
        <v>33</v>
      </c>
      <c r="M152" t="s">
        <v>97</v>
      </c>
      <c r="N152">
        <v>1360</v>
      </c>
      <c r="O152" t="s">
        <v>38</v>
      </c>
      <c r="P152" s="4">
        <v>370</v>
      </c>
      <c r="Q152">
        <v>1</v>
      </c>
      <c r="R152" s="4">
        <f t="shared" si="10"/>
        <v>370</v>
      </c>
      <c r="S152" s="2">
        <v>249.0899963</v>
      </c>
      <c r="T152" s="2">
        <f t="shared" si="13"/>
        <v>120.9100037</v>
      </c>
      <c r="U152" s="2">
        <f t="shared" si="14"/>
        <v>249.0899963</v>
      </c>
    </row>
    <row r="153" spans="1:21">
      <c r="A153">
        <v>75929</v>
      </c>
      <c r="B153" s="1">
        <v>44085</v>
      </c>
      <c r="C153" s="2">
        <f t="shared" si="11"/>
        <v>5</v>
      </c>
      <c r="D153" s="2" t="str">
        <f t="shared" si="12"/>
        <v>Weekday</v>
      </c>
      <c r="E153" s="2" t="str">
        <f>TEXT(Table2[[#This Row],[Order Date]],"MMMM")</f>
        <v>September</v>
      </c>
      <c r="F153" s="2" t="str">
        <f>TEXT(Table2[[#This Row],[Order Date]],"YYYY")</f>
        <v>2020</v>
      </c>
      <c r="G153">
        <v>19482</v>
      </c>
      <c r="H153" t="s">
        <v>280</v>
      </c>
      <c r="I153" t="s">
        <v>41</v>
      </c>
      <c r="J153" t="s">
        <v>89</v>
      </c>
      <c r="K153" t="s">
        <v>90</v>
      </c>
      <c r="L153" t="s">
        <v>33</v>
      </c>
      <c r="M153" t="s">
        <v>97</v>
      </c>
      <c r="N153">
        <v>1360</v>
      </c>
      <c r="O153" t="s">
        <v>38</v>
      </c>
      <c r="P153" s="4">
        <v>370</v>
      </c>
      <c r="Q153">
        <v>1</v>
      </c>
      <c r="R153" s="4">
        <f t="shared" si="10"/>
        <v>370</v>
      </c>
      <c r="S153" s="2">
        <v>249.0899963</v>
      </c>
      <c r="T153" s="2">
        <f t="shared" si="13"/>
        <v>120.9100037</v>
      </c>
      <c r="U153" s="2">
        <f t="shared" si="14"/>
        <v>249.0899963</v>
      </c>
    </row>
    <row r="154" spans="1:21">
      <c r="A154">
        <v>23807</v>
      </c>
      <c r="B154" s="1">
        <v>44085</v>
      </c>
      <c r="C154" s="2">
        <f t="shared" si="11"/>
        <v>5</v>
      </c>
      <c r="D154" s="2" t="str">
        <f t="shared" si="12"/>
        <v>Weekday</v>
      </c>
      <c r="E154" s="2" t="str">
        <f>TEXT(Table2[[#This Row],[Order Date]],"MMMM")</f>
        <v>September</v>
      </c>
      <c r="F154" s="2" t="str">
        <f>TEXT(Table2[[#This Row],[Order Date]],"YYYY")</f>
        <v>2020</v>
      </c>
      <c r="G154">
        <v>1839</v>
      </c>
      <c r="H154" t="s">
        <v>281</v>
      </c>
      <c r="I154" t="s">
        <v>282</v>
      </c>
      <c r="J154" t="s">
        <v>89</v>
      </c>
      <c r="K154" t="s">
        <v>90</v>
      </c>
      <c r="L154" t="s">
        <v>28</v>
      </c>
      <c r="M154" t="s">
        <v>94</v>
      </c>
      <c r="N154">
        <v>403</v>
      </c>
      <c r="O154" t="s">
        <v>53</v>
      </c>
      <c r="P154" s="4">
        <v>133.37</v>
      </c>
      <c r="Q154">
        <v>1</v>
      </c>
      <c r="R154" s="4">
        <f t="shared" si="10"/>
        <v>133.37</v>
      </c>
      <c r="S154" s="2">
        <v>84.590000149999995</v>
      </c>
      <c r="T154" s="2">
        <f t="shared" si="13"/>
        <v>48.77999985000001</v>
      </c>
      <c r="U154" s="2">
        <f t="shared" si="14"/>
        <v>84.590000149999995</v>
      </c>
    </row>
    <row r="155" spans="1:21">
      <c r="A155">
        <v>17162</v>
      </c>
      <c r="B155" s="1">
        <v>44082</v>
      </c>
      <c r="C155" s="2">
        <f t="shared" si="11"/>
        <v>2</v>
      </c>
      <c r="D155" s="2" t="str">
        <f t="shared" si="12"/>
        <v>Weekday</v>
      </c>
      <c r="E155" s="2" t="str">
        <f>TEXT(Table2[[#This Row],[Order Date]],"MMMM")</f>
        <v>September</v>
      </c>
      <c r="F155" s="2" t="str">
        <f>TEXT(Table2[[#This Row],[Order Date]],"YYYY")</f>
        <v>2020</v>
      </c>
      <c r="G155">
        <v>54</v>
      </c>
      <c r="H155" t="s">
        <v>283</v>
      </c>
      <c r="I155" t="s">
        <v>44</v>
      </c>
      <c r="J155" t="s">
        <v>110</v>
      </c>
      <c r="K155" t="s">
        <v>90</v>
      </c>
      <c r="L155" t="s">
        <v>28</v>
      </c>
      <c r="M155" t="s">
        <v>120</v>
      </c>
      <c r="N155">
        <v>365</v>
      </c>
      <c r="O155" t="s">
        <v>53</v>
      </c>
      <c r="P155" s="4">
        <v>94.75</v>
      </c>
      <c r="Q155">
        <v>3</v>
      </c>
      <c r="R155" s="4">
        <f t="shared" si="10"/>
        <v>284.25</v>
      </c>
      <c r="S155" s="2">
        <v>91.709999100000005</v>
      </c>
      <c r="T155" s="2">
        <f t="shared" si="13"/>
        <v>192.5400009</v>
      </c>
      <c r="U155" s="2">
        <f t="shared" si="14"/>
        <v>30.5699997</v>
      </c>
    </row>
    <row r="156" spans="1:21">
      <c r="A156">
        <v>21349</v>
      </c>
      <c r="B156" s="1">
        <v>44082</v>
      </c>
      <c r="C156" s="2">
        <f t="shared" si="11"/>
        <v>2</v>
      </c>
      <c r="D156" s="2" t="str">
        <f t="shared" si="12"/>
        <v>Weekday</v>
      </c>
      <c r="E156" s="2" t="str">
        <f>TEXT(Table2[[#This Row],[Order Date]],"MMMM")</f>
        <v>September</v>
      </c>
      <c r="F156" s="2" t="str">
        <f>TEXT(Table2[[#This Row],[Order Date]],"YYYY")</f>
        <v>2020</v>
      </c>
      <c r="G156">
        <v>10155</v>
      </c>
      <c r="H156" t="s">
        <v>284</v>
      </c>
      <c r="I156" t="s">
        <v>285</v>
      </c>
      <c r="J156" t="s">
        <v>89</v>
      </c>
      <c r="K156" t="s">
        <v>90</v>
      </c>
      <c r="L156" t="s">
        <v>28</v>
      </c>
      <c r="M156" t="s">
        <v>94</v>
      </c>
      <c r="N156">
        <v>403</v>
      </c>
      <c r="O156" t="s">
        <v>53</v>
      </c>
      <c r="P156" s="4">
        <v>133.37</v>
      </c>
      <c r="Q156">
        <v>1</v>
      </c>
      <c r="R156" s="4">
        <f t="shared" si="10"/>
        <v>133.37</v>
      </c>
      <c r="S156" s="2">
        <v>84.590000149999995</v>
      </c>
      <c r="T156" s="2">
        <f t="shared" si="13"/>
        <v>48.77999985000001</v>
      </c>
      <c r="U156" s="2">
        <f t="shared" si="14"/>
        <v>84.590000149999995</v>
      </c>
    </row>
    <row r="157" spans="1:21">
      <c r="A157">
        <v>18001</v>
      </c>
      <c r="B157" s="1">
        <v>44081</v>
      </c>
      <c r="C157" s="2">
        <f t="shared" si="11"/>
        <v>1</v>
      </c>
      <c r="D157" s="2" t="str">
        <f t="shared" si="12"/>
        <v>Weekday</v>
      </c>
      <c r="E157" s="2" t="str">
        <f>TEXT(Table2[[#This Row],[Order Date]],"MMMM")</f>
        <v>September</v>
      </c>
      <c r="F157" s="2" t="str">
        <f>TEXT(Table2[[#This Row],[Order Date]],"YYYY")</f>
        <v>2020</v>
      </c>
      <c r="G157">
        <v>4563</v>
      </c>
      <c r="H157" t="s">
        <v>286</v>
      </c>
      <c r="I157" t="s">
        <v>287</v>
      </c>
      <c r="J157" t="s">
        <v>89</v>
      </c>
      <c r="K157" t="s">
        <v>90</v>
      </c>
      <c r="L157" t="s">
        <v>33</v>
      </c>
      <c r="M157" t="s">
        <v>120</v>
      </c>
      <c r="N157">
        <v>365</v>
      </c>
      <c r="O157" t="s">
        <v>53</v>
      </c>
      <c r="P157" s="4">
        <v>94.75</v>
      </c>
      <c r="Q157">
        <v>4</v>
      </c>
      <c r="R157" s="4">
        <f t="shared" si="10"/>
        <v>379</v>
      </c>
      <c r="S157" s="2">
        <v>122.2799988</v>
      </c>
      <c r="T157" s="2">
        <f t="shared" si="13"/>
        <v>256.72000120000001</v>
      </c>
      <c r="U157" s="2">
        <f t="shared" si="14"/>
        <v>30.5699997</v>
      </c>
    </row>
    <row r="158" spans="1:21">
      <c r="A158">
        <v>68330</v>
      </c>
      <c r="B158" s="1">
        <v>44080</v>
      </c>
      <c r="C158" s="2">
        <f t="shared" si="11"/>
        <v>7</v>
      </c>
      <c r="D158" s="2" t="str">
        <f t="shared" si="12"/>
        <v>Weekend</v>
      </c>
      <c r="E158" s="2" t="str">
        <f>TEXT(Table2[[#This Row],[Order Date]],"MMMM")</f>
        <v>September</v>
      </c>
      <c r="F158" s="2" t="str">
        <f>TEXT(Table2[[#This Row],[Order Date]],"YYYY")</f>
        <v>2020</v>
      </c>
      <c r="G158">
        <v>494</v>
      </c>
      <c r="H158" t="s">
        <v>288</v>
      </c>
      <c r="I158" t="s">
        <v>289</v>
      </c>
      <c r="J158" t="s">
        <v>89</v>
      </c>
      <c r="K158" t="s">
        <v>90</v>
      </c>
      <c r="L158" t="s">
        <v>33</v>
      </c>
      <c r="M158" t="s">
        <v>120</v>
      </c>
      <c r="N158">
        <v>365</v>
      </c>
      <c r="O158" t="s">
        <v>53</v>
      </c>
      <c r="P158" s="4">
        <v>94.75</v>
      </c>
      <c r="Q158">
        <v>4</v>
      </c>
      <c r="R158" s="4">
        <f t="shared" si="10"/>
        <v>379</v>
      </c>
      <c r="S158" s="2">
        <v>122.2799988</v>
      </c>
      <c r="T158" s="2">
        <f t="shared" si="13"/>
        <v>256.72000120000001</v>
      </c>
      <c r="U158" s="2">
        <f t="shared" si="14"/>
        <v>30.5699997</v>
      </c>
    </row>
    <row r="159" spans="1:21">
      <c r="A159">
        <v>66868</v>
      </c>
      <c r="B159" s="1">
        <v>44079</v>
      </c>
      <c r="C159" s="2">
        <f t="shared" si="11"/>
        <v>6</v>
      </c>
      <c r="D159" s="2" t="str">
        <f t="shared" si="12"/>
        <v>Weekend</v>
      </c>
      <c r="E159" s="2" t="str">
        <f>TEXT(Table2[[#This Row],[Order Date]],"MMMM")</f>
        <v>September</v>
      </c>
      <c r="F159" s="2" t="str">
        <f>TEXT(Table2[[#This Row],[Order Date]],"YYYY")</f>
        <v>2020</v>
      </c>
      <c r="G159">
        <v>5326</v>
      </c>
      <c r="H159" t="s">
        <v>290</v>
      </c>
      <c r="I159" t="s">
        <v>26</v>
      </c>
      <c r="J159" t="s">
        <v>89</v>
      </c>
      <c r="K159" t="s">
        <v>90</v>
      </c>
      <c r="L159" t="s">
        <v>33</v>
      </c>
      <c r="M159" t="s">
        <v>120</v>
      </c>
      <c r="N159">
        <v>365</v>
      </c>
      <c r="O159" t="s">
        <v>53</v>
      </c>
      <c r="P159" s="4">
        <v>94.75</v>
      </c>
      <c r="Q159">
        <v>4</v>
      </c>
      <c r="R159" s="4">
        <f t="shared" si="10"/>
        <v>379</v>
      </c>
      <c r="S159" s="2">
        <v>122.2799988</v>
      </c>
      <c r="T159" s="2">
        <f t="shared" si="13"/>
        <v>256.72000120000001</v>
      </c>
      <c r="U159" s="2">
        <f t="shared" si="14"/>
        <v>30.5699997</v>
      </c>
    </row>
    <row r="160" spans="1:21">
      <c r="A160">
        <v>10869</v>
      </c>
      <c r="B160" s="1">
        <v>44078</v>
      </c>
      <c r="C160" s="2">
        <f t="shared" si="11"/>
        <v>5</v>
      </c>
      <c r="D160" s="2" t="str">
        <f t="shared" si="12"/>
        <v>Weekday</v>
      </c>
      <c r="E160" s="2" t="str">
        <f>TEXT(Table2[[#This Row],[Order Date]],"MMMM")</f>
        <v>September</v>
      </c>
      <c r="F160" s="2" t="str">
        <f>TEXT(Table2[[#This Row],[Order Date]],"YYYY")</f>
        <v>2020</v>
      </c>
      <c r="G160">
        <v>928</v>
      </c>
      <c r="H160" t="s">
        <v>204</v>
      </c>
      <c r="I160" t="s">
        <v>127</v>
      </c>
      <c r="J160" t="s">
        <v>89</v>
      </c>
      <c r="K160" t="s">
        <v>90</v>
      </c>
      <c r="L160" t="s">
        <v>33</v>
      </c>
      <c r="M160" t="s">
        <v>160</v>
      </c>
      <c r="N160">
        <v>502</v>
      </c>
      <c r="O160" t="s">
        <v>29</v>
      </c>
      <c r="P160" s="4">
        <v>65</v>
      </c>
      <c r="Q160">
        <v>4</v>
      </c>
      <c r="R160" s="4">
        <f t="shared" si="10"/>
        <v>260</v>
      </c>
      <c r="S160" s="2">
        <v>134.39999388000001</v>
      </c>
      <c r="T160" s="2">
        <f t="shared" si="13"/>
        <v>125.60000611999999</v>
      </c>
      <c r="U160" s="2">
        <f t="shared" si="14"/>
        <v>33.599998470000003</v>
      </c>
    </row>
    <row r="161" spans="1:21">
      <c r="A161">
        <v>65141</v>
      </c>
      <c r="B161" s="1">
        <v>44078</v>
      </c>
      <c r="C161" s="2">
        <f t="shared" si="11"/>
        <v>5</v>
      </c>
      <c r="D161" s="2" t="str">
        <f t="shared" si="12"/>
        <v>Weekday</v>
      </c>
      <c r="E161" s="2" t="str">
        <f>TEXT(Table2[[#This Row],[Order Date]],"MMMM")</f>
        <v>September</v>
      </c>
      <c r="F161" s="2" t="str">
        <f>TEXT(Table2[[#This Row],[Order Date]],"YYYY")</f>
        <v>2020</v>
      </c>
      <c r="G161">
        <v>7762</v>
      </c>
      <c r="H161" t="s">
        <v>291</v>
      </c>
      <c r="I161" t="s">
        <v>127</v>
      </c>
      <c r="J161" t="s">
        <v>89</v>
      </c>
      <c r="K161" t="s">
        <v>90</v>
      </c>
      <c r="L161" t="s">
        <v>33</v>
      </c>
      <c r="M161" t="s">
        <v>183</v>
      </c>
      <c r="N161">
        <v>627</v>
      </c>
      <c r="O161" t="s">
        <v>46</v>
      </c>
      <c r="P161" s="4">
        <v>165</v>
      </c>
      <c r="Q161">
        <v>4</v>
      </c>
      <c r="R161" s="4">
        <f t="shared" si="10"/>
        <v>660</v>
      </c>
      <c r="S161" s="2">
        <v>490.9200136</v>
      </c>
      <c r="T161" s="2">
        <f t="shared" si="13"/>
        <v>169.0799864</v>
      </c>
      <c r="U161" s="2">
        <f t="shared" si="14"/>
        <v>122.7300034</v>
      </c>
    </row>
    <row r="162" spans="1:21">
      <c r="A162">
        <v>16464</v>
      </c>
      <c r="B162" s="1">
        <v>44078</v>
      </c>
      <c r="C162" s="2">
        <f t="shared" si="11"/>
        <v>5</v>
      </c>
      <c r="D162" s="2" t="str">
        <f t="shared" si="12"/>
        <v>Weekday</v>
      </c>
      <c r="E162" s="2" t="str">
        <f>TEXT(Table2[[#This Row],[Order Date]],"MMMM")</f>
        <v>September</v>
      </c>
      <c r="F162" s="2" t="str">
        <f>TEXT(Table2[[#This Row],[Order Date]],"YYYY")</f>
        <v>2020</v>
      </c>
      <c r="G162">
        <v>341</v>
      </c>
      <c r="H162" t="s">
        <v>92</v>
      </c>
      <c r="I162" t="s">
        <v>292</v>
      </c>
      <c r="J162" t="s">
        <v>89</v>
      </c>
      <c r="K162" t="s">
        <v>90</v>
      </c>
      <c r="L162" t="s">
        <v>33</v>
      </c>
      <c r="M162" t="s">
        <v>160</v>
      </c>
      <c r="N162">
        <v>502</v>
      </c>
      <c r="O162" t="s">
        <v>29</v>
      </c>
      <c r="P162" s="4">
        <v>65</v>
      </c>
      <c r="Q162">
        <v>4</v>
      </c>
      <c r="R162" s="4">
        <f t="shared" si="10"/>
        <v>260</v>
      </c>
      <c r="S162" s="2">
        <v>134.39999388000001</v>
      </c>
      <c r="T162" s="2">
        <f t="shared" si="13"/>
        <v>125.60000611999999</v>
      </c>
      <c r="U162" s="2">
        <f t="shared" si="14"/>
        <v>33.599998470000003</v>
      </c>
    </row>
    <row r="163" spans="1:21">
      <c r="A163">
        <v>66519</v>
      </c>
      <c r="B163" s="1">
        <v>44078</v>
      </c>
      <c r="C163" s="2">
        <f t="shared" si="11"/>
        <v>5</v>
      </c>
      <c r="D163" s="2" t="str">
        <f t="shared" si="12"/>
        <v>Weekday</v>
      </c>
      <c r="E163" s="2" t="str">
        <f>TEXT(Table2[[#This Row],[Order Date]],"MMMM")</f>
        <v>September</v>
      </c>
      <c r="F163" s="2" t="str">
        <f>TEXT(Table2[[#This Row],[Order Date]],"YYYY")</f>
        <v>2020</v>
      </c>
      <c r="G163">
        <v>4161</v>
      </c>
      <c r="H163" t="s">
        <v>293</v>
      </c>
      <c r="I163" t="s">
        <v>101</v>
      </c>
      <c r="J163" t="s">
        <v>89</v>
      </c>
      <c r="K163" t="s">
        <v>90</v>
      </c>
      <c r="L163" t="s">
        <v>28</v>
      </c>
      <c r="M163" t="s">
        <v>160</v>
      </c>
      <c r="N163">
        <v>502</v>
      </c>
      <c r="O163" t="s">
        <v>29</v>
      </c>
      <c r="P163" s="4">
        <v>65</v>
      </c>
      <c r="Q163">
        <v>4</v>
      </c>
      <c r="R163" s="4">
        <f t="shared" si="10"/>
        <v>260</v>
      </c>
      <c r="S163" s="2">
        <v>134.39999388000001</v>
      </c>
      <c r="T163" s="2">
        <f t="shared" si="13"/>
        <v>125.60000611999999</v>
      </c>
      <c r="U163" s="2">
        <f t="shared" si="14"/>
        <v>33.599998470000003</v>
      </c>
    </row>
    <row r="164" spans="1:21">
      <c r="A164">
        <v>61888</v>
      </c>
      <c r="B164" s="1">
        <v>44078</v>
      </c>
      <c r="C164" s="2">
        <f t="shared" si="11"/>
        <v>5</v>
      </c>
      <c r="D164" s="2" t="str">
        <f t="shared" si="12"/>
        <v>Weekday</v>
      </c>
      <c r="E164" s="2" t="str">
        <f>TEXT(Table2[[#This Row],[Order Date]],"MMMM")</f>
        <v>September</v>
      </c>
      <c r="F164" s="2" t="str">
        <f>TEXT(Table2[[#This Row],[Order Date]],"YYYY")</f>
        <v>2020</v>
      </c>
      <c r="G164">
        <v>5687</v>
      </c>
      <c r="H164" t="s">
        <v>294</v>
      </c>
      <c r="I164" t="s">
        <v>295</v>
      </c>
      <c r="J164" t="s">
        <v>89</v>
      </c>
      <c r="K164" t="s">
        <v>90</v>
      </c>
      <c r="L164" t="s">
        <v>28</v>
      </c>
      <c r="M164" t="s">
        <v>160</v>
      </c>
      <c r="N164">
        <v>502</v>
      </c>
      <c r="O164" t="s">
        <v>29</v>
      </c>
      <c r="P164" s="4">
        <v>65</v>
      </c>
      <c r="Q164">
        <v>4</v>
      </c>
      <c r="R164" s="4">
        <f t="shared" si="10"/>
        <v>260</v>
      </c>
      <c r="S164" s="2">
        <v>134.39999388000001</v>
      </c>
      <c r="T164" s="2">
        <f t="shared" si="13"/>
        <v>125.60000611999999</v>
      </c>
      <c r="U164" s="2">
        <f t="shared" si="14"/>
        <v>33.599998470000003</v>
      </c>
    </row>
    <row r="165" spans="1:21">
      <c r="A165">
        <v>16863</v>
      </c>
      <c r="B165" s="1">
        <v>44078</v>
      </c>
      <c r="C165" s="2">
        <f t="shared" si="11"/>
        <v>5</v>
      </c>
      <c r="D165" s="2" t="str">
        <f t="shared" si="12"/>
        <v>Weekday</v>
      </c>
      <c r="E165" s="2" t="str">
        <f>TEXT(Table2[[#This Row],[Order Date]],"MMMM")</f>
        <v>September</v>
      </c>
      <c r="F165" s="2" t="str">
        <f>TEXT(Table2[[#This Row],[Order Date]],"YYYY")</f>
        <v>2020</v>
      </c>
      <c r="G165">
        <v>7586</v>
      </c>
      <c r="H165" t="s">
        <v>201</v>
      </c>
      <c r="I165" t="s">
        <v>296</v>
      </c>
      <c r="J165" t="s">
        <v>89</v>
      </c>
      <c r="K165" t="s">
        <v>90</v>
      </c>
      <c r="L165" t="s">
        <v>28</v>
      </c>
      <c r="M165" t="s">
        <v>120</v>
      </c>
      <c r="N165">
        <v>365</v>
      </c>
      <c r="O165" t="s">
        <v>53</v>
      </c>
      <c r="P165" s="4">
        <v>94.75</v>
      </c>
      <c r="Q165">
        <v>4</v>
      </c>
      <c r="R165" s="4">
        <f t="shared" si="10"/>
        <v>379</v>
      </c>
      <c r="S165" s="2">
        <v>122.2799988</v>
      </c>
      <c r="T165" s="2">
        <f t="shared" si="13"/>
        <v>256.72000120000001</v>
      </c>
      <c r="U165" s="2">
        <f t="shared" si="14"/>
        <v>30.5699997</v>
      </c>
    </row>
    <row r="166" spans="1:21">
      <c r="A166">
        <v>17490</v>
      </c>
      <c r="B166" s="1">
        <v>44078</v>
      </c>
      <c r="C166" s="2">
        <f t="shared" si="11"/>
        <v>5</v>
      </c>
      <c r="D166" s="2" t="str">
        <f t="shared" si="12"/>
        <v>Weekday</v>
      </c>
      <c r="E166" s="2" t="str">
        <f>TEXT(Table2[[#This Row],[Order Date]],"MMMM")</f>
        <v>September</v>
      </c>
      <c r="F166" s="2" t="str">
        <f>TEXT(Table2[[#This Row],[Order Date]],"YYYY")</f>
        <v>2020</v>
      </c>
      <c r="G166">
        <v>11065</v>
      </c>
      <c r="H166" t="s">
        <v>92</v>
      </c>
      <c r="I166" t="s">
        <v>136</v>
      </c>
      <c r="J166" t="s">
        <v>89</v>
      </c>
      <c r="K166" t="s">
        <v>90</v>
      </c>
      <c r="L166" t="s">
        <v>28</v>
      </c>
      <c r="M166" t="s">
        <v>160</v>
      </c>
      <c r="N166">
        <v>502</v>
      </c>
      <c r="O166" t="s">
        <v>29</v>
      </c>
      <c r="P166" s="4">
        <v>65</v>
      </c>
      <c r="Q166">
        <v>4</v>
      </c>
      <c r="R166" s="4">
        <f t="shared" si="10"/>
        <v>260</v>
      </c>
      <c r="S166" s="2">
        <v>134.39999388000001</v>
      </c>
      <c r="T166" s="2">
        <f t="shared" si="13"/>
        <v>125.60000611999999</v>
      </c>
      <c r="U166" s="2">
        <f t="shared" si="14"/>
        <v>33.599998470000003</v>
      </c>
    </row>
    <row r="167" spans="1:21">
      <c r="A167">
        <v>17490</v>
      </c>
      <c r="B167" s="1">
        <v>44078</v>
      </c>
      <c r="C167" s="2">
        <f t="shared" si="11"/>
        <v>5</v>
      </c>
      <c r="D167" s="2" t="str">
        <f t="shared" si="12"/>
        <v>Weekday</v>
      </c>
      <c r="E167" s="2" t="str">
        <f>TEXT(Table2[[#This Row],[Order Date]],"MMMM")</f>
        <v>September</v>
      </c>
      <c r="F167" s="2" t="str">
        <f>TEXT(Table2[[#This Row],[Order Date]],"YYYY")</f>
        <v>2020</v>
      </c>
      <c r="G167">
        <v>11065</v>
      </c>
      <c r="H167" t="s">
        <v>92</v>
      </c>
      <c r="I167" t="s">
        <v>136</v>
      </c>
      <c r="J167" t="s">
        <v>89</v>
      </c>
      <c r="K167" t="s">
        <v>90</v>
      </c>
      <c r="L167" t="s">
        <v>28</v>
      </c>
      <c r="M167" t="s">
        <v>160</v>
      </c>
      <c r="N167">
        <v>502</v>
      </c>
      <c r="O167" t="s">
        <v>29</v>
      </c>
      <c r="P167" s="4">
        <v>65</v>
      </c>
      <c r="Q167">
        <v>4</v>
      </c>
      <c r="R167" s="4">
        <f t="shared" si="10"/>
        <v>260</v>
      </c>
      <c r="S167" s="2">
        <v>134.39999388000001</v>
      </c>
      <c r="T167" s="2">
        <f t="shared" si="13"/>
        <v>125.60000611999999</v>
      </c>
      <c r="U167" s="2">
        <f t="shared" si="14"/>
        <v>33.599998470000003</v>
      </c>
    </row>
    <row r="168" spans="1:21">
      <c r="A168">
        <v>17984</v>
      </c>
      <c r="B168" s="1">
        <v>44078</v>
      </c>
      <c r="C168" s="2">
        <f t="shared" si="11"/>
        <v>5</v>
      </c>
      <c r="D168" s="2" t="str">
        <f t="shared" si="12"/>
        <v>Weekday</v>
      </c>
      <c r="E168" s="2" t="str">
        <f>TEXT(Table2[[#This Row],[Order Date]],"MMMM")</f>
        <v>September</v>
      </c>
      <c r="F168" s="2" t="str">
        <f>TEXT(Table2[[#This Row],[Order Date]],"YYYY")</f>
        <v>2020</v>
      </c>
      <c r="G168">
        <v>4306</v>
      </c>
      <c r="H168" t="s">
        <v>151</v>
      </c>
      <c r="I168" t="s">
        <v>268</v>
      </c>
      <c r="J168" t="s">
        <v>89</v>
      </c>
      <c r="K168" t="s">
        <v>90</v>
      </c>
      <c r="L168" t="s">
        <v>28</v>
      </c>
      <c r="M168" t="s">
        <v>160</v>
      </c>
      <c r="N168">
        <v>502</v>
      </c>
      <c r="O168" t="s">
        <v>29</v>
      </c>
      <c r="P168" s="4">
        <v>65</v>
      </c>
      <c r="Q168">
        <v>4</v>
      </c>
      <c r="R168" s="4">
        <f t="shared" si="10"/>
        <v>260</v>
      </c>
      <c r="S168" s="2">
        <v>134.39999388000001</v>
      </c>
      <c r="T168" s="2">
        <f t="shared" si="13"/>
        <v>125.60000611999999</v>
      </c>
      <c r="U168" s="2">
        <f t="shared" si="14"/>
        <v>33.599998470000003</v>
      </c>
    </row>
    <row r="169" spans="1:21">
      <c r="A169">
        <v>68871</v>
      </c>
      <c r="B169" s="1">
        <v>44078</v>
      </c>
      <c r="C169" s="2">
        <f t="shared" si="11"/>
        <v>5</v>
      </c>
      <c r="D169" s="2" t="str">
        <f t="shared" si="12"/>
        <v>Weekday</v>
      </c>
      <c r="E169" s="2" t="str">
        <f>TEXT(Table2[[#This Row],[Order Date]],"MMMM")</f>
        <v>September</v>
      </c>
      <c r="F169" s="2" t="str">
        <f>TEXT(Table2[[#This Row],[Order Date]],"YYYY")</f>
        <v>2020</v>
      </c>
      <c r="G169">
        <v>4960</v>
      </c>
      <c r="H169" t="s">
        <v>92</v>
      </c>
      <c r="I169" t="s">
        <v>297</v>
      </c>
      <c r="J169" t="s">
        <v>89</v>
      </c>
      <c r="K169" t="s">
        <v>90</v>
      </c>
      <c r="L169" t="s">
        <v>28</v>
      </c>
      <c r="M169" t="s">
        <v>160</v>
      </c>
      <c r="N169">
        <v>502</v>
      </c>
      <c r="O169" t="s">
        <v>29</v>
      </c>
      <c r="P169" s="4">
        <v>65</v>
      </c>
      <c r="Q169">
        <v>4</v>
      </c>
      <c r="R169" s="4">
        <f t="shared" si="10"/>
        <v>260</v>
      </c>
      <c r="S169" s="2">
        <v>134.39999388000001</v>
      </c>
      <c r="T169" s="2">
        <f t="shared" si="13"/>
        <v>125.60000611999999</v>
      </c>
      <c r="U169" s="2">
        <f t="shared" si="14"/>
        <v>33.599998470000003</v>
      </c>
    </row>
    <row r="170" spans="1:21">
      <c r="A170">
        <v>11882</v>
      </c>
      <c r="B170" s="1">
        <v>44078</v>
      </c>
      <c r="C170" s="2">
        <f t="shared" si="11"/>
        <v>5</v>
      </c>
      <c r="D170" s="2" t="str">
        <f t="shared" si="12"/>
        <v>Weekday</v>
      </c>
      <c r="E170" s="2" t="str">
        <f>TEXT(Table2[[#This Row],[Order Date]],"MMMM")</f>
        <v>September</v>
      </c>
      <c r="F170" s="2" t="str">
        <f>TEXT(Table2[[#This Row],[Order Date]],"YYYY")</f>
        <v>2020</v>
      </c>
      <c r="G170">
        <v>10316</v>
      </c>
      <c r="H170" t="s">
        <v>298</v>
      </c>
      <c r="I170" t="s">
        <v>239</v>
      </c>
      <c r="J170" t="s">
        <v>89</v>
      </c>
      <c r="K170" t="s">
        <v>90</v>
      </c>
      <c r="L170" t="s">
        <v>28</v>
      </c>
      <c r="M170" t="s">
        <v>160</v>
      </c>
      <c r="N170">
        <v>502</v>
      </c>
      <c r="O170" t="s">
        <v>29</v>
      </c>
      <c r="P170" s="4">
        <v>65</v>
      </c>
      <c r="Q170">
        <v>4</v>
      </c>
      <c r="R170" s="4">
        <f t="shared" si="10"/>
        <v>260</v>
      </c>
      <c r="S170" s="2">
        <v>134.39999388000001</v>
      </c>
      <c r="T170" s="2">
        <f t="shared" si="13"/>
        <v>125.60000611999999</v>
      </c>
      <c r="U170" s="2">
        <f t="shared" si="14"/>
        <v>33.599998470000003</v>
      </c>
    </row>
    <row r="171" spans="1:21">
      <c r="A171">
        <v>65453</v>
      </c>
      <c r="B171" s="1">
        <v>44078</v>
      </c>
      <c r="C171" s="2">
        <f t="shared" si="11"/>
        <v>5</v>
      </c>
      <c r="D171" s="2" t="str">
        <f t="shared" si="12"/>
        <v>Weekday</v>
      </c>
      <c r="E171" s="2" t="str">
        <f>TEXT(Table2[[#This Row],[Order Date]],"MMMM")</f>
        <v>September</v>
      </c>
      <c r="F171" s="2" t="str">
        <f>TEXT(Table2[[#This Row],[Order Date]],"YYYY")</f>
        <v>2020</v>
      </c>
      <c r="G171">
        <v>6034</v>
      </c>
      <c r="H171" t="s">
        <v>92</v>
      </c>
      <c r="I171" t="s">
        <v>144</v>
      </c>
      <c r="J171" t="s">
        <v>89</v>
      </c>
      <c r="K171" t="s">
        <v>90</v>
      </c>
      <c r="L171" t="s">
        <v>28</v>
      </c>
      <c r="M171" t="s">
        <v>160</v>
      </c>
      <c r="N171">
        <v>502</v>
      </c>
      <c r="O171" t="s">
        <v>29</v>
      </c>
      <c r="P171" s="4">
        <v>65</v>
      </c>
      <c r="Q171">
        <v>4</v>
      </c>
      <c r="R171" s="4">
        <f t="shared" si="10"/>
        <v>260</v>
      </c>
      <c r="S171" s="2">
        <v>134.39999388000001</v>
      </c>
      <c r="T171" s="2">
        <f t="shared" si="13"/>
        <v>125.60000611999999</v>
      </c>
      <c r="U171" s="2">
        <f t="shared" si="14"/>
        <v>33.599998470000003</v>
      </c>
    </row>
    <row r="172" spans="1:21">
      <c r="A172">
        <v>18950</v>
      </c>
      <c r="B172" s="1">
        <v>44077</v>
      </c>
      <c r="C172" s="2">
        <f t="shared" si="11"/>
        <v>4</v>
      </c>
      <c r="D172" s="2" t="str">
        <f t="shared" si="12"/>
        <v>Weekday</v>
      </c>
      <c r="E172" s="2" t="str">
        <f>TEXT(Table2[[#This Row],[Order Date]],"MMMM")</f>
        <v>September</v>
      </c>
      <c r="F172" s="2" t="str">
        <f>TEXT(Table2[[#This Row],[Order Date]],"YYYY")</f>
        <v>2020</v>
      </c>
      <c r="G172">
        <v>6428</v>
      </c>
      <c r="H172" t="s">
        <v>92</v>
      </c>
      <c r="I172" t="s">
        <v>44</v>
      </c>
      <c r="J172" t="s">
        <v>110</v>
      </c>
      <c r="K172" t="s">
        <v>111</v>
      </c>
      <c r="L172" t="s">
        <v>28</v>
      </c>
      <c r="M172" t="s">
        <v>115</v>
      </c>
      <c r="N172">
        <v>1004</v>
      </c>
      <c r="O172" t="s">
        <v>49</v>
      </c>
      <c r="P172" s="4">
        <v>460.58</v>
      </c>
      <c r="Q172">
        <v>1</v>
      </c>
      <c r="R172" s="4">
        <f t="shared" si="10"/>
        <v>460.58</v>
      </c>
      <c r="S172" s="2">
        <v>268.7900085</v>
      </c>
      <c r="T172" s="2">
        <f t="shared" si="13"/>
        <v>191.78999149999999</v>
      </c>
      <c r="U172" s="2">
        <f t="shared" si="14"/>
        <v>268.7900085</v>
      </c>
    </row>
    <row r="173" spans="1:21">
      <c r="A173">
        <v>66758</v>
      </c>
      <c r="B173" s="1">
        <v>44076</v>
      </c>
      <c r="C173" s="2">
        <f t="shared" si="11"/>
        <v>3</v>
      </c>
      <c r="D173" s="2" t="str">
        <f t="shared" si="12"/>
        <v>Weekday</v>
      </c>
      <c r="E173" s="2" t="str">
        <f>TEXT(Table2[[#This Row],[Order Date]],"MMMM")</f>
        <v>September</v>
      </c>
      <c r="F173" s="2" t="str">
        <f>TEXT(Table2[[#This Row],[Order Date]],"YYYY")</f>
        <v>2020</v>
      </c>
      <c r="G173">
        <v>4186</v>
      </c>
      <c r="H173" t="s">
        <v>92</v>
      </c>
      <c r="I173" t="s">
        <v>44</v>
      </c>
      <c r="J173" t="s">
        <v>110</v>
      </c>
      <c r="K173" t="s">
        <v>111</v>
      </c>
      <c r="L173" t="s">
        <v>28</v>
      </c>
      <c r="M173" t="s">
        <v>112</v>
      </c>
      <c r="N173">
        <v>957</v>
      </c>
      <c r="O173" t="s">
        <v>34</v>
      </c>
      <c r="P173" s="4">
        <v>80</v>
      </c>
      <c r="Q173">
        <v>1</v>
      </c>
      <c r="R173" s="4">
        <f t="shared" si="10"/>
        <v>80</v>
      </c>
      <c r="S173" s="2">
        <v>47.430000309999997</v>
      </c>
      <c r="T173" s="2">
        <f t="shared" si="13"/>
        <v>32.569999690000003</v>
      </c>
      <c r="U173" s="2">
        <f t="shared" si="14"/>
        <v>47.430000309999997</v>
      </c>
    </row>
    <row r="174" spans="1:21">
      <c r="A174">
        <v>64705</v>
      </c>
      <c r="B174" s="1">
        <v>44075</v>
      </c>
      <c r="C174" s="2">
        <f t="shared" si="11"/>
        <v>2</v>
      </c>
      <c r="D174" s="2" t="str">
        <f t="shared" si="12"/>
        <v>Weekday</v>
      </c>
      <c r="E174" s="2" t="str">
        <f>TEXT(Table2[[#This Row],[Order Date]],"MMMM")</f>
        <v>September</v>
      </c>
      <c r="F174" s="2" t="str">
        <f>TEXT(Table2[[#This Row],[Order Date]],"YYYY")</f>
        <v>2020</v>
      </c>
      <c r="G174">
        <v>11604</v>
      </c>
      <c r="H174" t="s">
        <v>299</v>
      </c>
      <c r="I174" t="s">
        <v>44</v>
      </c>
      <c r="J174" t="s">
        <v>110</v>
      </c>
      <c r="K174" t="s">
        <v>111</v>
      </c>
      <c r="L174" t="s">
        <v>28</v>
      </c>
      <c r="M174" t="s">
        <v>300</v>
      </c>
      <c r="N174">
        <v>305</v>
      </c>
      <c r="O174" t="s">
        <v>42</v>
      </c>
      <c r="P174" s="4">
        <v>199</v>
      </c>
      <c r="Q174">
        <v>1</v>
      </c>
      <c r="R174" s="4">
        <f t="shared" si="10"/>
        <v>199</v>
      </c>
      <c r="S174" s="2">
        <v>107.34000014999999</v>
      </c>
      <c r="T174" s="2">
        <f t="shared" si="13"/>
        <v>91.659999850000005</v>
      </c>
      <c r="U174" s="2">
        <f t="shared" si="14"/>
        <v>107.34000014999999</v>
      </c>
    </row>
    <row r="175" spans="1:21">
      <c r="A175">
        <v>18009</v>
      </c>
      <c r="B175" s="1">
        <v>44074</v>
      </c>
      <c r="C175" s="2">
        <f t="shared" si="11"/>
        <v>1</v>
      </c>
      <c r="D175" s="2" t="str">
        <f t="shared" si="12"/>
        <v>Weekday</v>
      </c>
      <c r="E175" s="2" t="str">
        <f>TEXT(Table2[[#This Row],[Order Date]],"MMMM")</f>
        <v>August</v>
      </c>
      <c r="F175" s="2" t="str">
        <f>TEXT(Table2[[#This Row],[Order Date]],"YYYY")</f>
        <v>2020</v>
      </c>
      <c r="G175">
        <v>1222</v>
      </c>
      <c r="H175" t="s">
        <v>301</v>
      </c>
      <c r="I175" t="s">
        <v>44</v>
      </c>
      <c r="J175" t="s">
        <v>110</v>
      </c>
      <c r="K175" t="s">
        <v>111</v>
      </c>
      <c r="L175" t="s">
        <v>28</v>
      </c>
      <c r="M175" t="s">
        <v>115</v>
      </c>
      <c r="N175">
        <v>1004</v>
      </c>
      <c r="O175" t="s">
        <v>49</v>
      </c>
      <c r="P175" s="4">
        <v>460.58</v>
      </c>
      <c r="Q175">
        <v>1</v>
      </c>
      <c r="R175" s="4">
        <f t="shared" si="10"/>
        <v>460.58</v>
      </c>
      <c r="S175" s="2">
        <v>268.7900085</v>
      </c>
      <c r="T175" s="2">
        <f t="shared" si="13"/>
        <v>191.78999149999999</v>
      </c>
      <c r="U175" s="2">
        <f t="shared" si="14"/>
        <v>268.7900085</v>
      </c>
    </row>
    <row r="176" spans="1:21">
      <c r="A176">
        <v>16617</v>
      </c>
      <c r="B176" s="1">
        <v>44074</v>
      </c>
      <c r="C176" s="2">
        <f t="shared" si="11"/>
        <v>1</v>
      </c>
      <c r="D176" s="2" t="str">
        <f t="shared" si="12"/>
        <v>Weekday</v>
      </c>
      <c r="E176" s="2" t="str">
        <f>TEXT(Table2[[#This Row],[Order Date]],"MMMM")</f>
        <v>August</v>
      </c>
      <c r="F176" s="2" t="str">
        <f>TEXT(Table2[[#This Row],[Order Date]],"YYYY")</f>
        <v>2020</v>
      </c>
      <c r="G176">
        <v>4047</v>
      </c>
      <c r="H176" t="s">
        <v>104</v>
      </c>
      <c r="I176" t="s">
        <v>44</v>
      </c>
      <c r="J176" t="s">
        <v>110</v>
      </c>
      <c r="K176" t="s">
        <v>111</v>
      </c>
      <c r="L176" t="s">
        <v>28</v>
      </c>
      <c r="M176" t="s">
        <v>91</v>
      </c>
      <c r="N176">
        <v>810</v>
      </c>
      <c r="O176" t="s">
        <v>46</v>
      </c>
      <c r="P176" s="4">
        <v>18.989999999999998</v>
      </c>
      <c r="Q176">
        <v>1</v>
      </c>
      <c r="R176" s="4">
        <f t="shared" si="10"/>
        <v>18.989999999999998</v>
      </c>
      <c r="S176" s="2">
        <v>10.510000229999999</v>
      </c>
      <c r="T176" s="2">
        <f t="shared" si="13"/>
        <v>8.4799997699999992</v>
      </c>
      <c r="U176" s="2">
        <f t="shared" si="14"/>
        <v>10.510000229999999</v>
      </c>
    </row>
    <row r="177" spans="1:21">
      <c r="A177">
        <v>19665</v>
      </c>
      <c r="B177" s="1">
        <v>44073</v>
      </c>
      <c r="C177" s="2">
        <f t="shared" si="11"/>
        <v>7</v>
      </c>
      <c r="D177" s="2" t="str">
        <f t="shared" si="12"/>
        <v>Weekend</v>
      </c>
      <c r="E177" s="2" t="str">
        <f>TEXT(Table2[[#This Row],[Order Date]],"MMMM")</f>
        <v>August</v>
      </c>
      <c r="F177" s="2" t="str">
        <f>TEXT(Table2[[#This Row],[Order Date]],"YYYY")</f>
        <v>2020</v>
      </c>
      <c r="G177">
        <v>951</v>
      </c>
      <c r="H177" t="s">
        <v>302</v>
      </c>
      <c r="I177" t="s">
        <v>44</v>
      </c>
      <c r="J177" t="s">
        <v>110</v>
      </c>
      <c r="K177" t="s">
        <v>111</v>
      </c>
      <c r="L177" t="s">
        <v>28</v>
      </c>
      <c r="M177" t="s">
        <v>115</v>
      </c>
      <c r="N177">
        <v>1004</v>
      </c>
      <c r="O177" t="s">
        <v>49</v>
      </c>
      <c r="P177" s="4">
        <v>460.58</v>
      </c>
      <c r="Q177">
        <v>1</v>
      </c>
      <c r="R177" s="4">
        <f t="shared" si="10"/>
        <v>460.58</v>
      </c>
      <c r="S177" s="2">
        <v>268.7900085</v>
      </c>
      <c r="T177" s="2">
        <f t="shared" si="13"/>
        <v>191.78999149999999</v>
      </c>
      <c r="U177" s="2">
        <f t="shared" si="14"/>
        <v>268.7900085</v>
      </c>
    </row>
    <row r="178" spans="1:21">
      <c r="A178">
        <v>44388</v>
      </c>
      <c r="B178" s="1">
        <v>44072</v>
      </c>
      <c r="C178" s="2">
        <f t="shared" si="11"/>
        <v>6</v>
      </c>
      <c r="D178" s="2" t="str">
        <f t="shared" si="12"/>
        <v>Weekend</v>
      </c>
      <c r="E178" s="2" t="str">
        <f>TEXT(Table2[[#This Row],[Order Date]],"MMMM")</f>
        <v>August</v>
      </c>
      <c r="F178" s="2" t="str">
        <f>TEXT(Table2[[#This Row],[Order Date]],"YYYY")</f>
        <v>2020</v>
      </c>
      <c r="G178">
        <v>468</v>
      </c>
      <c r="H178" t="s">
        <v>303</v>
      </c>
      <c r="I178" t="s">
        <v>44</v>
      </c>
      <c r="J178" t="s">
        <v>110</v>
      </c>
      <c r="K178" t="s">
        <v>111</v>
      </c>
      <c r="L178" t="s">
        <v>28</v>
      </c>
      <c r="M178" t="s">
        <v>112</v>
      </c>
      <c r="N178">
        <v>957</v>
      </c>
      <c r="O178" t="s">
        <v>34</v>
      </c>
      <c r="P178" s="4">
        <v>80</v>
      </c>
      <c r="Q178">
        <v>1</v>
      </c>
      <c r="R178" s="4">
        <f t="shared" si="10"/>
        <v>80</v>
      </c>
      <c r="S178" s="2">
        <v>47.430000309999997</v>
      </c>
      <c r="T178" s="2">
        <f t="shared" si="13"/>
        <v>32.569999690000003</v>
      </c>
      <c r="U178" s="2">
        <f t="shared" si="14"/>
        <v>47.430000309999997</v>
      </c>
    </row>
    <row r="179" spans="1:21">
      <c r="A179">
        <v>12224</v>
      </c>
      <c r="B179" s="1">
        <v>44071</v>
      </c>
      <c r="C179" s="2">
        <f t="shared" si="11"/>
        <v>5</v>
      </c>
      <c r="D179" s="2" t="str">
        <f t="shared" si="12"/>
        <v>Weekday</v>
      </c>
      <c r="E179" s="2" t="str">
        <f>TEXT(Table2[[#This Row],[Order Date]],"MMMM")</f>
        <v>August</v>
      </c>
      <c r="F179" s="2" t="str">
        <f>TEXT(Table2[[#This Row],[Order Date]],"YYYY")</f>
        <v>2020</v>
      </c>
      <c r="G179">
        <v>7357</v>
      </c>
      <c r="H179" t="s">
        <v>92</v>
      </c>
      <c r="I179" t="s">
        <v>44</v>
      </c>
      <c r="J179" t="s">
        <v>110</v>
      </c>
      <c r="K179" t="s">
        <v>111</v>
      </c>
      <c r="L179" t="s">
        <v>28</v>
      </c>
      <c r="M179" t="s">
        <v>112</v>
      </c>
      <c r="N179">
        <v>957</v>
      </c>
      <c r="O179" t="s">
        <v>34</v>
      </c>
      <c r="P179" s="4">
        <v>80</v>
      </c>
      <c r="Q179">
        <v>1</v>
      </c>
      <c r="R179" s="4">
        <f t="shared" si="10"/>
        <v>80</v>
      </c>
      <c r="S179" s="2">
        <v>47.430000309999997</v>
      </c>
      <c r="T179" s="2">
        <f t="shared" si="13"/>
        <v>32.569999690000003</v>
      </c>
      <c r="U179" s="2">
        <f t="shared" si="14"/>
        <v>47.430000309999997</v>
      </c>
    </row>
    <row r="180" spans="1:21">
      <c r="A180">
        <v>19126</v>
      </c>
      <c r="B180" s="1">
        <v>44069</v>
      </c>
      <c r="C180" s="2">
        <f t="shared" si="11"/>
        <v>3</v>
      </c>
      <c r="D180" s="2" t="str">
        <f t="shared" si="12"/>
        <v>Weekday</v>
      </c>
      <c r="E180" s="2" t="str">
        <f>TEXT(Table2[[#This Row],[Order Date]],"MMMM")</f>
        <v>August</v>
      </c>
      <c r="F180" s="2" t="str">
        <f>TEXT(Table2[[#This Row],[Order Date]],"YYYY")</f>
        <v>2020</v>
      </c>
      <c r="G180">
        <v>10070</v>
      </c>
      <c r="H180" t="s">
        <v>304</v>
      </c>
      <c r="I180" t="s">
        <v>44</v>
      </c>
      <c r="J180" t="s">
        <v>110</v>
      </c>
      <c r="K180" t="s">
        <v>111</v>
      </c>
      <c r="L180" t="s">
        <v>28</v>
      </c>
      <c r="M180" t="s">
        <v>112</v>
      </c>
      <c r="N180">
        <v>957</v>
      </c>
      <c r="O180" t="s">
        <v>34</v>
      </c>
      <c r="P180" s="4">
        <v>80</v>
      </c>
      <c r="Q180">
        <v>1</v>
      </c>
      <c r="R180" s="4">
        <f t="shared" si="10"/>
        <v>80</v>
      </c>
      <c r="S180" s="2">
        <v>47.430000309999997</v>
      </c>
      <c r="T180" s="2">
        <f t="shared" si="13"/>
        <v>32.569999690000003</v>
      </c>
      <c r="U180" s="2">
        <f t="shared" si="14"/>
        <v>47.430000309999997</v>
      </c>
    </row>
    <row r="181" spans="1:21">
      <c r="A181">
        <v>10814</v>
      </c>
      <c r="B181" s="1">
        <v>44069</v>
      </c>
      <c r="C181" s="2">
        <f t="shared" si="11"/>
        <v>3</v>
      </c>
      <c r="D181" s="2" t="str">
        <f t="shared" si="12"/>
        <v>Weekday</v>
      </c>
      <c r="E181" s="2" t="str">
        <f>TEXT(Table2[[#This Row],[Order Date]],"MMMM")</f>
        <v>August</v>
      </c>
      <c r="F181" s="2" t="str">
        <f>TEXT(Table2[[#This Row],[Order Date]],"YYYY")</f>
        <v>2020</v>
      </c>
      <c r="G181">
        <v>9608</v>
      </c>
      <c r="H181" t="s">
        <v>305</v>
      </c>
      <c r="I181" t="s">
        <v>306</v>
      </c>
      <c r="J181" t="s">
        <v>89</v>
      </c>
      <c r="K181" t="s">
        <v>90</v>
      </c>
      <c r="L181" t="s">
        <v>33</v>
      </c>
      <c r="M181" t="s">
        <v>120</v>
      </c>
      <c r="N181">
        <v>365</v>
      </c>
      <c r="O181" t="s">
        <v>53</v>
      </c>
      <c r="P181" s="4">
        <v>94.75</v>
      </c>
      <c r="Q181">
        <v>4</v>
      </c>
      <c r="R181" s="4">
        <f t="shared" si="10"/>
        <v>379</v>
      </c>
      <c r="S181" s="2">
        <v>122.2799988</v>
      </c>
      <c r="T181" s="2">
        <f t="shared" si="13"/>
        <v>256.72000120000001</v>
      </c>
      <c r="U181" s="2">
        <f t="shared" si="14"/>
        <v>30.5699997</v>
      </c>
    </row>
    <row r="182" spans="1:21">
      <c r="A182">
        <v>19126</v>
      </c>
      <c r="B182" s="1">
        <v>44068</v>
      </c>
      <c r="C182" s="2">
        <f t="shared" si="11"/>
        <v>2</v>
      </c>
      <c r="D182" s="2" t="str">
        <f t="shared" si="12"/>
        <v>Weekday</v>
      </c>
      <c r="E182" s="2" t="str">
        <f>TEXT(Table2[[#This Row],[Order Date]],"MMMM")</f>
        <v>August</v>
      </c>
      <c r="F182" s="2" t="str">
        <f>TEXT(Table2[[#This Row],[Order Date]],"YYYY")</f>
        <v>2020</v>
      </c>
      <c r="G182">
        <v>10070</v>
      </c>
      <c r="H182" t="s">
        <v>304</v>
      </c>
      <c r="I182" t="s">
        <v>44</v>
      </c>
      <c r="J182" t="s">
        <v>110</v>
      </c>
      <c r="K182" t="s">
        <v>111</v>
      </c>
      <c r="L182" t="s">
        <v>28</v>
      </c>
      <c r="M182" t="s">
        <v>115</v>
      </c>
      <c r="N182">
        <v>1004</v>
      </c>
      <c r="O182" t="s">
        <v>49</v>
      </c>
      <c r="P182" s="4">
        <v>460.58</v>
      </c>
      <c r="Q182">
        <v>1</v>
      </c>
      <c r="R182" s="4">
        <f t="shared" si="10"/>
        <v>460.58</v>
      </c>
      <c r="S182" s="2">
        <v>268.7900085</v>
      </c>
      <c r="T182" s="2">
        <f t="shared" si="13"/>
        <v>191.78999149999999</v>
      </c>
      <c r="U182" s="2">
        <f t="shared" si="14"/>
        <v>268.7900085</v>
      </c>
    </row>
    <row r="183" spans="1:21">
      <c r="A183">
        <v>15380</v>
      </c>
      <c r="B183" s="1">
        <v>44068</v>
      </c>
      <c r="C183" s="2">
        <f t="shared" si="11"/>
        <v>2</v>
      </c>
      <c r="D183" s="2" t="str">
        <f t="shared" si="12"/>
        <v>Weekday</v>
      </c>
      <c r="E183" s="2" t="str">
        <f>TEXT(Table2[[#This Row],[Order Date]],"MMMM")</f>
        <v>August</v>
      </c>
      <c r="F183" s="2" t="str">
        <f>TEXT(Table2[[#This Row],[Order Date]],"YYYY")</f>
        <v>2020</v>
      </c>
      <c r="G183">
        <v>7504</v>
      </c>
      <c r="H183" t="s">
        <v>92</v>
      </c>
      <c r="I183" t="s">
        <v>52</v>
      </c>
      <c r="J183" t="s">
        <v>89</v>
      </c>
      <c r="K183" t="s">
        <v>90</v>
      </c>
      <c r="L183" t="s">
        <v>33</v>
      </c>
      <c r="M183" t="s">
        <v>120</v>
      </c>
      <c r="N183">
        <v>365</v>
      </c>
      <c r="O183" t="s">
        <v>53</v>
      </c>
      <c r="P183" s="4">
        <v>94.75</v>
      </c>
      <c r="Q183">
        <v>4</v>
      </c>
      <c r="R183" s="4">
        <f t="shared" si="10"/>
        <v>379</v>
      </c>
      <c r="S183" s="2">
        <v>122.2799988</v>
      </c>
      <c r="T183" s="2">
        <f t="shared" si="13"/>
        <v>256.72000120000001</v>
      </c>
      <c r="U183" s="2">
        <f t="shared" si="14"/>
        <v>30.5699997</v>
      </c>
    </row>
    <row r="184" spans="1:21">
      <c r="A184">
        <v>19024</v>
      </c>
      <c r="B184" s="1">
        <v>44068</v>
      </c>
      <c r="C184" s="2">
        <f t="shared" si="11"/>
        <v>2</v>
      </c>
      <c r="D184" s="2" t="str">
        <f t="shared" si="12"/>
        <v>Weekday</v>
      </c>
      <c r="E184" s="2" t="str">
        <f>TEXT(Table2[[#This Row],[Order Date]],"MMMM")</f>
        <v>August</v>
      </c>
      <c r="F184" s="2" t="str">
        <f>TEXT(Table2[[#This Row],[Order Date]],"YYYY")</f>
        <v>2020</v>
      </c>
      <c r="G184">
        <v>9867</v>
      </c>
      <c r="H184" t="s">
        <v>307</v>
      </c>
      <c r="I184" t="s">
        <v>308</v>
      </c>
      <c r="J184" t="s">
        <v>89</v>
      </c>
      <c r="K184" t="s">
        <v>90</v>
      </c>
      <c r="L184" t="s">
        <v>33</v>
      </c>
      <c r="M184" t="s">
        <v>309</v>
      </c>
      <c r="N184">
        <v>835</v>
      </c>
      <c r="O184" t="s">
        <v>46</v>
      </c>
      <c r="P184" s="4">
        <v>185</v>
      </c>
      <c r="Q184">
        <v>4</v>
      </c>
      <c r="R184" s="4">
        <f t="shared" si="10"/>
        <v>740</v>
      </c>
      <c r="S184" s="2">
        <v>411.96000672000002</v>
      </c>
      <c r="T184" s="2">
        <f t="shared" si="13"/>
        <v>328.03999327999998</v>
      </c>
      <c r="U184" s="2">
        <f t="shared" si="14"/>
        <v>102.99000168000001</v>
      </c>
    </row>
    <row r="185" spans="1:21">
      <c r="A185">
        <v>11110</v>
      </c>
      <c r="B185" s="1">
        <v>44067</v>
      </c>
      <c r="C185" s="2">
        <f t="shared" si="11"/>
        <v>1</v>
      </c>
      <c r="D185" s="2" t="str">
        <f t="shared" si="12"/>
        <v>Weekday</v>
      </c>
      <c r="E185" s="2" t="str">
        <f>TEXT(Table2[[#This Row],[Order Date]],"MMMM")</f>
        <v>August</v>
      </c>
      <c r="F185" s="2" t="str">
        <f>TEXT(Table2[[#This Row],[Order Date]],"YYYY")</f>
        <v>2020</v>
      </c>
      <c r="G185">
        <v>1461</v>
      </c>
      <c r="H185" t="s">
        <v>310</v>
      </c>
      <c r="I185" t="s">
        <v>44</v>
      </c>
      <c r="J185" t="s">
        <v>110</v>
      </c>
      <c r="K185" t="s">
        <v>111</v>
      </c>
      <c r="L185" t="s">
        <v>28</v>
      </c>
      <c r="M185" t="s">
        <v>115</v>
      </c>
      <c r="N185">
        <v>1004</v>
      </c>
      <c r="O185" t="s">
        <v>49</v>
      </c>
      <c r="P185" s="4">
        <v>460.58</v>
      </c>
      <c r="Q185">
        <v>1</v>
      </c>
      <c r="R185" s="4">
        <f t="shared" si="10"/>
        <v>460.58</v>
      </c>
      <c r="S185" s="2">
        <v>268.7900085</v>
      </c>
      <c r="T185" s="2">
        <f t="shared" si="13"/>
        <v>191.78999149999999</v>
      </c>
      <c r="U185" s="2">
        <f t="shared" si="14"/>
        <v>268.7900085</v>
      </c>
    </row>
    <row r="186" spans="1:21">
      <c r="A186">
        <v>16107</v>
      </c>
      <c r="B186" s="1">
        <v>44067</v>
      </c>
      <c r="C186" s="2">
        <f t="shared" si="11"/>
        <v>1</v>
      </c>
      <c r="D186" s="2" t="str">
        <f t="shared" si="12"/>
        <v>Weekday</v>
      </c>
      <c r="E186" s="2" t="str">
        <f>TEXT(Table2[[#This Row],[Order Date]],"MMMM")</f>
        <v>August</v>
      </c>
      <c r="F186" s="2" t="str">
        <f>TEXT(Table2[[#This Row],[Order Date]],"YYYY")</f>
        <v>2020</v>
      </c>
      <c r="G186">
        <v>1902</v>
      </c>
      <c r="H186" t="s">
        <v>311</v>
      </c>
      <c r="I186" t="s">
        <v>312</v>
      </c>
      <c r="J186" t="s">
        <v>89</v>
      </c>
      <c r="K186" t="s">
        <v>90</v>
      </c>
      <c r="L186" t="s">
        <v>33</v>
      </c>
      <c r="M186" t="s">
        <v>120</v>
      </c>
      <c r="N186">
        <v>365</v>
      </c>
      <c r="O186" t="s">
        <v>53</v>
      </c>
      <c r="P186" s="4">
        <v>94.75</v>
      </c>
      <c r="Q186">
        <v>4</v>
      </c>
      <c r="R186" s="4">
        <f t="shared" si="10"/>
        <v>379</v>
      </c>
      <c r="S186" s="2">
        <v>122.2799988</v>
      </c>
      <c r="T186" s="2">
        <f t="shared" si="13"/>
        <v>256.72000120000001</v>
      </c>
      <c r="U186" s="2">
        <f t="shared" si="14"/>
        <v>30.5699997</v>
      </c>
    </row>
    <row r="187" spans="1:21">
      <c r="A187">
        <v>10459</v>
      </c>
      <c r="B187" s="1">
        <v>44067</v>
      </c>
      <c r="C187" s="2">
        <f t="shared" si="11"/>
        <v>1</v>
      </c>
      <c r="D187" s="2" t="str">
        <f t="shared" si="12"/>
        <v>Weekday</v>
      </c>
      <c r="E187" s="2" t="str">
        <f>TEXT(Table2[[#This Row],[Order Date]],"MMMM")</f>
        <v>August</v>
      </c>
      <c r="F187" s="2" t="str">
        <f>TEXT(Table2[[#This Row],[Order Date]],"YYYY")</f>
        <v>2020</v>
      </c>
      <c r="G187">
        <v>9814</v>
      </c>
      <c r="H187" t="s">
        <v>92</v>
      </c>
      <c r="I187" t="s">
        <v>121</v>
      </c>
      <c r="J187" t="s">
        <v>89</v>
      </c>
      <c r="K187" t="s">
        <v>90</v>
      </c>
      <c r="L187" t="s">
        <v>33</v>
      </c>
      <c r="M187" t="s">
        <v>145</v>
      </c>
      <c r="N187">
        <v>926</v>
      </c>
      <c r="O187" t="s">
        <v>46</v>
      </c>
      <c r="P187" s="4">
        <v>14.99</v>
      </c>
      <c r="Q187">
        <v>4</v>
      </c>
      <c r="R187" s="4">
        <f t="shared" si="10"/>
        <v>59.96</v>
      </c>
      <c r="S187" s="2">
        <v>28.319999696</v>
      </c>
      <c r="T187" s="2">
        <f t="shared" si="13"/>
        <v>31.640000304000001</v>
      </c>
      <c r="U187" s="2">
        <f t="shared" si="14"/>
        <v>7.079999924</v>
      </c>
    </row>
    <row r="188" spans="1:21">
      <c r="A188">
        <v>19131</v>
      </c>
      <c r="B188" s="1">
        <v>44066</v>
      </c>
      <c r="C188" s="2">
        <f t="shared" si="11"/>
        <v>7</v>
      </c>
      <c r="D188" s="2" t="str">
        <f t="shared" si="12"/>
        <v>Weekend</v>
      </c>
      <c r="E188" s="2" t="str">
        <f>TEXT(Table2[[#This Row],[Order Date]],"MMMM")</f>
        <v>August</v>
      </c>
      <c r="F188" s="2" t="str">
        <f>TEXT(Table2[[#This Row],[Order Date]],"YYYY")</f>
        <v>2020</v>
      </c>
      <c r="G188">
        <v>6388</v>
      </c>
      <c r="H188" t="s">
        <v>92</v>
      </c>
      <c r="I188" t="s">
        <v>44</v>
      </c>
      <c r="J188" t="s">
        <v>110</v>
      </c>
      <c r="K188" t="s">
        <v>111</v>
      </c>
      <c r="L188" t="s">
        <v>28</v>
      </c>
      <c r="M188" t="s">
        <v>115</v>
      </c>
      <c r="N188">
        <v>1004</v>
      </c>
      <c r="O188" t="s">
        <v>49</v>
      </c>
      <c r="P188" s="4">
        <v>460.58</v>
      </c>
      <c r="Q188">
        <v>1</v>
      </c>
      <c r="R188" s="4">
        <f t="shared" si="10"/>
        <v>460.58</v>
      </c>
      <c r="S188" s="2">
        <v>268.7900085</v>
      </c>
      <c r="T188" s="2">
        <f t="shared" si="13"/>
        <v>191.78999149999999</v>
      </c>
      <c r="U188" s="2">
        <f t="shared" si="14"/>
        <v>268.7900085</v>
      </c>
    </row>
    <row r="189" spans="1:21">
      <c r="A189">
        <v>14957</v>
      </c>
      <c r="B189" s="1">
        <v>44066</v>
      </c>
      <c r="C189" s="2">
        <f t="shared" si="11"/>
        <v>7</v>
      </c>
      <c r="D189" s="2" t="str">
        <f t="shared" si="12"/>
        <v>Weekend</v>
      </c>
      <c r="E189" s="2" t="str">
        <f>TEXT(Table2[[#This Row],[Order Date]],"MMMM")</f>
        <v>August</v>
      </c>
      <c r="F189" s="2" t="str">
        <f>TEXT(Table2[[#This Row],[Order Date]],"YYYY")</f>
        <v>2020</v>
      </c>
      <c r="G189">
        <v>9821</v>
      </c>
      <c r="H189" t="s">
        <v>92</v>
      </c>
      <c r="I189" t="s">
        <v>313</v>
      </c>
      <c r="J189" t="s">
        <v>89</v>
      </c>
      <c r="K189" t="s">
        <v>90</v>
      </c>
      <c r="L189" t="s">
        <v>33</v>
      </c>
      <c r="M189" t="s">
        <v>91</v>
      </c>
      <c r="N189">
        <v>810</v>
      </c>
      <c r="O189" t="s">
        <v>46</v>
      </c>
      <c r="P189" s="4">
        <v>18.989999999999998</v>
      </c>
      <c r="Q189">
        <v>4</v>
      </c>
      <c r="R189" s="4">
        <f t="shared" si="10"/>
        <v>75.959999999999994</v>
      </c>
      <c r="S189" s="2">
        <v>42.040000919999997</v>
      </c>
      <c r="T189" s="2">
        <f t="shared" si="13"/>
        <v>33.919999079999997</v>
      </c>
      <c r="U189" s="2">
        <f t="shared" si="14"/>
        <v>10.510000229999999</v>
      </c>
    </row>
    <row r="190" spans="1:21">
      <c r="A190">
        <v>19544</v>
      </c>
      <c r="B190" s="1">
        <v>44065</v>
      </c>
      <c r="C190" s="2">
        <f t="shared" si="11"/>
        <v>6</v>
      </c>
      <c r="D190" s="2" t="str">
        <f t="shared" si="12"/>
        <v>Weekend</v>
      </c>
      <c r="E190" s="2" t="str">
        <f>TEXT(Table2[[#This Row],[Order Date]],"MMMM")</f>
        <v>August</v>
      </c>
      <c r="F190" s="2" t="str">
        <f>TEXT(Table2[[#This Row],[Order Date]],"YYYY")</f>
        <v>2020</v>
      </c>
      <c r="G190">
        <v>5292</v>
      </c>
      <c r="H190" t="s">
        <v>314</v>
      </c>
      <c r="I190" t="s">
        <v>44</v>
      </c>
      <c r="J190" t="s">
        <v>110</v>
      </c>
      <c r="K190" t="s">
        <v>111</v>
      </c>
      <c r="L190" t="s">
        <v>28</v>
      </c>
      <c r="M190" t="s">
        <v>115</v>
      </c>
      <c r="N190">
        <v>1004</v>
      </c>
      <c r="O190" t="s">
        <v>49</v>
      </c>
      <c r="P190" s="4">
        <v>460.58</v>
      </c>
      <c r="Q190">
        <v>1</v>
      </c>
      <c r="R190" s="4">
        <f t="shared" si="10"/>
        <v>460.58</v>
      </c>
      <c r="S190" s="2">
        <v>268.7900085</v>
      </c>
      <c r="T190" s="2">
        <f t="shared" si="13"/>
        <v>191.78999149999999</v>
      </c>
      <c r="U190" s="2">
        <f t="shared" si="14"/>
        <v>268.7900085</v>
      </c>
    </row>
    <row r="191" spans="1:21">
      <c r="A191">
        <v>49839</v>
      </c>
      <c r="B191" s="1">
        <v>44065</v>
      </c>
      <c r="C191" s="2">
        <f t="shared" si="11"/>
        <v>6</v>
      </c>
      <c r="D191" s="2" t="str">
        <f t="shared" si="12"/>
        <v>Weekend</v>
      </c>
      <c r="E191" s="2" t="str">
        <f>TEXT(Table2[[#This Row],[Order Date]],"MMMM")</f>
        <v>August</v>
      </c>
      <c r="F191" s="2" t="str">
        <f>TEXT(Table2[[#This Row],[Order Date]],"YYYY")</f>
        <v>2020</v>
      </c>
      <c r="G191">
        <v>1759</v>
      </c>
      <c r="H191" t="s">
        <v>315</v>
      </c>
      <c r="I191" t="s">
        <v>316</v>
      </c>
      <c r="J191" t="s">
        <v>89</v>
      </c>
      <c r="K191" t="s">
        <v>90</v>
      </c>
      <c r="L191" t="s">
        <v>33</v>
      </c>
      <c r="M191" t="s">
        <v>183</v>
      </c>
      <c r="N191">
        <v>627</v>
      </c>
      <c r="O191" t="s">
        <v>46</v>
      </c>
      <c r="P191" s="4">
        <v>165</v>
      </c>
      <c r="Q191">
        <v>4</v>
      </c>
      <c r="R191" s="4">
        <f t="shared" si="10"/>
        <v>660</v>
      </c>
      <c r="S191" s="2">
        <v>490.9200136</v>
      </c>
      <c r="T191" s="2">
        <f t="shared" si="13"/>
        <v>169.0799864</v>
      </c>
      <c r="U191" s="2">
        <f t="shared" si="14"/>
        <v>122.7300034</v>
      </c>
    </row>
    <row r="192" spans="1:21">
      <c r="A192">
        <v>24438</v>
      </c>
      <c r="B192" s="1">
        <v>44065</v>
      </c>
      <c r="C192" s="2">
        <f t="shared" si="11"/>
        <v>6</v>
      </c>
      <c r="D192" s="2" t="str">
        <f t="shared" si="12"/>
        <v>Weekend</v>
      </c>
      <c r="E192" s="2" t="str">
        <f>TEXT(Table2[[#This Row],[Order Date]],"MMMM")</f>
        <v>August</v>
      </c>
      <c r="F192" s="2" t="str">
        <f>TEXT(Table2[[#This Row],[Order Date]],"YYYY")</f>
        <v>2020</v>
      </c>
      <c r="G192">
        <v>12038</v>
      </c>
      <c r="H192" t="s">
        <v>92</v>
      </c>
      <c r="I192" t="s">
        <v>295</v>
      </c>
      <c r="J192" t="s">
        <v>89</v>
      </c>
      <c r="K192" t="s">
        <v>90</v>
      </c>
      <c r="L192" t="s">
        <v>28</v>
      </c>
      <c r="M192" t="s">
        <v>94</v>
      </c>
      <c r="N192">
        <v>403</v>
      </c>
      <c r="O192" t="s">
        <v>53</v>
      </c>
      <c r="P192" s="4">
        <v>133.37</v>
      </c>
      <c r="Q192">
        <v>1</v>
      </c>
      <c r="R192" s="4">
        <f t="shared" si="10"/>
        <v>133.37</v>
      </c>
      <c r="S192" s="2">
        <v>84.590000149999995</v>
      </c>
      <c r="T192" s="2">
        <f t="shared" si="13"/>
        <v>48.77999985000001</v>
      </c>
      <c r="U192" s="2">
        <f t="shared" si="14"/>
        <v>84.590000149999995</v>
      </c>
    </row>
    <row r="193" spans="1:21">
      <c r="A193">
        <v>14612</v>
      </c>
      <c r="B193" s="1">
        <v>44064</v>
      </c>
      <c r="C193" s="2">
        <f t="shared" si="11"/>
        <v>5</v>
      </c>
      <c r="D193" s="2" t="str">
        <f t="shared" si="12"/>
        <v>Weekday</v>
      </c>
      <c r="E193" s="2" t="str">
        <f>TEXT(Table2[[#This Row],[Order Date]],"MMMM")</f>
        <v>August</v>
      </c>
      <c r="F193" s="2" t="str">
        <f>TEXT(Table2[[#This Row],[Order Date]],"YYYY")</f>
        <v>2020</v>
      </c>
      <c r="G193">
        <v>1928</v>
      </c>
      <c r="H193" t="s">
        <v>317</v>
      </c>
      <c r="I193" t="s">
        <v>44</v>
      </c>
      <c r="J193" t="s">
        <v>110</v>
      </c>
      <c r="K193" t="s">
        <v>111</v>
      </c>
      <c r="L193" t="s">
        <v>28</v>
      </c>
      <c r="M193" t="s">
        <v>112</v>
      </c>
      <c r="N193">
        <v>957</v>
      </c>
      <c r="O193" t="s">
        <v>34</v>
      </c>
      <c r="P193" s="4">
        <v>80</v>
      </c>
      <c r="Q193">
        <v>1</v>
      </c>
      <c r="R193" s="4">
        <f t="shared" si="10"/>
        <v>80</v>
      </c>
      <c r="S193" s="2">
        <v>47.430000309999997</v>
      </c>
      <c r="T193" s="2">
        <f t="shared" si="13"/>
        <v>32.569999690000003</v>
      </c>
      <c r="U193" s="2">
        <f t="shared" si="14"/>
        <v>47.430000309999997</v>
      </c>
    </row>
    <row r="194" spans="1:21">
      <c r="A194">
        <v>13790</v>
      </c>
      <c r="B194" s="1">
        <v>44064</v>
      </c>
      <c r="C194" s="2">
        <f t="shared" si="11"/>
        <v>5</v>
      </c>
      <c r="D194" s="2" t="str">
        <f t="shared" si="12"/>
        <v>Weekday</v>
      </c>
      <c r="E194" s="2" t="str">
        <f>TEXT(Table2[[#This Row],[Order Date]],"MMMM")</f>
        <v>August</v>
      </c>
      <c r="F194" s="2" t="str">
        <f>TEXT(Table2[[#This Row],[Order Date]],"YYYY")</f>
        <v>2020</v>
      </c>
      <c r="G194">
        <v>9663</v>
      </c>
      <c r="H194" t="s">
        <v>213</v>
      </c>
      <c r="I194" t="s">
        <v>318</v>
      </c>
      <c r="J194" t="s">
        <v>319</v>
      </c>
      <c r="K194" t="s">
        <v>90</v>
      </c>
      <c r="L194" t="s">
        <v>33</v>
      </c>
      <c r="M194" t="s">
        <v>183</v>
      </c>
      <c r="N194">
        <v>627</v>
      </c>
      <c r="O194" t="s">
        <v>46</v>
      </c>
      <c r="P194" s="4">
        <v>165</v>
      </c>
      <c r="Q194">
        <v>4</v>
      </c>
      <c r="R194" s="4">
        <f t="shared" ref="R194:R257" si="15">P194*Q194</f>
        <v>660</v>
      </c>
      <c r="S194" s="2">
        <v>490.9200136</v>
      </c>
      <c r="T194" s="2">
        <f t="shared" si="13"/>
        <v>169.0799864</v>
      </c>
      <c r="U194" s="2">
        <f t="shared" si="14"/>
        <v>122.7300034</v>
      </c>
    </row>
    <row r="195" spans="1:21">
      <c r="A195">
        <v>12867</v>
      </c>
      <c r="B195" s="1">
        <v>44063</v>
      </c>
      <c r="C195" s="2">
        <f t="shared" ref="C195:C258" si="16">WEEKDAY(B195,2)</f>
        <v>4</v>
      </c>
      <c r="D195" s="2" t="str">
        <f t="shared" ref="D195:D258" si="17">IF(C195&gt;=6,"Weekend","Weekday")</f>
        <v>Weekday</v>
      </c>
      <c r="E195" s="2" t="str">
        <f>TEXT(Table2[[#This Row],[Order Date]],"MMMM")</f>
        <v>August</v>
      </c>
      <c r="F195" s="2" t="str">
        <f>TEXT(Table2[[#This Row],[Order Date]],"YYYY")</f>
        <v>2020</v>
      </c>
      <c r="G195">
        <v>882</v>
      </c>
      <c r="H195" t="s">
        <v>92</v>
      </c>
      <c r="I195" t="s">
        <v>44</v>
      </c>
      <c r="J195" t="s">
        <v>110</v>
      </c>
      <c r="K195" t="s">
        <v>111</v>
      </c>
      <c r="L195" t="s">
        <v>28</v>
      </c>
      <c r="M195" t="s">
        <v>112</v>
      </c>
      <c r="N195">
        <v>957</v>
      </c>
      <c r="O195" t="s">
        <v>34</v>
      </c>
      <c r="P195" s="4">
        <v>80</v>
      </c>
      <c r="Q195">
        <v>1</v>
      </c>
      <c r="R195" s="4">
        <f t="shared" si="15"/>
        <v>80</v>
      </c>
      <c r="S195" s="2">
        <v>47.430000309999997</v>
      </c>
      <c r="T195" s="2">
        <f t="shared" ref="T195:T258" si="18">R195-S195</f>
        <v>32.569999690000003</v>
      </c>
      <c r="U195" s="2">
        <f t="shared" ref="U195:U258" si="19">S195/Q195</f>
        <v>47.430000309999997</v>
      </c>
    </row>
    <row r="196" spans="1:21">
      <c r="A196">
        <v>11152</v>
      </c>
      <c r="B196" s="1">
        <v>44062</v>
      </c>
      <c r="C196" s="2">
        <f t="shared" si="16"/>
        <v>3</v>
      </c>
      <c r="D196" s="2" t="str">
        <f t="shared" si="17"/>
        <v>Weekday</v>
      </c>
      <c r="E196" s="2" t="str">
        <f>TEXT(Table2[[#This Row],[Order Date]],"MMMM")</f>
        <v>August</v>
      </c>
      <c r="F196" s="2" t="str">
        <f>TEXT(Table2[[#This Row],[Order Date]],"YYYY")</f>
        <v>2020</v>
      </c>
      <c r="G196">
        <v>11597</v>
      </c>
      <c r="H196" t="s">
        <v>92</v>
      </c>
      <c r="I196" t="s">
        <v>44</v>
      </c>
      <c r="J196" t="s">
        <v>110</v>
      </c>
      <c r="K196" t="s">
        <v>111</v>
      </c>
      <c r="L196" t="s">
        <v>28</v>
      </c>
      <c r="M196" t="s">
        <v>320</v>
      </c>
      <c r="N196">
        <v>905</v>
      </c>
      <c r="O196" t="s">
        <v>46</v>
      </c>
      <c r="P196" s="4">
        <v>52.99</v>
      </c>
      <c r="Q196">
        <v>1</v>
      </c>
      <c r="R196" s="4">
        <f t="shared" si="15"/>
        <v>52.99</v>
      </c>
      <c r="S196" s="2">
        <v>35.86000061</v>
      </c>
      <c r="T196" s="2">
        <f t="shared" si="18"/>
        <v>17.129999390000002</v>
      </c>
      <c r="U196" s="2">
        <f t="shared" si="19"/>
        <v>35.86000061</v>
      </c>
    </row>
    <row r="197" spans="1:21">
      <c r="A197">
        <v>15152</v>
      </c>
      <c r="B197" s="1">
        <v>44062</v>
      </c>
      <c r="C197" s="2">
        <f t="shared" si="16"/>
        <v>3</v>
      </c>
      <c r="D197" s="2" t="str">
        <f t="shared" si="17"/>
        <v>Weekday</v>
      </c>
      <c r="E197" s="2" t="str">
        <f>TEXT(Table2[[#This Row],[Order Date]],"MMMM")</f>
        <v>August</v>
      </c>
      <c r="F197" s="2" t="str">
        <f>TEXT(Table2[[#This Row],[Order Date]],"YYYY")</f>
        <v>2020</v>
      </c>
      <c r="G197">
        <v>11928</v>
      </c>
      <c r="H197" t="s">
        <v>215</v>
      </c>
      <c r="I197" t="s">
        <v>321</v>
      </c>
      <c r="J197" t="s">
        <v>89</v>
      </c>
      <c r="K197" t="s">
        <v>90</v>
      </c>
      <c r="L197" t="s">
        <v>33</v>
      </c>
      <c r="M197" t="s">
        <v>183</v>
      </c>
      <c r="N197">
        <v>627</v>
      </c>
      <c r="O197" t="s">
        <v>46</v>
      </c>
      <c r="P197" s="4">
        <v>165</v>
      </c>
      <c r="Q197">
        <v>4</v>
      </c>
      <c r="R197" s="4">
        <f t="shared" si="15"/>
        <v>660</v>
      </c>
      <c r="S197" s="2">
        <v>490.9200136</v>
      </c>
      <c r="T197" s="2">
        <f t="shared" si="18"/>
        <v>169.0799864</v>
      </c>
      <c r="U197" s="2">
        <f t="shared" si="19"/>
        <v>122.7300034</v>
      </c>
    </row>
    <row r="198" spans="1:21">
      <c r="A198">
        <v>68084</v>
      </c>
      <c r="B198" s="1">
        <v>44061</v>
      </c>
      <c r="C198" s="2">
        <f t="shared" si="16"/>
        <v>2</v>
      </c>
      <c r="D198" s="2" t="str">
        <f t="shared" si="17"/>
        <v>Weekday</v>
      </c>
      <c r="E198" s="2" t="str">
        <f>TEXT(Table2[[#This Row],[Order Date]],"MMMM")</f>
        <v>August</v>
      </c>
      <c r="F198" s="2" t="str">
        <f>TEXT(Table2[[#This Row],[Order Date]],"YYYY")</f>
        <v>2020</v>
      </c>
      <c r="G198">
        <v>11674</v>
      </c>
      <c r="H198" t="s">
        <v>322</v>
      </c>
      <c r="I198" t="s">
        <v>44</v>
      </c>
      <c r="J198" t="s">
        <v>110</v>
      </c>
      <c r="K198" t="s">
        <v>111</v>
      </c>
      <c r="L198" t="s">
        <v>28</v>
      </c>
      <c r="M198" t="s">
        <v>160</v>
      </c>
      <c r="N198">
        <v>502</v>
      </c>
      <c r="O198" t="s">
        <v>29</v>
      </c>
      <c r="P198" s="4">
        <v>65</v>
      </c>
      <c r="Q198">
        <v>1</v>
      </c>
      <c r="R198" s="4">
        <f t="shared" si="15"/>
        <v>65</v>
      </c>
      <c r="S198" s="2">
        <v>33.599998470000003</v>
      </c>
      <c r="T198" s="2">
        <f t="shared" si="18"/>
        <v>31.400001529999997</v>
      </c>
      <c r="U198" s="2">
        <f t="shared" si="19"/>
        <v>33.599998470000003</v>
      </c>
    </row>
    <row r="199" spans="1:21">
      <c r="A199">
        <v>18019</v>
      </c>
      <c r="B199" s="1">
        <v>44061</v>
      </c>
      <c r="C199" s="2">
        <f t="shared" si="16"/>
        <v>2</v>
      </c>
      <c r="D199" s="2" t="str">
        <f t="shared" si="17"/>
        <v>Weekday</v>
      </c>
      <c r="E199" s="2" t="str">
        <f>TEXT(Table2[[#This Row],[Order Date]],"MMMM")</f>
        <v>August</v>
      </c>
      <c r="F199" s="2" t="str">
        <f>TEXT(Table2[[#This Row],[Order Date]],"YYYY")</f>
        <v>2020</v>
      </c>
      <c r="G199">
        <v>10823</v>
      </c>
      <c r="H199" t="s">
        <v>323</v>
      </c>
      <c r="I199" t="s">
        <v>324</v>
      </c>
      <c r="J199" t="s">
        <v>89</v>
      </c>
      <c r="K199" t="s">
        <v>90</v>
      </c>
      <c r="L199" t="s">
        <v>33</v>
      </c>
      <c r="M199" t="s">
        <v>160</v>
      </c>
      <c r="N199">
        <v>502</v>
      </c>
      <c r="O199" t="s">
        <v>29</v>
      </c>
      <c r="P199" s="4">
        <v>65</v>
      </c>
      <c r="Q199">
        <v>4</v>
      </c>
      <c r="R199" s="4">
        <f t="shared" si="15"/>
        <v>260</v>
      </c>
      <c r="S199" s="2">
        <v>134.39999388000001</v>
      </c>
      <c r="T199" s="2">
        <f t="shared" si="18"/>
        <v>125.60000611999999</v>
      </c>
      <c r="U199" s="2">
        <f t="shared" si="19"/>
        <v>33.599998470000003</v>
      </c>
    </row>
    <row r="200" spans="1:21">
      <c r="A200">
        <v>11110</v>
      </c>
      <c r="B200" s="1">
        <v>44060</v>
      </c>
      <c r="C200" s="2">
        <f t="shared" si="16"/>
        <v>1</v>
      </c>
      <c r="D200" s="2" t="str">
        <f t="shared" si="17"/>
        <v>Weekday</v>
      </c>
      <c r="E200" s="2" t="str">
        <f>TEXT(Table2[[#This Row],[Order Date]],"MMMM")</f>
        <v>August</v>
      </c>
      <c r="F200" s="2" t="str">
        <f>TEXT(Table2[[#This Row],[Order Date]],"YYYY")</f>
        <v>2020</v>
      </c>
      <c r="G200">
        <v>1461</v>
      </c>
      <c r="H200" t="s">
        <v>310</v>
      </c>
      <c r="I200" t="s">
        <v>44</v>
      </c>
      <c r="J200" t="s">
        <v>110</v>
      </c>
      <c r="K200" t="s">
        <v>111</v>
      </c>
      <c r="L200" t="s">
        <v>28</v>
      </c>
      <c r="M200" t="s">
        <v>160</v>
      </c>
      <c r="N200">
        <v>502</v>
      </c>
      <c r="O200" t="s">
        <v>29</v>
      </c>
      <c r="P200" s="4">
        <v>65</v>
      </c>
      <c r="Q200">
        <v>1</v>
      </c>
      <c r="R200" s="4">
        <f t="shared" si="15"/>
        <v>65</v>
      </c>
      <c r="S200" s="2">
        <v>33.599998470000003</v>
      </c>
      <c r="T200" s="2">
        <f t="shared" si="18"/>
        <v>31.400001529999997</v>
      </c>
      <c r="U200" s="2">
        <f t="shared" si="19"/>
        <v>33.599998470000003</v>
      </c>
    </row>
    <row r="201" spans="1:21">
      <c r="A201">
        <v>15655</v>
      </c>
      <c r="B201" s="1">
        <v>44060</v>
      </c>
      <c r="C201" s="2">
        <f t="shared" si="16"/>
        <v>1</v>
      </c>
      <c r="D201" s="2" t="str">
        <f t="shared" si="17"/>
        <v>Weekday</v>
      </c>
      <c r="E201" s="2" t="str">
        <f>TEXT(Table2[[#This Row],[Order Date]],"MMMM")</f>
        <v>August</v>
      </c>
      <c r="F201" s="2" t="str">
        <f>TEXT(Table2[[#This Row],[Order Date]],"YYYY")</f>
        <v>2020</v>
      </c>
      <c r="G201">
        <v>2278</v>
      </c>
      <c r="H201" t="s">
        <v>92</v>
      </c>
      <c r="I201" t="s">
        <v>96</v>
      </c>
      <c r="J201" t="s">
        <v>89</v>
      </c>
      <c r="K201" t="s">
        <v>90</v>
      </c>
      <c r="L201" t="s">
        <v>33</v>
      </c>
      <c r="M201" t="s">
        <v>183</v>
      </c>
      <c r="N201">
        <v>627</v>
      </c>
      <c r="O201" t="s">
        <v>46</v>
      </c>
      <c r="P201" s="4">
        <v>165</v>
      </c>
      <c r="Q201">
        <v>4</v>
      </c>
      <c r="R201" s="4">
        <f t="shared" si="15"/>
        <v>660</v>
      </c>
      <c r="S201" s="2">
        <v>490.9200136</v>
      </c>
      <c r="T201" s="2">
        <f t="shared" si="18"/>
        <v>169.0799864</v>
      </c>
      <c r="U201" s="2">
        <f t="shared" si="19"/>
        <v>122.7300034</v>
      </c>
    </row>
    <row r="202" spans="1:21">
      <c r="A202">
        <v>19501</v>
      </c>
      <c r="B202" s="1">
        <v>44059</v>
      </c>
      <c r="C202" s="2">
        <f t="shared" si="16"/>
        <v>7</v>
      </c>
      <c r="D202" s="2" t="str">
        <f t="shared" si="17"/>
        <v>Weekend</v>
      </c>
      <c r="E202" s="2" t="str">
        <f>TEXT(Table2[[#This Row],[Order Date]],"MMMM")</f>
        <v>August</v>
      </c>
      <c r="F202" s="2" t="str">
        <f>TEXT(Table2[[#This Row],[Order Date]],"YYYY")</f>
        <v>2020</v>
      </c>
      <c r="G202">
        <v>870</v>
      </c>
      <c r="H202" t="s">
        <v>325</v>
      </c>
      <c r="I202" t="s">
        <v>44</v>
      </c>
      <c r="J202" t="s">
        <v>110</v>
      </c>
      <c r="K202" t="s">
        <v>111</v>
      </c>
      <c r="L202" t="s">
        <v>28</v>
      </c>
      <c r="M202" t="s">
        <v>183</v>
      </c>
      <c r="N202">
        <v>627</v>
      </c>
      <c r="O202" t="s">
        <v>46</v>
      </c>
      <c r="P202" s="4">
        <v>165</v>
      </c>
      <c r="Q202">
        <v>1</v>
      </c>
      <c r="R202" s="4">
        <f t="shared" si="15"/>
        <v>165</v>
      </c>
      <c r="S202" s="2">
        <v>122.7300034</v>
      </c>
      <c r="T202" s="2">
        <f t="shared" si="18"/>
        <v>42.269996599999999</v>
      </c>
      <c r="U202" s="2">
        <f t="shared" si="19"/>
        <v>122.7300034</v>
      </c>
    </row>
    <row r="203" spans="1:21">
      <c r="A203">
        <v>15530</v>
      </c>
      <c r="B203" s="1">
        <v>44058</v>
      </c>
      <c r="C203" s="2">
        <f t="shared" si="16"/>
        <v>6</v>
      </c>
      <c r="D203" s="2" t="str">
        <f t="shared" si="17"/>
        <v>Weekend</v>
      </c>
      <c r="E203" s="2" t="str">
        <f>TEXT(Table2[[#This Row],[Order Date]],"MMMM")</f>
        <v>August</v>
      </c>
      <c r="F203" s="2" t="str">
        <f>TEXT(Table2[[#This Row],[Order Date]],"YYYY")</f>
        <v>2020</v>
      </c>
      <c r="G203">
        <v>12005</v>
      </c>
      <c r="H203" t="s">
        <v>326</v>
      </c>
      <c r="I203" t="s">
        <v>44</v>
      </c>
      <c r="J203" t="s">
        <v>110</v>
      </c>
      <c r="K203" t="s">
        <v>111</v>
      </c>
      <c r="L203" t="s">
        <v>28</v>
      </c>
      <c r="M203" t="s">
        <v>94</v>
      </c>
      <c r="N203">
        <v>403</v>
      </c>
      <c r="O203" t="s">
        <v>53</v>
      </c>
      <c r="P203" s="4">
        <v>133.37</v>
      </c>
      <c r="Q203">
        <v>1</v>
      </c>
      <c r="R203" s="4">
        <f t="shared" si="15"/>
        <v>133.37</v>
      </c>
      <c r="S203" s="2">
        <v>84.590000149999995</v>
      </c>
      <c r="T203" s="2">
        <f t="shared" si="18"/>
        <v>48.77999985000001</v>
      </c>
      <c r="U203" s="2">
        <f t="shared" si="19"/>
        <v>84.590000149999995</v>
      </c>
    </row>
    <row r="204" spans="1:21">
      <c r="A204">
        <v>75925</v>
      </c>
      <c r="B204" s="1">
        <v>44055</v>
      </c>
      <c r="C204" s="2">
        <f t="shared" si="16"/>
        <v>3</v>
      </c>
      <c r="D204" s="2" t="str">
        <f t="shared" si="17"/>
        <v>Weekday</v>
      </c>
      <c r="E204" s="2" t="str">
        <f>TEXT(Table2[[#This Row],[Order Date]],"MMMM")</f>
        <v>August</v>
      </c>
      <c r="F204" s="2" t="str">
        <f>TEXT(Table2[[#This Row],[Order Date]],"YYYY")</f>
        <v>2020</v>
      </c>
      <c r="G204">
        <v>19478</v>
      </c>
      <c r="H204" t="s">
        <v>224</v>
      </c>
      <c r="I204" t="s">
        <v>220</v>
      </c>
      <c r="J204" t="s">
        <v>110</v>
      </c>
      <c r="K204" t="s">
        <v>90</v>
      </c>
      <c r="L204" t="s">
        <v>28</v>
      </c>
      <c r="M204" t="s">
        <v>97</v>
      </c>
      <c r="N204">
        <v>1360</v>
      </c>
      <c r="O204" t="s">
        <v>38</v>
      </c>
      <c r="P204" s="4">
        <v>370</v>
      </c>
      <c r="Q204">
        <v>1</v>
      </c>
      <c r="R204" s="4">
        <f t="shared" si="15"/>
        <v>370</v>
      </c>
      <c r="S204" s="2">
        <v>249.0899963</v>
      </c>
      <c r="T204" s="2">
        <f t="shared" si="18"/>
        <v>120.9100037</v>
      </c>
      <c r="U204" s="2">
        <f t="shared" si="19"/>
        <v>249.0899963</v>
      </c>
    </row>
    <row r="205" spans="1:21">
      <c r="A205">
        <v>21868</v>
      </c>
      <c r="B205" s="1">
        <v>44054</v>
      </c>
      <c r="C205" s="2">
        <f t="shared" si="16"/>
        <v>2</v>
      </c>
      <c r="D205" s="2" t="str">
        <f t="shared" si="17"/>
        <v>Weekday</v>
      </c>
      <c r="E205" s="2" t="str">
        <f>TEXT(Table2[[#This Row],[Order Date]],"MMMM")</f>
        <v>August</v>
      </c>
      <c r="F205" s="2" t="str">
        <f>TEXT(Table2[[#This Row],[Order Date]],"YYYY")</f>
        <v>2020</v>
      </c>
      <c r="G205">
        <v>11979</v>
      </c>
      <c r="H205" t="s">
        <v>92</v>
      </c>
      <c r="I205" t="s">
        <v>327</v>
      </c>
      <c r="J205" t="s">
        <v>89</v>
      </c>
      <c r="K205" t="s">
        <v>90</v>
      </c>
      <c r="L205" t="s">
        <v>28</v>
      </c>
      <c r="M205" t="s">
        <v>94</v>
      </c>
      <c r="N205">
        <v>403</v>
      </c>
      <c r="O205" t="s">
        <v>53</v>
      </c>
      <c r="P205" s="4">
        <v>133.37</v>
      </c>
      <c r="Q205">
        <v>1</v>
      </c>
      <c r="R205" s="4">
        <f t="shared" si="15"/>
        <v>133.37</v>
      </c>
      <c r="S205" s="2">
        <v>84.590000149999995</v>
      </c>
      <c r="T205" s="2">
        <f t="shared" si="18"/>
        <v>48.77999985000001</v>
      </c>
      <c r="U205" s="2">
        <f t="shared" si="19"/>
        <v>84.590000149999995</v>
      </c>
    </row>
    <row r="206" spans="1:21">
      <c r="A206">
        <v>10831</v>
      </c>
      <c r="B206" s="1">
        <v>44051</v>
      </c>
      <c r="C206" s="2">
        <f t="shared" si="16"/>
        <v>6</v>
      </c>
      <c r="D206" s="2" t="str">
        <f t="shared" si="17"/>
        <v>Weekend</v>
      </c>
      <c r="E206" s="2" t="str">
        <f>TEXT(Table2[[#This Row],[Order Date]],"MMMM")</f>
        <v>August</v>
      </c>
      <c r="F206" s="2" t="str">
        <f>TEXT(Table2[[#This Row],[Order Date]],"YYYY")</f>
        <v>2020</v>
      </c>
      <c r="G206">
        <v>487</v>
      </c>
      <c r="H206" t="s">
        <v>328</v>
      </c>
      <c r="I206" t="s">
        <v>44</v>
      </c>
      <c r="J206" t="s">
        <v>110</v>
      </c>
      <c r="K206" t="s">
        <v>111</v>
      </c>
      <c r="L206" t="s">
        <v>28</v>
      </c>
      <c r="M206" t="s">
        <v>94</v>
      </c>
      <c r="N206">
        <v>403</v>
      </c>
      <c r="O206" t="s">
        <v>53</v>
      </c>
      <c r="P206" s="4">
        <v>133.37</v>
      </c>
      <c r="Q206">
        <v>1</v>
      </c>
      <c r="R206" s="4">
        <f t="shared" si="15"/>
        <v>133.37</v>
      </c>
      <c r="S206" s="2">
        <v>84.590000149999995</v>
      </c>
      <c r="T206" s="2">
        <f t="shared" si="18"/>
        <v>48.77999985000001</v>
      </c>
      <c r="U206" s="2">
        <f t="shared" si="19"/>
        <v>84.590000149999995</v>
      </c>
    </row>
    <row r="207" spans="1:21">
      <c r="A207">
        <v>16953</v>
      </c>
      <c r="B207" s="1">
        <v>44048</v>
      </c>
      <c r="C207" s="2">
        <f t="shared" si="16"/>
        <v>3</v>
      </c>
      <c r="D207" s="2" t="str">
        <f t="shared" si="17"/>
        <v>Weekday</v>
      </c>
      <c r="E207" s="2" t="str">
        <f>TEXT(Table2[[#This Row],[Order Date]],"MMMM")</f>
        <v>August</v>
      </c>
      <c r="F207" s="2" t="str">
        <f>TEXT(Table2[[#This Row],[Order Date]],"YYYY")</f>
        <v>2020</v>
      </c>
      <c r="G207">
        <v>2078</v>
      </c>
      <c r="H207" t="s">
        <v>117</v>
      </c>
      <c r="I207" t="s">
        <v>36</v>
      </c>
      <c r="J207" t="s">
        <v>110</v>
      </c>
      <c r="K207" t="s">
        <v>111</v>
      </c>
      <c r="L207" t="s">
        <v>28</v>
      </c>
      <c r="M207" t="s">
        <v>94</v>
      </c>
      <c r="N207">
        <v>403</v>
      </c>
      <c r="O207" t="s">
        <v>53</v>
      </c>
      <c r="P207" s="4">
        <v>133.37</v>
      </c>
      <c r="Q207">
        <v>1</v>
      </c>
      <c r="R207" s="4">
        <f t="shared" si="15"/>
        <v>133.37</v>
      </c>
      <c r="S207" s="2">
        <v>84.590000149999995</v>
      </c>
      <c r="T207" s="2">
        <f t="shared" si="18"/>
        <v>48.77999985000001</v>
      </c>
      <c r="U207" s="2">
        <f t="shared" si="19"/>
        <v>84.590000149999995</v>
      </c>
    </row>
    <row r="208" spans="1:21">
      <c r="A208">
        <v>65965</v>
      </c>
      <c r="B208" s="1">
        <v>44046</v>
      </c>
      <c r="C208" s="2">
        <f t="shared" si="16"/>
        <v>1</v>
      </c>
      <c r="D208" s="2" t="str">
        <f t="shared" si="17"/>
        <v>Weekday</v>
      </c>
      <c r="E208" s="2" t="str">
        <f>TEXT(Table2[[#This Row],[Order Date]],"MMMM")</f>
        <v>August</v>
      </c>
      <c r="F208" s="2" t="str">
        <f>TEXT(Table2[[#This Row],[Order Date]],"YYYY")</f>
        <v>2020</v>
      </c>
      <c r="G208">
        <v>12280</v>
      </c>
      <c r="H208" t="s">
        <v>92</v>
      </c>
      <c r="I208" t="s">
        <v>329</v>
      </c>
      <c r="J208" t="s">
        <v>89</v>
      </c>
      <c r="K208" t="s">
        <v>90</v>
      </c>
      <c r="L208" t="s">
        <v>33</v>
      </c>
      <c r="M208" t="s">
        <v>160</v>
      </c>
      <c r="N208">
        <v>502</v>
      </c>
      <c r="O208" t="s">
        <v>29</v>
      </c>
      <c r="P208" s="4">
        <v>65</v>
      </c>
      <c r="Q208">
        <v>4</v>
      </c>
      <c r="R208" s="4">
        <f t="shared" si="15"/>
        <v>260</v>
      </c>
      <c r="S208" s="2">
        <v>134.39999388000001</v>
      </c>
      <c r="T208" s="2">
        <f t="shared" si="18"/>
        <v>125.60000611999999</v>
      </c>
      <c r="U208" s="2">
        <f t="shared" si="19"/>
        <v>33.599998470000003</v>
      </c>
    </row>
    <row r="209" spans="1:21">
      <c r="A209">
        <v>12535</v>
      </c>
      <c r="B209" s="1">
        <v>44045</v>
      </c>
      <c r="C209" s="2">
        <f t="shared" si="16"/>
        <v>7</v>
      </c>
      <c r="D209" s="2" t="str">
        <f t="shared" si="17"/>
        <v>Weekend</v>
      </c>
      <c r="E209" s="2" t="str">
        <f>TEXT(Table2[[#This Row],[Order Date]],"MMMM")</f>
        <v>August</v>
      </c>
      <c r="F209" s="2" t="str">
        <f>TEXT(Table2[[#This Row],[Order Date]],"YYYY")</f>
        <v>2020</v>
      </c>
      <c r="G209">
        <v>653</v>
      </c>
      <c r="H209" t="s">
        <v>330</v>
      </c>
      <c r="I209" t="s">
        <v>44</v>
      </c>
      <c r="J209" t="s">
        <v>110</v>
      </c>
      <c r="K209" t="s">
        <v>111</v>
      </c>
      <c r="L209" t="s">
        <v>28</v>
      </c>
      <c r="M209" t="s">
        <v>94</v>
      </c>
      <c r="N209">
        <v>403</v>
      </c>
      <c r="O209" t="s">
        <v>53</v>
      </c>
      <c r="P209" s="4">
        <v>133.37</v>
      </c>
      <c r="Q209">
        <v>1</v>
      </c>
      <c r="R209" s="4">
        <f t="shared" si="15"/>
        <v>133.37</v>
      </c>
      <c r="S209" s="2">
        <v>84.590000149999995</v>
      </c>
      <c r="T209" s="2">
        <f t="shared" si="18"/>
        <v>48.77999985000001</v>
      </c>
      <c r="U209" s="2">
        <f t="shared" si="19"/>
        <v>84.590000149999995</v>
      </c>
    </row>
    <row r="210" spans="1:21">
      <c r="A210">
        <v>65701</v>
      </c>
      <c r="B210" s="1">
        <v>44045</v>
      </c>
      <c r="C210" s="2">
        <f t="shared" si="16"/>
        <v>7</v>
      </c>
      <c r="D210" s="2" t="str">
        <f t="shared" si="17"/>
        <v>Weekend</v>
      </c>
      <c r="E210" s="2" t="str">
        <f>TEXT(Table2[[#This Row],[Order Date]],"MMMM")</f>
        <v>August</v>
      </c>
      <c r="F210" s="2" t="str">
        <f>TEXT(Table2[[#This Row],[Order Date]],"YYYY")</f>
        <v>2020</v>
      </c>
      <c r="G210">
        <v>2141</v>
      </c>
      <c r="H210" t="s">
        <v>331</v>
      </c>
      <c r="I210" t="s">
        <v>332</v>
      </c>
      <c r="J210" t="s">
        <v>89</v>
      </c>
      <c r="K210" t="s">
        <v>90</v>
      </c>
      <c r="L210" t="s">
        <v>28</v>
      </c>
      <c r="M210" t="s">
        <v>160</v>
      </c>
      <c r="N210">
        <v>502</v>
      </c>
      <c r="O210" t="s">
        <v>29</v>
      </c>
      <c r="P210" s="4">
        <v>65</v>
      </c>
      <c r="Q210">
        <v>4</v>
      </c>
      <c r="R210" s="4">
        <f t="shared" si="15"/>
        <v>260</v>
      </c>
      <c r="S210" s="2">
        <v>134.39999388000001</v>
      </c>
      <c r="T210" s="2">
        <f t="shared" si="18"/>
        <v>125.60000611999999</v>
      </c>
      <c r="U210" s="2">
        <f t="shared" si="19"/>
        <v>33.599998470000003</v>
      </c>
    </row>
    <row r="211" spans="1:21">
      <c r="A211">
        <v>10451</v>
      </c>
      <c r="B211" s="1">
        <v>44045</v>
      </c>
      <c r="C211" s="2">
        <f t="shared" si="16"/>
        <v>7</v>
      </c>
      <c r="D211" s="2" t="str">
        <f t="shared" si="17"/>
        <v>Weekend</v>
      </c>
      <c r="E211" s="2" t="str">
        <f>TEXT(Table2[[#This Row],[Order Date]],"MMMM")</f>
        <v>August</v>
      </c>
      <c r="F211" s="2" t="str">
        <f>TEXT(Table2[[#This Row],[Order Date]],"YYYY")</f>
        <v>2020</v>
      </c>
      <c r="G211">
        <v>11715</v>
      </c>
      <c r="H211" t="s">
        <v>92</v>
      </c>
      <c r="I211" t="s">
        <v>333</v>
      </c>
      <c r="J211" t="s">
        <v>89</v>
      </c>
      <c r="K211" t="s">
        <v>90</v>
      </c>
      <c r="L211" t="s">
        <v>28</v>
      </c>
      <c r="M211" t="s">
        <v>251</v>
      </c>
      <c r="N211">
        <v>44</v>
      </c>
      <c r="O211" t="s">
        <v>53</v>
      </c>
      <c r="P211" s="4">
        <v>94.75</v>
      </c>
      <c r="Q211">
        <v>4</v>
      </c>
      <c r="R211" s="4">
        <f t="shared" si="15"/>
        <v>379</v>
      </c>
      <c r="S211" s="2">
        <v>296.35998536</v>
      </c>
      <c r="T211" s="2">
        <f t="shared" si="18"/>
        <v>82.640014640000004</v>
      </c>
      <c r="U211" s="2">
        <f t="shared" si="19"/>
        <v>74.089996339999999</v>
      </c>
    </row>
    <row r="212" spans="1:21">
      <c r="A212">
        <v>62130</v>
      </c>
      <c r="B212" s="1">
        <v>44044</v>
      </c>
      <c r="C212" s="2">
        <f t="shared" si="16"/>
        <v>6</v>
      </c>
      <c r="D212" s="2" t="str">
        <f t="shared" si="17"/>
        <v>Weekend</v>
      </c>
      <c r="E212" s="2" t="str">
        <f>TEXT(Table2[[#This Row],[Order Date]],"MMMM")</f>
        <v>August</v>
      </c>
      <c r="F212" s="2" t="str">
        <f>TEXT(Table2[[#This Row],[Order Date]],"YYYY")</f>
        <v>2020</v>
      </c>
      <c r="G212">
        <v>3971</v>
      </c>
      <c r="H212" t="s">
        <v>92</v>
      </c>
      <c r="I212" t="s">
        <v>334</v>
      </c>
      <c r="J212" t="s">
        <v>89</v>
      </c>
      <c r="K212" t="s">
        <v>90</v>
      </c>
      <c r="L212" t="s">
        <v>28</v>
      </c>
      <c r="M212" t="s">
        <v>160</v>
      </c>
      <c r="N212">
        <v>502</v>
      </c>
      <c r="O212" t="s">
        <v>29</v>
      </c>
      <c r="P212" s="4">
        <v>65</v>
      </c>
      <c r="Q212">
        <v>4</v>
      </c>
      <c r="R212" s="4">
        <f t="shared" si="15"/>
        <v>260</v>
      </c>
      <c r="S212" s="2">
        <v>134.39999388000001</v>
      </c>
      <c r="T212" s="2">
        <f t="shared" si="18"/>
        <v>125.60000611999999</v>
      </c>
      <c r="U212" s="2">
        <f t="shared" si="19"/>
        <v>33.599998470000003</v>
      </c>
    </row>
    <row r="213" spans="1:21">
      <c r="A213">
        <v>12529</v>
      </c>
      <c r="B213" s="1">
        <v>44043</v>
      </c>
      <c r="C213" s="2">
        <f t="shared" si="16"/>
        <v>5</v>
      </c>
      <c r="D213" s="2" t="str">
        <f t="shared" si="17"/>
        <v>Weekday</v>
      </c>
      <c r="E213" s="2" t="str">
        <f>TEXT(Table2[[#This Row],[Order Date]],"MMMM")</f>
        <v>July</v>
      </c>
      <c r="F213" s="2" t="str">
        <f>TEXT(Table2[[#This Row],[Order Date]],"YYYY")</f>
        <v>2020</v>
      </c>
      <c r="G213">
        <v>11741</v>
      </c>
      <c r="H213" t="s">
        <v>92</v>
      </c>
      <c r="I213" t="s">
        <v>200</v>
      </c>
      <c r="J213" t="s">
        <v>89</v>
      </c>
      <c r="K213" t="s">
        <v>90</v>
      </c>
      <c r="L213" t="s">
        <v>28</v>
      </c>
      <c r="M213" t="s">
        <v>160</v>
      </c>
      <c r="N213">
        <v>502</v>
      </c>
      <c r="O213" t="s">
        <v>29</v>
      </c>
      <c r="P213" s="4">
        <v>65</v>
      </c>
      <c r="Q213">
        <v>4</v>
      </c>
      <c r="R213" s="4">
        <f t="shared" si="15"/>
        <v>260</v>
      </c>
      <c r="S213" s="2">
        <v>134.39999388000001</v>
      </c>
      <c r="T213" s="2">
        <f t="shared" si="18"/>
        <v>125.60000611999999</v>
      </c>
      <c r="U213" s="2">
        <f t="shared" si="19"/>
        <v>33.599998470000003</v>
      </c>
    </row>
    <row r="214" spans="1:21">
      <c r="A214">
        <v>64612</v>
      </c>
      <c r="B214" s="1">
        <v>44042</v>
      </c>
      <c r="C214" s="2">
        <f t="shared" si="16"/>
        <v>4</v>
      </c>
      <c r="D214" s="2" t="str">
        <f t="shared" si="17"/>
        <v>Weekday</v>
      </c>
      <c r="E214" s="2" t="str">
        <f>TEXT(Table2[[#This Row],[Order Date]],"MMMM")</f>
        <v>July</v>
      </c>
      <c r="F214" s="2" t="str">
        <f>TEXT(Table2[[#This Row],[Order Date]],"YYYY")</f>
        <v>2020</v>
      </c>
      <c r="G214">
        <v>12332</v>
      </c>
      <c r="H214" t="s">
        <v>335</v>
      </c>
      <c r="I214" t="s">
        <v>36</v>
      </c>
      <c r="J214" t="s">
        <v>89</v>
      </c>
      <c r="K214" t="s">
        <v>90</v>
      </c>
      <c r="L214" t="s">
        <v>28</v>
      </c>
      <c r="M214" t="s">
        <v>160</v>
      </c>
      <c r="N214">
        <v>502</v>
      </c>
      <c r="O214" t="s">
        <v>29</v>
      </c>
      <c r="P214" s="4">
        <v>65</v>
      </c>
      <c r="Q214">
        <v>4</v>
      </c>
      <c r="R214" s="4">
        <f t="shared" si="15"/>
        <v>260</v>
      </c>
      <c r="S214" s="2">
        <v>134.39999388000001</v>
      </c>
      <c r="T214" s="2">
        <f t="shared" si="18"/>
        <v>125.60000611999999</v>
      </c>
      <c r="U214" s="2">
        <f t="shared" si="19"/>
        <v>33.599998470000003</v>
      </c>
    </row>
    <row r="215" spans="1:21">
      <c r="A215">
        <v>46951</v>
      </c>
      <c r="B215" s="1">
        <v>44041</v>
      </c>
      <c r="C215" s="2">
        <f t="shared" si="16"/>
        <v>3</v>
      </c>
      <c r="D215" s="2" t="str">
        <f t="shared" si="17"/>
        <v>Weekday</v>
      </c>
      <c r="E215" s="2" t="str">
        <f>TEXT(Table2[[#This Row],[Order Date]],"MMMM")</f>
        <v>July</v>
      </c>
      <c r="F215" s="2" t="str">
        <f>TEXT(Table2[[#This Row],[Order Date]],"YYYY")</f>
        <v>2020</v>
      </c>
      <c r="G215">
        <v>6408</v>
      </c>
      <c r="H215" t="s">
        <v>336</v>
      </c>
      <c r="I215" t="s">
        <v>44</v>
      </c>
      <c r="J215" t="s">
        <v>110</v>
      </c>
      <c r="K215" t="s">
        <v>90</v>
      </c>
      <c r="L215" t="s">
        <v>28</v>
      </c>
      <c r="M215" t="s">
        <v>160</v>
      </c>
      <c r="N215">
        <v>502</v>
      </c>
      <c r="O215" t="s">
        <v>29</v>
      </c>
      <c r="P215" s="4">
        <v>65</v>
      </c>
      <c r="Q215">
        <v>1</v>
      </c>
      <c r="R215" s="4">
        <f t="shared" si="15"/>
        <v>65</v>
      </c>
      <c r="S215" s="2">
        <v>33.599998470000003</v>
      </c>
      <c r="T215" s="2">
        <f t="shared" si="18"/>
        <v>31.400001529999997</v>
      </c>
      <c r="U215" s="2">
        <f t="shared" si="19"/>
        <v>33.599998470000003</v>
      </c>
    </row>
    <row r="216" spans="1:21">
      <c r="A216">
        <v>22792</v>
      </c>
      <c r="B216" s="1">
        <v>44041</v>
      </c>
      <c r="C216" s="2">
        <f t="shared" si="16"/>
        <v>3</v>
      </c>
      <c r="D216" s="2" t="str">
        <f t="shared" si="17"/>
        <v>Weekday</v>
      </c>
      <c r="E216" s="2" t="str">
        <f>TEXT(Table2[[#This Row],[Order Date]],"MMMM")</f>
        <v>July</v>
      </c>
      <c r="F216" s="2" t="str">
        <f>TEXT(Table2[[#This Row],[Order Date]],"YYYY")</f>
        <v>2020</v>
      </c>
      <c r="G216">
        <v>7454</v>
      </c>
      <c r="H216" t="s">
        <v>337</v>
      </c>
      <c r="I216" t="s">
        <v>338</v>
      </c>
      <c r="J216" t="s">
        <v>89</v>
      </c>
      <c r="K216" t="s">
        <v>90</v>
      </c>
      <c r="L216" t="s">
        <v>28</v>
      </c>
      <c r="M216" t="s">
        <v>94</v>
      </c>
      <c r="N216">
        <v>403</v>
      </c>
      <c r="O216" t="s">
        <v>53</v>
      </c>
      <c r="P216" s="4">
        <v>133.37</v>
      </c>
      <c r="Q216">
        <v>1</v>
      </c>
      <c r="R216" s="4">
        <f t="shared" si="15"/>
        <v>133.37</v>
      </c>
      <c r="S216" s="2">
        <v>84.590000149999995</v>
      </c>
      <c r="T216" s="2">
        <f t="shared" si="18"/>
        <v>48.77999985000001</v>
      </c>
      <c r="U216" s="2">
        <f t="shared" si="19"/>
        <v>84.590000149999995</v>
      </c>
    </row>
    <row r="217" spans="1:21">
      <c r="A217">
        <v>11885</v>
      </c>
      <c r="B217" s="1">
        <v>44041</v>
      </c>
      <c r="C217" s="2">
        <f t="shared" si="16"/>
        <v>3</v>
      </c>
      <c r="D217" s="2" t="str">
        <f t="shared" si="17"/>
        <v>Weekday</v>
      </c>
      <c r="E217" s="2" t="str">
        <f>TEXT(Table2[[#This Row],[Order Date]],"MMMM")</f>
        <v>July</v>
      </c>
      <c r="F217" s="2" t="str">
        <f>TEXT(Table2[[#This Row],[Order Date]],"YYYY")</f>
        <v>2020</v>
      </c>
      <c r="G217">
        <v>188</v>
      </c>
      <c r="H217" t="s">
        <v>92</v>
      </c>
      <c r="I217" t="s">
        <v>26</v>
      </c>
      <c r="J217" t="s">
        <v>89</v>
      </c>
      <c r="K217" t="s">
        <v>90</v>
      </c>
      <c r="L217" t="s">
        <v>28</v>
      </c>
      <c r="M217" t="s">
        <v>160</v>
      </c>
      <c r="N217">
        <v>502</v>
      </c>
      <c r="O217" t="s">
        <v>29</v>
      </c>
      <c r="P217" s="4">
        <v>65</v>
      </c>
      <c r="Q217">
        <v>4</v>
      </c>
      <c r="R217" s="4">
        <f t="shared" si="15"/>
        <v>260</v>
      </c>
      <c r="S217" s="2">
        <v>134.39999388000001</v>
      </c>
      <c r="T217" s="2">
        <f t="shared" si="18"/>
        <v>125.60000611999999</v>
      </c>
      <c r="U217" s="2">
        <f t="shared" si="19"/>
        <v>33.599998470000003</v>
      </c>
    </row>
    <row r="218" spans="1:21">
      <c r="A218">
        <v>31905</v>
      </c>
      <c r="B218" s="1">
        <v>44040</v>
      </c>
      <c r="C218" s="2">
        <f t="shared" si="16"/>
        <v>2</v>
      </c>
      <c r="D218" s="2" t="str">
        <f t="shared" si="17"/>
        <v>Weekday</v>
      </c>
      <c r="E218" s="2" t="str">
        <f>TEXT(Table2[[#This Row],[Order Date]],"MMMM")</f>
        <v>July</v>
      </c>
      <c r="F218" s="2" t="str">
        <f>TEXT(Table2[[#This Row],[Order Date]],"YYYY")</f>
        <v>2020</v>
      </c>
      <c r="G218">
        <v>7060</v>
      </c>
      <c r="H218" t="s">
        <v>339</v>
      </c>
      <c r="I218" t="s">
        <v>340</v>
      </c>
      <c r="J218" t="s">
        <v>319</v>
      </c>
      <c r="K218" t="s">
        <v>90</v>
      </c>
      <c r="L218" t="s">
        <v>28</v>
      </c>
      <c r="M218" t="s">
        <v>122</v>
      </c>
      <c r="N218">
        <v>893</v>
      </c>
      <c r="O218" t="s">
        <v>46</v>
      </c>
      <c r="P218" s="4">
        <v>52.99</v>
      </c>
      <c r="Q218">
        <v>5</v>
      </c>
      <c r="R218" s="4">
        <f t="shared" si="15"/>
        <v>264.95</v>
      </c>
      <c r="S218" s="2">
        <v>181.84999465000001</v>
      </c>
      <c r="T218" s="2">
        <f t="shared" si="18"/>
        <v>83.100005349999975</v>
      </c>
      <c r="U218" s="2">
        <f t="shared" si="19"/>
        <v>36.369998930000001</v>
      </c>
    </row>
    <row r="219" spans="1:21">
      <c r="A219">
        <v>13179</v>
      </c>
      <c r="B219" s="1">
        <v>44040</v>
      </c>
      <c r="C219" s="2">
        <f t="shared" si="16"/>
        <v>2</v>
      </c>
      <c r="D219" s="2" t="str">
        <f t="shared" si="17"/>
        <v>Weekday</v>
      </c>
      <c r="E219" s="2" t="str">
        <f>TEXT(Table2[[#This Row],[Order Date]],"MMMM")</f>
        <v>July</v>
      </c>
      <c r="F219" s="2" t="str">
        <f>TEXT(Table2[[#This Row],[Order Date]],"YYYY")</f>
        <v>2020</v>
      </c>
      <c r="G219">
        <v>8703</v>
      </c>
      <c r="H219" t="s">
        <v>341</v>
      </c>
      <c r="I219" t="s">
        <v>342</v>
      </c>
      <c r="J219" t="s">
        <v>89</v>
      </c>
      <c r="K219" t="s">
        <v>90</v>
      </c>
      <c r="L219" t="s">
        <v>28</v>
      </c>
      <c r="M219" t="s">
        <v>120</v>
      </c>
      <c r="N219">
        <v>365</v>
      </c>
      <c r="O219" t="s">
        <v>53</v>
      </c>
      <c r="P219" s="4">
        <v>94.75</v>
      </c>
      <c r="Q219">
        <v>4</v>
      </c>
      <c r="R219" s="4">
        <f t="shared" si="15"/>
        <v>379</v>
      </c>
      <c r="S219" s="2">
        <v>122.2799988</v>
      </c>
      <c r="T219" s="2">
        <f t="shared" si="18"/>
        <v>256.72000120000001</v>
      </c>
      <c r="U219" s="2">
        <f t="shared" si="19"/>
        <v>30.5699997</v>
      </c>
    </row>
    <row r="220" spans="1:21">
      <c r="A220">
        <v>63170</v>
      </c>
      <c r="B220" s="1">
        <v>44040</v>
      </c>
      <c r="C220" s="2">
        <f t="shared" si="16"/>
        <v>2</v>
      </c>
      <c r="D220" s="2" t="str">
        <f t="shared" si="17"/>
        <v>Weekday</v>
      </c>
      <c r="E220" s="2" t="str">
        <f>TEXT(Table2[[#This Row],[Order Date]],"MMMM")</f>
        <v>July</v>
      </c>
      <c r="F220" s="2" t="str">
        <f>TEXT(Table2[[#This Row],[Order Date]],"YYYY")</f>
        <v>2020</v>
      </c>
      <c r="G220">
        <v>10961</v>
      </c>
      <c r="H220" t="s">
        <v>92</v>
      </c>
      <c r="I220" t="s">
        <v>343</v>
      </c>
      <c r="J220" t="s">
        <v>89</v>
      </c>
      <c r="K220" t="s">
        <v>90</v>
      </c>
      <c r="L220" t="s">
        <v>28</v>
      </c>
      <c r="M220" t="s">
        <v>160</v>
      </c>
      <c r="N220">
        <v>502</v>
      </c>
      <c r="O220" t="s">
        <v>29</v>
      </c>
      <c r="P220" s="4">
        <v>65</v>
      </c>
      <c r="Q220">
        <v>4</v>
      </c>
      <c r="R220" s="4">
        <f t="shared" si="15"/>
        <v>260</v>
      </c>
      <c r="S220" s="2">
        <v>134.39999388000001</v>
      </c>
      <c r="T220" s="2">
        <f t="shared" si="18"/>
        <v>125.60000611999999</v>
      </c>
      <c r="U220" s="2">
        <f t="shared" si="19"/>
        <v>33.599998470000003</v>
      </c>
    </row>
    <row r="221" spans="1:21">
      <c r="A221">
        <v>34631</v>
      </c>
      <c r="B221" s="1">
        <v>44039</v>
      </c>
      <c r="C221" s="2">
        <f t="shared" si="16"/>
        <v>1</v>
      </c>
      <c r="D221" s="2" t="str">
        <f t="shared" si="17"/>
        <v>Weekday</v>
      </c>
      <c r="E221" s="2" t="str">
        <f>TEXT(Table2[[#This Row],[Order Date]],"MMMM")</f>
        <v>July</v>
      </c>
      <c r="F221" s="2" t="str">
        <f>TEXT(Table2[[#This Row],[Order Date]],"YYYY")</f>
        <v>2020</v>
      </c>
      <c r="G221">
        <v>47</v>
      </c>
      <c r="H221" t="s">
        <v>344</v>
      </c>
      <c r="I221" t="s">
        <v>44</v>
      </c>
      <c r="J221" t="s">
        <v>110</v>
      </c>
      <c r="K221" t="s">
        <v>90</v>
      </c>
      <c r="L221" t="s">
        <v>28</v>
      </c>
      <c r="M221" t="s">
        <v>160</v>
      </c>
      <c r="N221">
        <v>502</v>
      </c>
      <c r="O221" t="s">
        <v>29</v>
      </c>
      <c r="P221" s="4">
        <v>65</v>
      </c>
      <c r="Q221">
        <v>5</v>
      </c>
      <c r="R221" s="4">
        <f t="shared" si="15"/>
        <v>325</v>
      </c>
      <c r="S221" s="2">
        <v>167.99999235000001</v>
      </c>
      <c r="T221" s="2">
        <f t="shared" si="18"/>
        <v>157.00000764999999</v>
      </c>
      <c r="U221" s="2">
        <f t="shared" si="19"/>
        <v>33.599998470000003</v>
      </c>
    </row>
    <row r="222" spans="1:21">
      <c r="A222">
        <v>15819</v>
      </c>
      <c r="B222" s="1">
        <v>44039</v>
      </c>
      <c r="C222" s="2">
        <f t="shared" si="16"/>
        <v>1</v>
      </c>
      <c r="D222" s="2" t="str">
        <f t="shared" si="17"/>
        <v>Weekday</v>
      </c>
      <c r="E222" s="2" t="str">
        <f>TEXT(Table2[[#This Row],[Order Date]],"MMMM")</f>
        <v>July</v>
      </c>
      <c r="F222" s="2" t="str">
        <f>TEXT(Table2[[#This Row],[Order Date]],"YYYY")</f>
        <v>2020</v>
      </c>
      <c r="G222">
        <v>1996</v>
      </c>
      <c r="H222" t="s">
        <v>92</v>
      </c>
      <c r="I222" t="s">
        <v>127</v>
      </c>
      <c r="J222" t="s">
        <v>89</v>
      </c>
      <c r="K222" t="s">
        <v>90</v>
      </c>
      <c r="L222" t="s">
        <v>28</v>
      </c>
      <c r="M222" t="s">
        <v>120</v>
      </c>
      <c r="N222">
        <v>365</v>
      </c>
      <c r="O222" t="s">
        <v>53</v>
      </c>
      <c r="P222" s="4">
        <v>94.75</v>
      </c>
      <c r="Q222">
        <v>4</v>
      </c>
      <c r="R222" s="4">
        <f t="shared" si="15"/>
        <v>379</v>
      </c>
      <c r="S222" s="2">
        <v>122.2799988</v>
      </c>
      <c r="T222" s="2">
        <f t="shared" si="18"/>
        <v>256.72000120000001</v>
      </c>
      <c r="U222" s="2">
        <f t="shared" si="19"/>
        <v>30.5699997</v>
      </c>
    </row>
    <row r="223" spans="1:21">
      <c r="A223">
        <v>12158</v>
      </c>
      <c r="B223" s="1">
        <v>44039</v>
      </c>
      <c r="C223" s="2">
        <f t="shared" si="16"/>
        <v>1</v>
      </c>
      <c r="D223" s="2" t="str">
        <f t="shared" si="17"/>
        <v>Weekday</v>
      </c>
      <c r="E223" s="2" t="str">
        <f>TEXT(Table2[[#This Row],[Order Date]],"MMMM")</f>
        <v>July</v>
      </c>
      <c r="F223" s="2" t="str">
        <f>TEXT(Table2[[#This Row],[Order Date]],"YYYY")</f>
        <v>2020</v>
      </c>
      <c r="G223">
        <v>9253</v>
      </c>
      <c r="H223" t="s">
        <v>92</v>
      </c>
      <c r="I223" t="s">
        <v>295</v>
      </c>
      <c r="J223" t="s">
        <v>89</v>
      </c>
      <c r="K223" t="s">
        <v>90</v>
      </c>
      <c r="L223" t="s">
        <v>28</v>
      </c>
      <c r="M223" t="s">
        <v>183</v>
      </c>
      <c r="N223">
        <v>627</v>
      </c>
      <c r="O223" t="s">
        <v>46</v>
      </c>
      <c r="P223" s="4">
        <v>165</v>
      </c>
      <c r="Q223">
        <v>4</v>
      </c>
      <c r="R223" s="4">
        <f t="shared" si="15"/>
        <v>660</v>
      </c>
      <c r="S223" s="2">
        <v>490.9200136</v>
      </c>
      <c r="T223" s="2">
        <f t="shared" si="18"/>
        <v>169.0799864</v>
      </c>
      <c r="U223" s="2">
        <f t="shared" si="19"/>
        <v>122.7300034</v>
      </c>
    </row>
    <row r="224" spans="1:21">
      <c r="A224">
        <v>40645</v>
      </c>
      <c r="B224" s="1">
        <v>44038</v>
      </c>
      <c r="C224" s="2">
        <f t="shared" si="16"/>
        <v>7</v>
      </c>
      <c r="D224" s="2" t="str">
        <f t="shared" si="17"/>
        <v>Weekend</v>
      </c>
      <c r="E224" s="2" t="str">
        <f>TEXT(Table2[[#This Row],[Order Date]],"MMMM")</f>
        <v>July</v>
      </c>
      <c r="F224" s="2" t="str">
        <f>TEXT(Table2[[#This Row],[Order Date]],"YYYY")</f>
        <v>2020</v>
      </c>
      <c r="G224">
        <v>3104</v>
      </c>
      <c r="H224" t="s">
        <v>92</v>
      </c>
      <c r="I224" t="s">
        <v>40</v>
      </c>
      <c r="J224" t="s">
        <v>110</v>
      </c>
      <c r="K224" t="s">
        <v>90</v>
      </c>
      <c r="L224" t="s">
        <v>28</v>
      </c>
      <c r="M224" t="s">
        <v>160</v>
      </c>
      <c r="N224">
        <v>502</v>
      </c>
      <c r="O224" t="s">
        <v>29</v>
      </c>
      <c r="P224" s="4">
        <v>65</v>
      </c>
      <c r="Q224">
        <v>5</v>
      </c>
      <c r="R224" s="4">
        <f t="shared" si="15"/>
        <v>325</v>
      </c>
      <c r="S224" s="2">
        <v>167.99999235000001</v>
      </c>
      <c r="T224" s="2">
        <f t="shared" si="18"/>
        <v>157.00000764999999</v>
      </c>
      <c r="U224" s="2">
        <f t="shared" si="19"/>
        <v>33.599998470000003</v>
      </c>
    </row>
    <row r="225" spans="1:21">
      <c r="A225">
        <v>14179</v>
      </c>
      <c r="B225" s="1">
        <v>44038</v>
      </c>
      <c r="C225" s="2">
        <f t="shared" si="16"/>
        <v>7</v>
      </c>
      <c r="D225" s="2" t="str">
        <f t="shared" si="17"/>
        <v>Weekend</v>
      </c>
      <c r="E225" s="2" t="str">
        <f>TEXT(Table2[[#This Row],[Order Date]],"MMMM")</f>
        <v>July</v>
      </c>
      <c r="F225" s="2" t="str">
        <f>TEXT(Table2[[#This Row],[Order Date]],"YYYY")</f>
        <v>2020</v>
      </c>
      <c r="G225">
        <v>11760</v>
      </c>
      <c r="H225" t="s">
        <v>92</v>
      </c>
      <c r="I225" t="s">
        <v>345</v>
      </c>
      <c r="J225" t="s">
        <v>89</v>
      </c>
      <c r="K225" t="s">
        <v>90</v>
      </c>
      <c r="L225" t="s">
        <v>28</v>
      </c>
      <c r="M225" t="s">
        <v>120</v>
      </c>
      <c r="N225">
        <v>365</v>
      </c>
      <c r="O225" t="s">
        <v>53</v>
      </c>
      <c r="P225" s="4">
        <v>94.75</v>
      </c>
      <c r="Q225">
        <v>4</v>
      </c>
      <c r="R225" s="4">
        <f t="shared" si="15"/>
        <v>379</v>
      </c>
      <c r="S225" s="2">
        <v>122.2799988</v>
      </c>
      <c r="T225" s="2">
        <f t="shared" si="18"/>
        <v>256.72000120000001</v>
      </c>
      <c r="U225" s="2">
        <f t="shared" si="19"/>
        <v>30.5699997</v>
      </c>
    </row>
    <row r="226" spans="1:21">
      <c r="A226">
        <v>37180</v>
      </c>
      <c r="B226" s="1">
        <v>44037</v>
      </c>
      <c r="C226" s="2">
        <f t="shared" si="16"/>
        <v>6</v>
      </c>
      <c r="D226" s="2" t="str">
        <f t="shared" si="17"/>
        <v>Weekend</v>
      </c>
      <c r="E226" s="2" t="str">
        <f>TEXT(Table2[[#This Row],[Order Date]],"MMMM")</f>
        <v>July</v>
      </c>
      <c r="F226" s="2" t="str">
        <f>TEXT(Table2[[#This Row],[Order Date]],"YYYY")</f>
        <v>2020</v>
      </c>
      <c r="G226">
        <v>8608</v>
      </c>
      <c r="H226" t="s">
        <v>346</v>
      </c>
      <c r="I226" t="s">
        <v>36</v>
      </c>
      <c r="J226" t="s">
        <v>110</v>
      </c>
      <c r="K226" t="s">
        <v>90</v>
      </c>
      <c r="L226" t="s">
        <v>28</v>
      </c>
      <c r="M226" t="s">
        <v>183</v>
      </c>
      <c r="N226">
        <v>627</v>
      </c>
      <c r="O226" t="s">
        <v>46</v>
      </c>
      <c r="P226" s="4">
        <v>165</v>
      </c>
      <c r="Q226">
        <v>5</v>
      </c>
      <c r="R226" s="4">
        <f t="shared" si="15"/>
        <v>825</v>
      </c>
      <c r="S226" s="2">
        <v>613.65001700000005</v>
      </c>
      <c r="T226" s="2">
        <f t="shared" si="18"/>
        <v>211.34998299999995</v>
      </c>
      <c r="U226" s="2">
        <f t="shared" si="19"/>
        <v>122.73000340000002</v>
      </c>
    </row>
    <row r="227" spans="1:21">
      <c r="A227">
        <v>37276</v>
      </c>
      <c r="B227" s="1">
        <v>44036</v>
      </c>
      <c r="C227" s="2">
        <f t="shared" si="16"/>
        <v>5</v>
      </c>
      <c r="D227" s="2" t="str">
        <f t="shared" si="17"/>
        <v>Weekday</v>
      </c>
      <c r="E227" s="2" t="str">
        <f>TEXT(Table2[[#This Row],[Order Date]],"MMMM")</f>
        <v>July</v>
      </c>
      <c r="F227" s="2" t="str">
        <f>TEXT(Table2[[#This Row],[Order Date]],"YYYY")</f>
        <v>2020</v>
      </c>
      <c r="G227">
        <v>5820</v>
      </c>
      <c r="H227" t="s">
        <v>92</v>
      </c>
      <c r="I227" t="s">
        <v>195</v>
      </c>
      <c r="J227" t="s">
        <v>110</v>
      </c>
      <c r="K227" t="s">
        <v>90</v>
      </c>
      <c r="L227" t="s">
        <v>28</v>
      </c>
      <c r="M227" t="s">
        <v>120</v>
      </c>
      <c r="N227">
        <v>365</v>
      </c>
      <c r="O227" t="s">
        <v>53</v>
      </c>
      <c r="P227" s="4">
        <v>94.75</v>
      </c>
      <c r="Q227">
        <v>5</v>
      </c>
      <c r="R227" s="4">
        <f t="shared" si="15"/>
        <v>473.75</v>
      </c>
      <c r="S227" s="2">
        <v>152.8499985</v>
      </c>
      <c r="T227" s="2">
        <f t="shared" si="18"/>
        <v>320.90000150000003</v>
      </c>
      <c r="U227" s="2">
        <f t="shared" si="19"/>
        <v>30.5699997</v>
      </c>
    </row>
    <row r="228" spans="1:21">
      <c r="A228">
        <v>31697</v>
      </c>
      <c r="B228" s="1">
        <v>44035</v>
      </c>
      <c r="C228" s="2">
        <f t="shared" si="16"/>
        <v>4</v>
      </c>
      <c r="D228" s="2" t="str">
        <f t="shared" si="17"/>
        <v>Weekday</v>
      </c>
      <c r="E228" s="2" t="str">
        <f>TEXT(Table2[[#This Row],[Order Date]],"MMMM")</f>
        <v>July</v>
      </c>
      <c r="F228" s="2" t="str">
        <f>TEXT(Table2[[#This Row],[Order Date]],"YYYY")</f>
        <v>2020</v>
      </c>
      <c r="G228">
        <v>1575</v>
      </c>
      <c r="H228" t="s">
        <v>347</v>
      </c>
      <c r="I228" t="s">
        <v>40</v>
      </c>
      <c r="J228" t="s">
        <v>110</v>
      </c>
      <c r="K228" t="s">
        <v>90</v>
      </c>
      <c r="L228" t="s">
        <v>28</v>
      </c>
      <c r="M228" t="s">
        <v>120</v>
      </c>
      <c r="N228">
        <v>365</v>
      </c>
      <c r="O228" t="s">
        <v>53</v>
      </c>
      <c r="P228" s="4">
        <v>94.75</v>
      </c>
      <c r="Q228">
        <v>5</v>
      </c>
      <c r="R228" s="4">
        <f t="shared" si="15"/>
        <v>473.75</v>
      </c>
      <c r="S228" s="2">
        <v>152.8499985</v>
      </c>
      <c r="T228" s="2">
        <f t="shared" si="18"/>
        <v>320.90000150000003</v>
      </c>
      <c r="U228" s="2">
        <f t="shared" si="19"/>
        <v>30.5699997</v>
      </c>
    </row>
    <row r="229" spans="1:21">
      <c r="A229">
        <v>75934</v>
      </c>
      <c r="B229" s="1">
        <v>44035</v>
      </c>
      <c r="C229" s="2">
        <f t="shared" si="16"/>
        <v>4</v>
      </c>
      <c r="D229" s="2" t="str">
        <f t="shared" si="17"/>
        <v>Weekday</v>
      </c>
      <c r="E229" s="2" t="str">
        <f>TEXT(Table2[[#This Row],[Order Date]],"MMMM")</f>
        <v>July</v>
      </c>
      <c r="F229" s="2" t="str">
        <f>TEXT(Table2[[#This Row],[Order Date]],"YYYY")</f>
        <v>2020</v>
      </c>
      <c r="G229">
        <v>19487</v>
      </c>
      <c r="H229" t="s">
        <v>348</v>
      </c>
      <c r="I229" t="s">
        <v>220</v>
      </c>
      <c r="J229" t="s">
        <v>110</v>
      </c>
      <c r="K229" t="s">
        <v>90</v>
      </c>
      <c r="L229" t="s">
        <v>28</v>
      </c>
      <c r="M229" t="s">
        <v>97</v>
      </c>
      <c r="N229">
        <v>1360</v>
      </c>
      <c r="O229" t="s">
        <v>38</v>
      </c>
      <c r="P229" s="4">
        <v>370</v>
      </c>
      <c r="Q229">
        <v>1</v>
      </c>
      <c r="R229" s="4">
        <f t="shared" si="15"/>
        <v>370</v>
      </c>
      <c r="S229" s="2">
        <v>249.0899963</v>
      </c>
      <c r="T229" s="2">
        <f t="shared" si="18"/>
        <v>120.9100037</v>
      </c>
      <c r="U229" s="2">
        <f t="shared" si="19"/>
        <v>249.0899963</v>
      </c>
    </row>
    <row r="230" spans="1:21">
      <c r="A230">
        <v>24661</v>
      </c>
      <c r="B230" s="1">
        <v>44034</v>
      </c>
      <c r="C230" s="2">
        <f t="shared" si="16"/>
        <v>3</v>
      </c>
      <c r="D230" s="2" t="str">
        <f t="shared" si="17"/>
        <v>Weekday</v>
      </c>
      <c r="E230" s="2" t="str">
        <f>TEXT(Table2[[#This Row],[Order Date]],"MMMM")</f>
        <v>July</v>
      </c>
      <c r="F230" s="2" t="str">
        <f>TEXT(Table2[[#This Row],[Order Date]],"YYYY")</f>
        <v>2020</v>
      </c>
      <c r="G230">
        <v>5728</v>
      </c>
      <c r="H230" t="s">
        <v>349</v>
      </c>
      <c r="I230" t="s">
        <v>195</v>
      </c>
      <c r="J230" t="s">
        <v>110</v>
      </c>
      <c r="K230" t="s">
        <v>90</v>
      </c>
      <c r="L230" t="s">
        <v>28</v>
      </c>
      <c r="M230" t="s">
        <v>183</v>
      </c>
      <c r="N230">
        <v>627</v>
      </c>
      <c r="O230" t="s">
        <v>46</v>
      </c>
      <c r="P230" s="4">
        <v>165</v>
      </c>
      <c r="Q230">
        <v>5</v>
      </c>
      <c r="R230" s="4">
        <f t="shared" si="15"/>
        <v>825</v>
      </c>
      <c r="S230" s="2">
        <v>613.65001700000005</v>
      </c>
      <c r="T230" s="2">
        <f t="shared" si="18"/>
        <v>211.34998299999995</v>
      </c>
      <c r="U230" s="2">
        <f t="shared" si="19"/>
        <v>122.73000340000002</v>
      </c>
    </row>
    <row r="231" spans="1:21">
      <c r="A231">
        <v>66760</v>
      </c>
      <c r="B231" s="1">
        <v>44030</v>
      </c>
      <c r="C231" s="2">
        <f t="shared" si="16"/>
        <v>6</v>
      </c>
      <c r="D231" s="2" t="str">
        <f t="shared" si="17"/>
        <v>Weekend</v>
      </c>
      <c r="E231" s="2" t="str">
        <f>TEXT(Table2[[#This Row],[Order Date]],"MMMM")</f>
        <v>July</v>
      </c>
      <c r="F231" s="2" t="str">
        <f>TEXT(Table2[[#This Row],[Order Date]],"YYYY")</f>
        <v>2020</v>
      </c>
      <c r="G231">
        <v>3938</v>
      </c>
      <c r="H231" t="s">
        <v>92</v>
      </c>
      <c r="I231" t="s">
        <v>350</v>
      </c>
      <c r="J231" t="s">
        <v>89</v>
      </c>
      <c r="K231" t="s">
        <v>90</v>
      </c>
      <c r="L231" t="s">
        <v>28</v>
      </c>
      <c r="M231" t="s">
        <v>120</v>
      </c>
      <c r="N231">
        <v>365</v>
      </c>
      <c r="O231" t="s">
        <v>53</v>
      </c>
      <c r="P231" s="4">
        <v>94.75</v>
      </c>
      <c r="Q231">
        <v>4</v>
      </c>
      <c r="R231" s="4">
        <f t="shared" si="15"/>
        <v>379</v>
      </c>
      <c r="S231" s="2">
        <v>122.2799988</v>
      </c>
      <c r="T231" s="2">
        <f t="shared" si="18"/>
        <v>256.72000120000001</v>
      </c>
      <c r="U231" s="2">
        <f t="shared" si="19"/>
        <v>30.5699997</v>
      </c>
    </row>
    <row r="232" spans="1:21">
      <c r="A232">
        <v>18923</v>
      </c>
      <c r="B232" s="1">
        <v>44030</v>
      </c>
      <c r="C232" s="2">
        <f t="shared" si="16"/>
        <v>6</v>
      </c>
      <c r="D232" s="2" t="str">
        <f t="shared" si="17"/>
        <v>Weekend</v>
      </c>
      <c r="E232" s="2" t="str">
        <f>TEXT(Table2[[#This Row],[Order Date]],"MMMM")</f>
        <v>July</v>
      </c>
      <c r="F232" s="2" t="str">
        <f>TEXT(Table2[[#This Row],[Order Date]],"YYYY")</f>
        <v>2020</v>
      </c>
      <c r="G232">
        <v>8188</v>
      </c>
      <c r="H232" t="s">
        <v>92</v>
      </c>
      <c r="I232" t="s">
        <v>351</v>
      </c>
      <c r="J232" t="s">
        <v>89</v>
      </c>
      <c r="K232" t="s">
        <v>90</v>
      </c>
      <c r="L232" t="s">
        <v>28</v>
      </c>
      <c r="M232" t="s">
        <v>120</v>
      </c>
      <c r="N232">
        <v>365</v>
      </c>
      <c r="O232" t="s">
        <v>53</v>
      </c>
      <c r="P232" s="4">
        <v>94.75</v>
      </c>
      <c r="Q232">
        <v>4</v>
      </c>
      <c r="R232" s="4">
        <f t="shared" si="15"/>
        <v>379</v>
      </c>
      <c r="S232" s="2">
        <v>122.2799988</v>
      </c>
      <c r="T232" s="2">
        <f t="shared" si="18"/>
        <v>256.72000120000001</v>
      </c>
      <c r="U232" s="2">
        <f t="shared" si="19"/>
        <v>30.5699997</v>
      </c>
    </row>
    <row r="233" spans="1:21">
      <c r="A233">
        <v>65050</v>
      </c>
      <c r="B233" s="1">
        <v>44030</v>
      </c>
      <c r="C233" s="2">
        <f t="shared" si="16"/>
        <v>6</v>
      </c>
      <c r="D233" s="2" t="str">
        <f t="shared" si="17"/>
        <v>Weekend</v>
      </c>
      <c r="E233" s="2" t="str">
        <f>TEXT(Table2[[#This Row],[Order Date]],"MMMM")</f>
        <v>July</v>
      </c>
      <c r="F233" s="2" t="str">
        <f>TEXT(Table2[[#This Row],[Order Date]],"YYYY")</f>
        <v>2020</v>
      </c>
      <c r="G233">
        <v>9324</v>
      </c>
      <c r="H233" t="s">
        <v>352</v>
      </c>
      <c r="I233" t="s">
        <v>327</v>
      </c>
      <c r="J233" t="s">
        <v>89</v>
      </c>
      <c r="K233" t="s">
        <v>90</v>
      </c>
      <c r="L233" t="s">
        <v>28</v>
      </c>
      <c r="M233" t="s">
        <v>120</v>
      </c>
      <c r="N233">
        <v>365</v>
      </c>
      <c r="O233" t="s">
        <v>53</v>
      </c>
      <c r="P233" s="4">
        <v>94.75</v>
      </c>
      <c r="Q233">
        <v>4</v>
      </c>
      <c r="R233" s="4">
        <f t="shared" si="15"/>
        <v>379</v>
      </c>
      <c r="S233" s="2">
        <v>122.2799988</v>
      </c>
      <c r="T233" s="2">
        <f t="shared" si="18"/>
        <v>256.72000120000001</v>
      </c>
      <c r="U233" s="2">
        <f t="shared" si="19"/>
        <v>30.5699997</v>
      </c>
    </row>
    <row r="234" spans="1:21">
      <c r="A234">
        <v>17814</v>
      </c>
      <c r="B234" s="1">
        <v>44030</v>
      </c>
      <c r="C234" s="2">
        <f t="shared" si="16"/>
        <v>6</v>
      </c>
      <c r="D234" s="2" t="str">
        <f t="shared" si="17"/>
        <v>Weekend</v>
      </c>
      <c r="E234" s="2" t="str">
        <f>TEXT(Table2[[#This Row],[Order Date]],"MMMM")</f>
        <v>July</v>
      </c>
      <c r="F234" s="2" t="str">
        <f>TEXT(Table2[[#This Row],[Order Date]],"YYYY")</f>
        <v>2020</v>
      </c>
      <c r="G234">
        <v>7766</v>
      </c>
      <c r="H234" t="s">
        <v>92</v>
      </c>
      <c r="I234" t="s">
        <v>353</v>
      </c>
      <c r="J234" t="s">
        <v>89</v>
      </c>
      <c r="K234" t="s">
        <v>90</v>
      </c>
      <c r="L234" t="s">
        <v>28</v>
      </c>
      <c r="M234" t="s">
        <v>120</v>
      </c>
      <c r="N234">
        <v>365</v>
      </c>
      <c r="O234" t="s">
        <v>53</v>
      </c>
      <c r="P234" s="4">
        <v>94.75</v>
      </c>
      <c r="Q234">
        <v>4</v>
      </c>
      <c r="R234" s="4">
        <f t="shared" si="15"/>
        <v>379</v>
      </c>
      <c r="S234" s="2">
        <v>122.2799988</v>
      </c>
      <c r="T234" s="2">
        <f t="shared" si="18"/>
        <v>256.72000120000001</v>
      </c>
      <c r="U234" s="2">
        <f t="shared" si="19"/>
        <v>30.5699997</v>
      </c>
    </row>
    <row r="235" spans="1:21">
      <c r="A235">
        <v>18926</v>
      </c>
      <c r="B235" s="1">
        <v>44030</v>
      </c>
      <c r="C235" s="2">
        <f t="shared" si="16"/>
        <v>6</v>
      </c>
      <c r="D235" s="2" t="str">
        <f t="shared" si="17"/>
        <v>Weekend</v>
      </c>
      <c r="E235" s="2" t="str">
        <f>TEXT(Table2[[#This Row],[Order Date]],"MMMM")</f>
        <v>July</v>
      </c>
      <c r="F235" s="2" t="str">
        <f>TEXT(Table2[[#This Row],[Order Date]],"YYYY")</f>
        <v>2020</v>
      </c>
      <c r="G235">
        <v>2717</v>
      </c>
      <c r="H235" t="s">
        <v>92</v>
      </c>
      <c r="I235" t="s">
        <v>354</v>
      </c>
      <c r="J235" t="s">
        <v>89</v>
      </c>
      <c r="K235" t="s">
        <v>90</v>
      </c>
      <c r="L235" t="s">
        <v>28</v>
      </c>
      <c r="M235" t="s">
        <v>120</v>
      </c>
      <c r="N235">
        <v>365</v>
      </c>
      <c r="O235" t="s">
        <v>53</v>
      </c>
      <c r="P235" s="4">
        <v>94.75</v>
      </c>
      <c r="Q235">
        <v>4</v>
      </c>
      <c r="R235" s="4">
        <f t="shared" si="15"/>
        <v>379</v>
      </c>
      <c r="S235" s="2">
        <v>122.2799988</v>
      </c>
      <c r="T235" s="2">
        <f t="shared" si="18"/>
        <v>256.72000120000001</v>
      </c>
      <c r="U235" s="2">
        <f t="shared" si="19"/>
        <v>30.5699997</v>
      </c>
    </row>
    <row r="236" spans="1:21">
      <c r="A236">
        <v>15042</v>
      </c>
      <c r="B236" s="1">
        <v>44030</v>
      </c>
      <c r="C236" s="2">
        <f t="shared" si="16"/>
        <v>6</v>
      </c>
      <c r="D236" s="2" t="str">
        <f t="shared" si="17"/>
        <v>Weekend</v>
      </c>
      <c r="E236" s="2" t="str">
        <f>TEXT(Table2[[#This Row],[Order Date]],"MMMM")</f>
        <v>July</v>
      </c>
      <c r="F236" s="2" t="str">
        <f>TEXT(Table2[[#This Row],[Order Date]],"YYYY")</f>
        <v>2020</v>
      </c>
      <c r="G236">
        <v>1443</v>
      </c>
      <c r="H236" t="s">
        <v>155</v>
      </c>
      <c r="I236" t="s">
        <v>355</v>
      </c>
      <c r="J236" t="s">
        <v>89</v>
      </c>
      <c r="K236" t="s">
        <v>90</v>
      </c>
      <c r="L236" t="s">
        <v>28</v>
      </c>
      <c r="M236" t="s">
        <v>120</v>
      </c>
      <c r="N236">
        <v>365</v>
      </c>
      <c r="O236" t="s">
        <v>53</v>
      </c>
      <c r="P236" s="4">
        <v>94.75</v>
      </c>
      <c r="Q236">
        <v>4</v>
      </c>
      <c r="R236" s="4">
        <f t="shared" si="15"/>
        <v>379</v>
      </c>
      <c r="S236" s="2">
        <v>122.2799988</v>
      </c>
      <c r="T236" s="2">
        <f t="shared" si="18"/>
        <v>256.72000120000001</v>
      </c>
      <c r="U236" s="2">
        <f t="shared" si="19"/>
        <v>30.5699997</v>
      </c>
    </row>
    <row r="237" spans="1:21">
      <c r="A237">
        <v>75917</v>
      </c>
      <c r="B237" s="1">
        <v>44027</v>
      </c>
      <c r="C237" s="2">
        <f t="shared" si="16"/>
        <v>3</v>
      </c>
      <c r="D237" s="2" t="str">
        <f t="shared" si="17"/>
        <v>Weekday</v>
      </c>
      <c r="E237" s="2" t="str">
        <f>TEXT(Table2[[#This Row],[Order Date]],"MMMM")</f>
        <v>July</v>
      </c>
      <c r="F237" s="2" t="str">
        <f>TEXT(Table2[[#This Row],[Order Date]],"YYYY")</f>
        <v>2020</v>
      </c>
      <c r="G237">
        <v>19470</v>
      </c>
      <c r="H237" t="s">
        <v>356</v>
      </c>
      <c r="I237" t="s">
        <v>220</v>
      </c>
      <c r="J237" t="s">
        <v>110</v>
      </c>
      <c r="K237" t="s">
        <v>90</v>
      </c>
      <c r="L237" t="s">
        <v>28</v>
      </c>
      <c r="M237" t="s">
        <v>97</v>
      </c>
      <c r="N237">
        <v>1360</v>
      </c>
      <c r="O237" t="s">
        <v>38</v>
      </c>
      <c r="P237" s="4">
        <v>370</v>
      </c>
      <c r="Q237">
        <v>1</v>
      </c>
      <c r="R237" s="4">
        <f t="shared" si="15"/>
        <v>370</v>
      </c>
      <c r="S237" s="2">
        <v>249.0899963</v>
      </c>
      <c r="T237" s="2">
        <f t="shared" si="18"/>
        <v>120.9100037</v>
      </c>
      <c r="U237" s="2">
        <f t="shared" si="19"/>
        <v>249.0899963</v>
      </c>
    </row>
    <row r="238" spans="1:21">
      <c r="A238">
        <v>75905</v>
      </c>
      <c r="B238" s="1">
        <v>44026</v>
      </c>
      <c r="C238" s="2">
        <f t="shared" si="16"/>
        <v>2</v>
      </c>
      <c r="D238" s="2" t="str">
        <f t="shared" si="17"/>
        <v>Weekday</v>
      </c>
      <c r="E238" s="2" t="str">
        <f>TEXT(Table2[[#This Row],[Order Date]],"MMMM")</f>
        <v>July</v>
      </c>
      <c r="F238" s="2" t="str">
        <f>TEXT(Table2[[#This Row],[Order Date]],"YYYY")</f>
        <v>2020</v>
      </c>
      <c r="G238">
        <v>19458</v>
      </c>
      <c r="H238" t="s">
        <v>357</v>
      </c>
      <c r="I238" t="s">
        <v>220</v>
      </c>
      <c r="J238" t="s">
        <v>110</v>
      </c>
      <c r="K238" t="s">
        <v>90</v>
      </c>
      <c r="L238" t="s">
        <v>28</v>
      </c>
      <c r="M238" t="s">
        <v>97</v>
      </c>
      <c r="N238">
        <v>1360</v>
      </c>
      <c r="O238" t="s">
        <v>38</v>
      </c>
      <c r="P238" s="4">
        <v>370</v>
      </c>
      <c r="Q238">
        <v>1</v>
      </c>
      <c r="R238" s="4">
        <f t="shared" si="15"/>
        <v>370</v>
      </c>
      <c r="S238" s="2">
        <v>249.0899963</v>
      </c>
      <c r="T238" s="2">
        <f t="shared" si="18"/>
        <v>120.9100037</v>
      </c>
      <c r="U238" s="2">
        <f t="shared" si="19"/>
        <v>249.0899963</v>
      </c>
    </row>
    <row r="239" spans="1:21">
      <c r="A239">
        <v>29286</v>
      </c>
      <c r="B239" s="1">
        <v>44024</v>
      </c>
      <c r="C239" s="2">
        <f t="shared" si="16"/>
        <v>7</v>
      </c>
      <c r="D239" s="2" t="str">
        <f t="shared" si="17"/>
        <v>Weekend</v>
      </c>
      <c r="E239" s="2" t="str">
        <f>TEXT(Table2[[#This Row],[Order Date]],"MMMM")</f>
        <v>July</v>
      </c>
      <c r="F239" s="2" t="str">
        <f>TEXT(Table2[[#This Row],[Order Date]],"YYYY")</f>
        <v>2020</v>
      </c>
      <c r="G239">
        <v>10053</v>
      </c>
      <c r="H239" t="s">
        <v>92</v>
      </c>
      <c r="I239" t="s">
        <v>44</v>
      </c>
      <c r="J239" t="s">
        <v>110</v>
      </c>
      <c r="K239" t="s">
        <v>111</v>
      </c>
      <c r="L239" t="s">
        <v>33</v>
      </c>
      <c r="M239" t="s">
        <v>120</v>
      </c>
      <c r="N239">
        <v>365</v>
      </c>
      <c r="O239" t="s">
        <v>53</v>
      </c>
      <c r="P239" s="4">
        <v>94.75</v>
      </c>
      <c r="Q239">
        <v>5</v>
      </c>
      <c r="R239" s="4">
        <f t="shared" si="15"/>
        <v>473.75</v>
      </c>
      <c r="S239" s="2">
        <v>152.8499985</v>
      </c>
      <c r="T239" s="2">
        <f t="shared" si="18"/>
        <v>320.90000150000003</v>
      </c>
      <c r="U239" s="2">
        <f t="shared" si="19"/>
        <v>30.5699997</v>
      </c>
    </row>
    <row r="240" spans="1:21">
      <c r="A240">
        <v>22926</v>
      </c>
      <c r="B240" s="1">
        <v>44023</v>
      </c>
      <c r="C240" s="2">
        <f t="shared" si="16"/>
        <v>6</v>
      </c>
      <c r="D240" s="2" t="str">
        <f t="shared" si="17"/>
        <v>Weekend</v>
      </c>
      <c r="E240" s="2" t="str">
        <f>TEXT(Table2[[#This Row],[Order Date]],"MMMM")</f>
        <v>July</v>
      </c>
      <c r="F240" s="2" t="str">
        <f>TEXT(Table2[[#This Row],[Order Date]],"YYYY")</f>
        <v>2020</v>
      </c>
      <c r="G240">
        <v>7101</v>
      </c>
      <c r="H240" t="s">
        <v>92</v>
      </c>
      <c r="I240" t="s">
        <v>44</v>
      </c>
      <c r="J240" t="s">
        <v>110</v>
      </c>
      <c r="K240" t="s">
        <v>111</v>
      </c>
      <c r="L240" t="s">
        <v>33</v>
      </c>
      <c r="M240" t="s">
        <v>120</v>
      </c>
      <c r="N240">
        <v>365</v>
      </c>
      <c r="O240" t="s">
        <v>53</v>
      </c>
      <c r="P240" s="4">
        <v>94.75</v>
      </c>
      <c r="Q240">
        <v>5</v>
      </c>
      <c r="R240" s="4">
        <f t="shared" si="15"/>
        <v>473.75</v>
      </c>
      <c r="S240" s="2">
        <v>152.8499985</v>
      </c>
      <c r="T240" s="2">
        <f t="shared" si="18"/>
        <v>320.90000150000003</v>
      </c>
      <c r="U240" s="2">
        <f t="shared" si="19"/>
        <v>30.5699997</v>
      </c>
    </row>
    <row r="241" spans="1:21">
      <c r="A241">
        <v>75751</v>
      </c>
      <c r="B241" s="1">
        <v>44023</v>
      </c>
      <c r="C241" s="2">
        <f t="shared" si="16"/>
        <v>6</v>
      </c>
      <c r="D241" s="2" t="str">
        <f t="shared" si="17"/>
        <v>Weekend</v>
      </c>
      <c r="E241" s="2" t="str">
        <f>TEXT(Table2[[#This Row],[Order Date]],"MMMM")</f>
        <v>July</v>
      </c>
      <c r="F241" s="2" t="str">
        <f>TEXT(Table2[[#This Row],[Order Date]],"YYYY")</f>
        <v>2020</v>
      </c>
      <c r="G241">
        <v>19304</v>
      </c>
      <c r="H241" t="s">
        <v>358</v>
      </c>
      <c r="I241" t="s">
        <v>154</v>
      </c>
      <c r="J241" t="s">
        <v>110</v>
      </c>
      <c r="K241" t="s">
        <v>90</v>
      </c>
      <c r="L241" t="s">
        <v>28</v>
      </c>
      <c r="M241" t="s">
        <v>97</v>
      </c>
      <c r="N241">
        <v>1360</v>
      </c>
      <c r="O241" t="s">
        <v>38</v>
      </c>
      <c r="P241" s="4">
        <v>370</v>
      </c>
      <c r="Q241">
        <v>1</v>
      </c>
      <c r="R241" s="4">
        <f t="shared" si="15"/>
        <v>370</v>
      </c>
      <c r="S241" s="2">
        <v>249.0899963</v>
      </c>
      <c r="T241" s="2">
        <f t="shared" si="18"/>
        <v>120.9100037</v>
      </c>
      <c r="U241" s="2">
        <f t="shared" si="19"/>
        <v>249.0899963</v>
      </c>
    </row>
    <row r="242" spans="1:21">
      <c r="A242">
        <v>75752</v>
      </c>
      <c r="B242" s="1">
        <v>44022</v>
      </c>
      <c r="C242" s="2">
        <f t="shared" si="16"/>
        <v>5</v>
      </c>
      <c r="D242" s="2" t="str">
        <f t="shared" si="17"/>
        <v>Weekday</v>
      </c>
      <c r="E242" s="2" t="str">
        <f>TEXT(Table2[[#This Row],[Order Date]],"MMMM")</f>
        <v>July</v>
      </c>
      <c r="F242" s="2" t="str">
        <f>TEXT(Table2[[#This Row],[Order Date]],"YYYY")</f>
        <v>2020</v>
      </c>
      <c r="G242">
        <v>19305</v>
      </c>
      <c r="H242" t="s">
        <v>359</v>
      </c>
      <c r="I242" t="s">
        <v>360</v>
      </c>
      <c r="J242" t="s">
        <v>89</v>
      </c>
      <c r="K242" t="s">
        <v>90</v>
      </c>
      <c r="L242" t="s">
        <v>33</v>
      </c>
      <c r="M242" t="s">
        <v>97</v>
      </c>
      <c r="N242">
        <v>1360</v>
      </c>
      <c r="O242" t="s">
        <v>38</v>
      </c>
      <c r="P242" s="4">
        <v>370</v>
      </c>
      <c r="Q242">
        <v>1</v>
      </c>
      <c r="R242" s="4">
        <f t="shared" si="15"/>
        <v>370</v>
      </c>
      <c r="S242" s="2">
        <v>249.0899963</v>
      </c>
      <c r="T242" s="2">
        <f t="shared" si="18"/>
        <v>120.9100037</v>
      </c>
      <c r="U242" s="2">
        <f t="shared" si="19"/>
        <v>249.0899963</v>
      </c>
    </row>
    <row r="243" spans="1:21">
      <c r="A243">
        <v>23456</v>
      </c>
      <c r="B243" s="1">
        <v>44021</v>
      </c>
      <c r="C243" s="2">
        <f t="shared" si="16"/>
        <v>4</v>
      </c>
      <c r="D243" s="2" t="str">
        <f t="shared" si="17"/>
        <v>Weekday</v>
      </c>
      <c r="E243" s="2" t="str">
        <f>TEXT(Table2[[#This Row],[Order Date]],"MMMM")</f>
        <v>July</v>
      </c>
      <c r="F243" s="2" t="str">
        <f>TEXT(Table2[[#This Row],[Order Date]],"YYYY")</f>
        <v>2020</v>
      </c>
      <c r="G243">
        <v>241</v>
      </c>
      <c r="H243" t="s">
        <v>361</v>
      </c>
      <c r="I243" t="s">
        <v>119</v>
      </c>
      <c r="J243" t="s">
        <v>89</v>
      </c>
      <c r="K243" t="s">
        <v>90</v>
      </c>
      <c r="L243" t="s">
        <v>28</v>
      </c>
      <c r="M243" t="s">
        <v>94</v>
      </c>
      <c r="N243">
        <v>403</v>
      </c>
      <c r="O243" t="s">
        <v>53</v>
      </c>
      <c r="P243" s="4">
        <v>133.37</v>
      </c>
      <c r="Q243">
        <v>1</v>
      </c>
      <c r="R243" s="4">
        <f t="shared" si="15"/>
        <v>133.37</v>
      </c>
      <c r="S243" s="2">
        <v>84.590000149999995</v>
      </c>
      <c r="T243" s="2">
        <f t="shared" si="18"/>
        <v>48.77999985000001</v>
      </c>
      <c r="U243" s="2">
        <f t="shared" si="19"/>
        <v>84.590000149999995</v>
      </c>
    </row>
    <row r="244" spans="1:21">
      <c r="A244">
        <v>12525</v>
      </c>
      <c r="B244" s="1">
        <v>44014</v>
      </c>
      <c r="C244" s="2">
        <f t="shared" si="16"/>
        <v>4</v>
      </c>
      <c r="D244" s="2" t="str">
        <f t="shared" si="17"/>
        <v>Weekday</v>
      </c>
      <c r="E244" s="2" t="str">
        <f>TEXT(Table2[[#This Row],[Order Date]],"MMMM")</f>
        <v>July</v>
      </c>
      <c r="F244" s="2" t="str">
        <f>TEXT(Table2[[#This Row],[Order Date]],"YYYY")</f>
        <v>2020</v>
      </c>
      <c r="G244">
        <v>4936</v>
      </c>
      <c r="H244" t="s">
        <v>92</v>
      </c>
      <c r="I244" t="s">
        <v>152</v>
      </c>
      <c r="J244" t="s">
        <v>110</v>
      </c>
      <c r="K244" t="s">
        <v>90</v>
      </c>
      <c r="L244" t="s">
        <v>28</v>
      </c>
      <c r="M244" t="s">
        <v>362</v>
      </c>
      <c r="N244">
        <v>917</v>
      </c>
      <c r="O244" t="s">
        <v>49</v>
      </c>
      <c r="P244" s="4">
        <v>26.95</v>
      </c>
      <c r="Q244">
        <v>3</v>
      </c>
      <c r="R244" s="4">
        <f t="shared" si="15"/>
        <v>80.849999999999994</v>
      </c>
      <c r="S244" s="2">
        <v>56.070001589999997</v>
      </c>
      <c r="T244" s="2">
        <f t="shared" si="18"/>
        <v>24.779998409999997</v>
      </c>
      <c r="U244" s="2">
        <f t="shared" si="19"/>
        <v>18.690000529999999</v>
      </c>
    </row>
    <row r="245" spans="1:21">
      <c r="A245">
        <v>19840</v>
      </c>
      <c r="B245" s="1">
        <v>44013</v>
      </c>
      <c r="C245" s="2">
        <f t="shared" si="16"/>
        <v>3</v>
      </c>
      <c r="D245" s="2" t="str">
        <f t="shared" si="17"/>
        <v>Weekday</v>
      </c>
      <c r="E245" s="2" t="str">
        <f>TEXT(Table2[[#This Row],[Order Date]],"MMMM")</f>
        <v>July</v>
      </c>
      <c r="F245" s="2" t="str">
        <f>TEXT(Table2[[#This Row],[Order Date]],"YYYY")</f>
        <v>2020</v>
      </c>
      <c r="G245">
        <v>1464</v>
      </c>
      <c r="H245" t="s">
        <v>363</v>
      </c>
      <c r="I245" t="s">
        <v>44</v>
      </c>
      <c r="J245" t="s">
        <v>110</v>
      </c>
      <c r="K245" t="s">
        <v>111</v>
      </c>
      <c r="L245" t="s">
        <v>28</v>
      </c>
      <c r="M245" t="s">
        <v>94</v>
      </c>
      <c r="N245">
        <v>403</v>
      </c>
      <c r="O245" t="s">
        <v>53</v>
      </c>
      <c r="P245" s="4">
        <v>133.37</v>
      </c>
      <c r="Q245">
        <v>1</v>
      </c>
      <c r="R245" s="4">
        <f t="shared" si="15"/>
        <v>133.37</v>
      </c>
      <c r="S245" s="2">
        <v>84.590000149999995</v>
      </c>
      <c r="T245" s="2">
        <f t="shared" si="18"/>
        <v>48.77999985000001</v>
      </c>
      <c r="U245" s="2">
        <f t="shared" si="19"/>
        <v>84.590000149999995</v>
      </c>
    </row>
    <row r="246" spans="1:21">
      <c r="A246">
        <v>16555</v>
      </c>
      <c r="B246" s="1">
        <v>44012</v>
      </c>
      <c r="C246" s="2">
        <f t="shared" si="16"/>
        <v>2</v>
      </c>
      <c r="D246" s="2" t="str">
        <f t="shared" si="17"/>
        <v>Weekday</v>
      </c>
      <c r="E246" s="2" t="str">
        <f>TEXT(Table2[[#This Row],[Order Date]],"MMMM")</f>
        <v>June</v>
      </c>
      <c r="F246" s="2" t="str">
        <f>TEXT(Table2[[#This Row],[Order Date]],"YYYY")</f>
        <v>2020</v>
      </c>
      <c r="G246">
        <v>5670</v>
      </c>
      <c r="H246" t="s">
        <v>276</v>
      </c>
      <c r="I246" t="s">
        <v>44</v>
      </c>
      <c r="J246" t="s">
        <v>110</v>
      </c>
      <c r="K246" t="s">
        <v>111</v>
      </c>
      <c r="L246" t="s">
        <v>28</v>
      </c>
      <c r="M246" t="s">
        <v>120</v>
      </c>
      <c r="N246">
        <v>365</v>
      </c>
      <c r="O246" t="s">
        <v>53</v>
      </c>
      <c r="P246" s="4">
        <v>94.75</v>
      </c>
      <c r="Q246">
        <v>1</v>
      </c>
      <c r="R246" s="4">
        <f t="shared" si="15"/>
        <v>94.75</v>
      </c>
      <c r="S246" s="2">
        <v>30.5699997</v>
      </c>
      <c r="T246" s="2">
        <f t="shared" si="18"/>
        <v>64.180000300000003</v>
      </c>
      <c r="U246" s="2">
        <f t="shared" si="19"/>
        <v>30.5699997</v>
      </c>
    </row>
    <row r="247" spans="1:21">
      <c r="A247">
        <v>24752</v>
      </c>
      <c r="B247" s="1">
        <v>44004</v>
      </c>
      <c r="C247" s="2">
        <f t="shared" si="16"/>
        <v>1</v>
      </c>
      <c r="D247" s="2" t="str">
        <f t="shared" si="17"/>
        <v>Weekday</v>
      </c>
      <c r="E247" s="2" t="str">
        <f>TEXT(Table2[[#This Row],[Order Date]],"MMMM")</f>
        <v>June</v>
      </c>
      <c r="F247" s="2" t="str">
        <f>TEXT(Table2[[#This Row],[Order Date]],"YYYY")</f>
        <v>2020</v>
      </c>
      <c r="G247">
        <v>11892</v>
      </c>
      <c r="H247" t="s">
        <v>253</v>
      </c>
      <c r="I247" t="s">
        <v>364</v>
      </c>
      <c r="J247" t="s">
        <v>89</v>
      </c>
      <c r="K247" t="s">
        <v>90</v>
      </c>
      <c r="L247" t="s">
        <v>28</v>
      </c>
      <c r="M247" t="s">
        <v>94</v>
      </c>
      <c r="N247">
        <v>403</v>
      </c>
      <c r="O247" t="s">
        <v>53</v>
      </c>
      <c r="P247" s="4">
        <v>133.37</v>
      </c>
      <c r="Q247">
        <v>1</v>
      </c>
      <c r="R247" s="4">
        <f t="shared" si="15"/>
        <v>133.37</v>
      </c>
      <c r="S247" s="2">
        <v>84.590000149999995</v>
      </c>
      <c r="T247" s="2">
        <f t="shared" si="18"/>
        <v>48.77999985000001</v>
      </c>
      <c r="U247" s="2">
        <f t="shared" si="19"/>
        <v>84.590000149999995</v>
      </c>
    </row>
    <row r="248" spans="1:21">
      <c r="A248">
        <v>48334</v>
      </c>
      <c r="B248" s="1">
        <v>43997</v>
      </c>
      <c r="C248" s="2">
        <f t="shared" si="16"/>
        <v>1</v>
      </c>
      <c r="D248" s="2" t="str">
        <f t="shared" si="17"/>
        <v>Weekday</v>
      </c>
      <c r="E248" s="2" t="str">
        <f>TEXT(Table2[[#This Row],[Order Date]],"MMMM")</f>
        <v>June</v>
      </c>
      <c r="F248" s="2" t="str">
        <f>TEXT(Table2[[#This Row],[Order Date]],"YYYY")</f>
        <v>2020</v>
      </c>
      <c r="G248">
        <v>6900</v>
      </c>
      <c r="H248" t="s">
        <v>365</v>
      </c>
      <c r="I248" t="s">
        <v>44</v>
      </c>
      <c r="J248" t="s">
        <v>110</v>
      </c>
      <c r="K248" t="s">
        <v>111</v>
      </c>
      <c r="L248" t="s">
        <v>33</v>
      </c>
      <c r="M248" t="s">
        <v>120</v>
      </c>
      <c r="N248">
        <v>365</v>
      </c>
      <c r="O248" t="s">
        <v>53</v>
      </c>
      <c r="P248" s="4">
        <v>94.75</v>
      </c>
      <c r="Q248">
        <v>5</v>
      </c>
      <c r="R248" s="4">
        <f t="shared" si="15"/>
        <v>473.75</v>
      </c>
      <c r="S248" s="2">
        <v>152.8499985</v>
      </c>
      <c r="T248" s="2">
        <f t="shared" si="18"/>
        <v>320.90000150000003</v>
      </c>
      <c r="U248" s="2">
        <f t="shared" si="19"/>
        <v>30.5699997</v>
      </c>
    </row>
    <row r="249" spans="1:21">
      <c r="A249">
        <v>21624</v>
      </c>
      <c r="B249" s="1">
        <v>43996</v>
      </c>
      <c r="C249" s="2">
        <f t="shared" si="16"/>
        <v>7</v>
      </c>
      <c r="D249" s="2" t="str">
        <f t="shared" si="17"/>
        <v>Weekend</v>
      </c>
      <c r="E249" s="2" t="str">
        <f>TEXT(Table2[[#This Row],[Order Date]],"MMMM")</f>
        <v>June</v>
      </c>
      <c r="F249" s="2" t="str">
        <f>TEXT(Table2[[#This Row],[Order Date]],"YYYY")</f>
        <v>2020</v>
      </c>
      <c r="G249">
        <v>10852</v>
      </c>
      <c r="H249" t="s">
        <v>366</v>
      </c>
      <c r="I249" t="s">
        <v>44</v>
      </c>
      <c r="J249" t="s">
        <v>110</v>
      </c>
      <c r="K249" t="s">
        <v>111</v>
      </c>
      <c r="L249" t="s">
        <v>33</v>
      </c>
      <c r="M249" t="s">
        <v>120</v>
      </c>
      <c r="N249">
        <v>365</v>
      </c>
      <c r="O249" t="s">
        <v>53</v>
      </c>
      <c r="P249" s="4">
        <v>94.75</v>
      </c>
      <c r="Q249">
        <v>5</v>
      </c>
      <c r="R249" s="4">
        <f t="shared" si="15"/>
        <v>473.75</v>
      </c>
      <c r="S249" s="2">
        <v>152.8499985</v>
      </c>
      <c r="T249" s="2">
        <f t="shared" si="18"/>
        <v>320.90000150000003</v>
      </c>
      <c r="U249" s="2">
        <f t="shared" si="19"/>
        <v>30.5699997</v>
      </c>
    </row>
    <row r="250" spans="1:21">
      <c r="A250">
        <v>21872</v>
      </c>
      <c r="B250" s="1">
        <v>43995</v>
      </c>
      <c r="C250" s="2">
        <f t="shared" si="16"/>
        <v>6</v>
      </c>
      <c r="D250" s="2" t="str">
        <f t="shared" si="17"/>
        <v>Weekend</v>
      </c>
      <c r="E250" s="2" t="str">
        <f>TEXT(Table2[[#This Row],[Order Date]],"MMMM")</f>
        <v>June</v>
      </c>
      <c r="F250" s="2" t="str">
        <f>TEXT(Table2[[#This Row],[Order Date]],"YYYY")</f>
        <v>2020</v>
      </c>
      <c r="G250">
        <v>1234</v>
      </c>
      <c r="H250" t="s">
        <v>367</v>
      </c>
      <c r="I250" t="s">
        <v>44</v>
      </c>
      <c r="J250" t="s">
        <v>110</v>
      </c>
      <c r="K250" t="s">
        <v>111</v>
      </c>
      <c r="L250" t="s">
        <v>33</v>
      </c>
      <c r="M250" t="s">
        <v>120</v>
      </c>
      <c r="N250">
        <v>365</v>
      </c>
      <c r="O250" t="s">
        <v>53</v>
      </c>
      <c r="P250" s="4">
        <v>94.75</v>
      </c>
      <c r="Q250">
        <v>5</v>
      </c>
      <c r="R250" s="4">
        <f t="shared" si="15"/>
        <v>473.75</v>
      </c>
      <c r="S250" s="2">
        <v>152.8499985</v>
      </c>
      <c r="T250" s="2">
        <f t="shared" si="18"/>
        <v>320.90000150000003</v>
      </c>
      <c r="U250" s="2">
        <f t="shared" si="19"/>
        <v>30.5699997</v>
      </c>
    </row>
    <row r="251" spans="1:21">
      <c r="A251">
        <v>17520</v>
      </c>
      <c r="B251" s="1">
        <v>43995</v>
      </c>
      <c r="C251" s="2">
        <f t="shared" si="16"/>
        <v>6</v>
      </c>
      <c r="D251" s="2" t="str">
        <f t="shared" si="17"/>
        <v>Weekend</v>
      </c>
      <c r="E251" s="2" t="str">
        <f>TEXT(Table2[[#This Row],[Order Date]],"MMMM")</f>
        <v>June</v>
      </c>
      <c r="F251" s="2" t="str">
        <f>TEXT(Table2[[#This Row],[Order Date]],"YYYY")</f>
        <v>2020</v>
      </c>
      <c r="G251">
        <v>6248</v>
      </c>
      <c r="H251" t="s">
        <v>368</v>
      </c>
      <c r="I251" t="s">
        <v>369</v>
      </c>
      <c r="J251" t="s">
        <v>89</v>
      </c>
      <c r="K251" t="s">
        <v>90</v>
      </c>
      <c r="L251" t="s">
        <v>33</v>
      </c>
      <c r="M251" t="s">
        <v>183</v>
      </c>
      <c r="N251">
        <v>627</v>
      </c>
      <c r="O251" t="s">
        <v>46</v>
      </c>
      <c r="P251" s="4">
        <v>165</v>
      </c>
      <c r="Q251">
        <v>4</v>
      </c>
      <c r="R251" s="4">
        <f t="shared" si="15"/>
        <v>660</v>
      </c>
      <c r="S251" s="2">
        <v>490.9200136</v>
      </c>
      <c r="T251" s="2">
        <f t="shared" si="18"/>
        <v>169.0799864</v>
      </c>
      <c r="U251" s="2">
        <f t="shared" si="19"/>
        <v>122.7300034</v>
      </c>
    </row>
    <row r="252" spans="1:21">
      <c r="A252">
        <v>75922</v>
      </c>
      <c r="B252" s="1">
        <v>43994</v>
      </c>
      <c r="C252" s="2">
        <f t="shared" si="16"/>
        <v>5</v>
      </c>
      <c r="D252" s="2" t="str">
        <f t="shared" si="17"/>
        <v>Weekday</v>
      </c>
      <c r="E252" s="2" t="str">
        <f>TEXT(Table2[[#This Row],[Order Date]],"MMMM")</f>
        <v>June</v>
      </c>
      <c r="F252" s="2" t="str">
        <f>TEXT(Table2[[#This Row],[Order Date]],"YYYY")</f>
        <v>2020</v>
      </c>
      <c r="G252">
        <v>19475</v>
      </c>
      <c r="H252" t="s">
        <v>151</v>
      </c>
      <c r="I252" t="s">
        <v>36</v>
      </c>
      <c r="J252" t="s">
        <v>110</v>
      </c>
      <c r="K252" t="s">
        <v>111</v>
      </c>
      <c r="L252" t="s">
        <v>28</v>
      </c>
      <c r="M252" t="s">
        <v>97</v>
      </c>
      <c r="N252">
        <v>1360</v>
      </c>
      <c r="O252" t="s">
        <v>38</v>
      </c>
      <c r="P252" s="4">
        <v>370</v>
      </c>
      <c r="Q252">
        <v>1</v>
      </c>
      <c r="R252" s="4">
        <f t="shared" si="15"/>
        <v>370</v>
      </c>
      <c r="S252" s="2">
        <v>249.0899963</v>
      </c>
      <c r="T252" s="2">
        <f t="shared" si="18"/>
        <v>120.9100037</v>
      </c>
      <c r="U252" s="2">
        <f t="shared" si="19"/>
        <v>249.0899963</v>
      </c>
    </row>
    <row r="253" spans="1:21">
      <c r="A253">
        <v>19496</v>
      </c>
      <c r="B253" s="1">
        <v>43994</v>
      </c>
      <c r="C253" s="2">
        <f t="shared" si="16"/>
        <v>5</v>
      </c>
      <c r="D253" s="2" t="str">
        <f t="shared" si="17"/>
        <v>Weekday</v>
      </c>
      <c r="E253" s="2" t="str">
        <f>TEXT(Table2[[#This Row],[Order Date]],"MMMM")</f>
        <v>June</v>
      </c>
      <c r="F253" s="2" t="str">
        <f>TEXT(Table2[[#This Row],[Order Date]],"YYYY")</f>
        <v>2020</v>
      </c>
      <c r="G253">
        <v>7521</v>
      </c>
      <c r="H253" t="s">
        <v>370</v>
      </c>
      <c r="I253" t="s">
        <v>371</v>
      </c>
      <c r="J253" t="s">
        <v>319</v>
      </c>
      <c r="K253" t="s">
        <v>90</v>
      </c>
      <c r="L253" t="s">
        <v>28</v>
      </c>
      <c r="M253" t="s">
        <v>134</v>
      </c>
      <c r="N253">
        <v>191</v>
      </c>
      <c r="O253" t="s">
        <v>29</v>
      </c>
      <c r="P253" s="4">
        <v>85</v>
      </c>
      <c r="Q253">
        <v>4</v>
      </c>
      <c r="R253" s="4">
        <f t="shared" si="15"/>
        <v>340</v>
      </c>
      <c r="S253" s="2">
        <v>219.11999520000001</v>
      </c>
      <c r="T253" s="2">
        <f t="shared" si="18"/>
        <v>120.88000479999999</v>
      </c>
      <c r="U253" s="2">
        <f t="shared" si="19"/>
        <v>54.779998800000001</v>
      </c>
    </row>
    <row r="254" spans="1:21">
      <c r="A254">
        <v>14363</v>
      </c>
      <c r="B254" s="1">
        <v>43994</v>
      </c>
      <c r="C254" s="2">
        <f t="shared" si="16"/>
        <v>5</v>
      </c>
      <c r="D254" s="2" t="str">
        <f t="shared" si="17"/>
        <v>Weekday</v>
      </c>
      <c r="E254" s="2" t="str">
        <f>TEXT(Table2[[#This Row],[Order Date]],"MMMM")</f>
        <v>June</v>
      </c>
      <c r="F254" s="2" t="str">
        <f>TEXT(Table2[[#This Row],[Order Date]],"YYYY")</f>
        <v>2020</v>
      </c>
      <c r="G254">
        <v>11388</v>
      </c>
      <c r="H254" t="s">
        <v>372</v>
      </c>
      <c r="I254" t="s">
        <v>224</v>
      </c>
      <c r="J254" t="s">
        <v>89</v>
      </c>
      <c r="K254" t="s">
        <v>90</v>
      </c>
      <c r="L254" t="s">
        <v>28</v>
      </c>
      <c r="M254" t="s">
        <v>160</v>
      </c>
      <c r="N254">
        <v>502</v>
      </c>
      <c r="O254" t="s">
        <v>29</v>
      </c>
      <c r="P254" s="4">
        <v>65</v>
      </c>
      <c r="Q254">
        <v>4</v>
      </c>
      <c r="R254" s="4">
        <f t="shared" si="15"/>
        <v>260</v>
      </c>
      <c r="S254" s="2">
        <v>134.39999388000001</v>
      </c>
      <c r="T254" s="2">
        <f t="shared" si="18"/>
        <v>125.60000611999999</v>
      </c>
      <c r="U254" s="2">
        <f t="shared" si="19"/>
        <v>33.599998470000003</v>
      </c>
    </row>
    <row r="255" spans="1:21">
      <c r="A255">
        <v>47899</v>
      </c>
      <c r="B255" s="1">
        <v>43994</v>
      </c>
      <c r="C255" s="2">
        <f t="shared" si="16"/>
        <v>5</v>
      </c>
      <c r="D255" s="2" t="str">
        <f t="shared" si="17"/>
        <v>Weekday</v>
      </c>
      <c r="E255" s="2" t="str">
        <f>TEXT(Table2[[#This Row],[Order Date]],"MMMM")</f>
        <v>June</v>
      </c>
      <c r="F255" s="2" t="str">
        <f>TEXT(Table2[[#This Row],[Order Date]],"YYYY")</f>
        <v>2020</v>
      </c>
      <c r="G255">
        <v>1695</v>
      </c>
      <c r="H255" t="s">
        <v>373</v>
      </c>
      <c r="I255" t="s">
        <v>353</v>
      </c>
      <c r="J255" t="s">
        <v>89</v>
      </c>
      <c r="K255" t="s">
        <v>90</v>
      </c>
      <c r="L255" t="s">
        <v>28</v>
      </c>
      <c r="M255" t="s">
        <v>120</v>
      </c>
      <c r="N255">
        <v>365</v>
      </c>
      <c r="O255" t="s">
        <v>53</v>
      </c>
      <c r="P255" s="4">
        <v>94.75</v>
      </c>
      <c r="Q255">
        <v>1</v>
      </c>
      <c r="R255" s="4">
        <f t="shared" si="15"/>
        <v>94.75</v>
      </c>
      <c r="S255" s="2">
        <v>30.5699997</v>
      </c>
      <c r="T255" s="2">
        <f t="shared" si="18"/>
        <v>64.180000300000003</v>
      </c>
      <c r="U255" s="2">
        <f t="shared" si="19"/>
        <v>30.5699997</v>
      </c>
    </row>
    <row r="256" spans="1:21">
      <c r="A256">
        <v>75748</v>
      </c>
      <c r="B256" s="1">
        <v>43993</v>
      </c>
      <c r="C256" s="2">
        <f t="shared" si="16"/>
        <v>4</v>
      </c>
      <c r="D256" s="2" t="str">
        <f t="shared" si="17"/>
        <v>Weekday</v>
      </c>
      <c r="E256" s="2" t="str">
        <f>TEXT(Table2[[#This Row],[Order Date]],"MMMM")</f>
        <v>June</v>
      </c>
      <c r="F256" s="2" t="str">
        <f>TEXT(Table2[[#This Row],[Order Date]],"YYYY")</f>
        <v>2020</v>
      </c>
      <c r="G256">
        <v>19301</v>
      </c>
      <c r="H256" t="s">
        <v>263</v>
      </c>
      <c r="I256" t="s">
        <v>374</v>
      </c>
      <c r="J256" t="s">
        <v>89</v>
      </c>
      <c r="K256" t="s">
        <v>90</v>
      </c>
      <c r="L256" t="s">
        <v>28</v>
      </c>
      <c r="M256" t="s">
        <v>97</v>
      </c>
      <c r="N256">
        <v>1360</v>
      </c>
      <c r="O256" t="s">
        <v>38</v>
      </c>
      <c r="P256" s="4">
        <v>370</v>
      </c>
      <c r="Q256">
        <v>1</v>
      </c>
      <c r="R256" s="4">
        <f t="shared" si="15"/>
        <v>370</v>
      </c>
      <c r="S256" s="2">
        <v>249.0899963</v>
      </c>
      <c r="T256" s="2">
        <f t="shared" si="18"/>
        <v>120.9100037</v>
      </c>
      <c r="U256" s="2">
        <f t="shared" si="19"/>
        <v>249.0899963</v>
      </c>
    </row>
    <row r="257" spans="1:21">
      <c r="A257">
        <v>21868</v>
      </c>
      <c r="B257" s="1">
        <v>43993</v>
      </c>
      <c r="C257" s="2">
        <f t="shared" si="16"/>
        <v>4</v>
      </c>
      <c r="D257" s="2" t="str">
        <f t="shared" si="17"/>
        <v>Weekday</v>
      </c>
      <c r="E257" s="2" t="str">
        <f>TEXT(Table2[[#This Row],[Order Date]],"MMMM")</f>
        <v>June</v>
      </c>
      <c r="F257" s="2" t="str">
        <f>TEXT(Table2[[#This Row],[Order Date]],"YYYY")</f>
        <v>2020</v>
      </c>
      <c r="G257">
        <v>11979</v>
      </c>
      <c r="H257" t="s">
        <v>92</v>
      </c>
      <c r="I257" t="s">
        <v>327</v>
      </c>
      <c r="J257" t="s">
        <v>89</v>
      </c>
      <c r="K257" t="s">
        <v>90</v>
      </c>
      <c r="L257" t="s">
        <v>28</v>
      </c>
      <c r="M257" t="s">
        <v>94</v>
      </c>
      <c r="N257">
        <v>403</v>
      </c>
      <c r="O257" t="s">
        <v>53</v>
      </c>
      <c r="P257" s="4">
        <v>133.37</v>
      </c>
      <c r="Q257">
        <v>1</v>
      </c>
      <c r="R257" s="4">
        <f t="shared" si="15"/>
        <v>133.37</v>
      </c>
      <c r="S257" s="2">
        <v>84.590000149999995</v>
      </c>
      <c r="T257" s="2">
        <f t="shared" si="18"/>
        <v>48.77999985000001</v>
      </c>
      <c r="U257" s="2">
        <f t="shared" si="19"/>
        <v>84.590000149999995</v>
      </c>
    </row>
    <row r="258" spans="1:21">
      <c r="A258">
        <v>75749</v>
      </c>
      <c r="B258" s="1">
        <v>43992</v>
      </c>
      <c r="C258" s="2">
        <f t="shared" si="16"/>
        <v>3</v>
      </c>
      <c r="D258" s="2" t="str">
        <f t="shared" si="17"/>
        <v>Weekday</v>
      </c>
      <c r="E258" s="2" t="str">
        <f>TEXT(Table2[[#This Row],[Order Date]],"MMMM")</f>
        <v>June</v>
      </c>
      <c r="F258" s="2" t="str">
        <f>TEXT(Table2[[#This Row],[Order Date]],"YYYY")</f>
        <v>2020</v>
      </c>
      <c r="G258">
        <v>19302</v>
      </c>
      <c r="H258" t="s">
        <v>299</v>
      </c>
      <c r="I258" t="s">
        <v>26</v>
      </c>
      <c r="J258" t="s">
        <v>89</v>
      </c>
      <c r="K258" t="s">
        <v>90</v>
      </c>
      <c r="L258" t="s">
        <v>28</v>
      </c>
      <c r="M258" t="s">
        <v>97</v>
      </c>
      <c r="N258">
        <v>1360</v>
      </c>
      <c r="O258" t="s">
        <v>38</v>
      </c>
      <c r="P258" s="4">
        <v>370</v>
      </c>
      <c r="Q258">
        <v>1</v>
      </c>
      <c r="R258" s="4">
        <f t="shared" ref="R258:R321" si="20">P258*Q258</f>
        <v>370</v>
      </c>
      <c r="S258" s="2">
        <v>249.0899963</v>
      </c>
      <c r="T258" s="2">
        <f t="shared" si="18"/>
        <v>120.9100037</v>
      </c>
      <c r="U258" s="2">
        <f t="shared" si="19"/>
        <v>249.0899963</v>
      </c>
    </row>
    <row r="259" spans="1:21">
      <c r="A259">
        <v>75753</v>
      </c>
      <c r="B259" s="1">
        <v>43992</v>
      </c>
      <c r="C259" s="2">
        <f t="shared" ref="C259:C322" si="21">WEEKDAY(B259,2)</f>
        <v>3</v>
      </c>
      <c r="D259" s="2" t="str">
        <f t="shared" ref="D259:D322" si="22">IF(C259&gt;=6,"Weekend","Weekday")</f>
        <v>Weekday</v>
      </c>
      <c r="E259" s="2" t="str">
        <f>TEXT(Table2[[#This Row],[Order Date]],"MMMM")</f>
        <v>June</v>
      </c>
      <c r="F259" s="2" t="str">
        <f>TEXT(Table2[[#This Row],[Order Date]],"YYYY")</f>
        <v>2020</v>
      </c>
      <c r="G259">
        <v>19306</v>
      </c>
      <c r="H259" t="s">
        <v>174</v>
      </c>
      <c r="I259" t="s">
        <v>375</v>
      </c>
      <c r="J259" t="s">
        <v>89</v>
      </c>
      <c r="K259" t="s">
        <v>90</v>
      </c>
      <c r="L259" t="s">
        <v>28</v>
      </c>
      <c r="M259" t="s">
        <v>97</v>
      </c>
      <c r="N259">
        <v>1360</v>
      </c>
      <c r="O259" t="s">
        <v>38</v>
      </c>
      <c r="P259" s="4">
        <v>370</v>
      </c>
      <c r="Q259">
        <v>1</v>
      </c>
      <c r="R259" s="4">
        <f t="shared" si="20"/>
        <v>370</v>
      </c>
      <c r="S259" s="2">
        <v>249.0899963</v>
      </c>
      <c r="T259" s="2">
        <f t="shared" ref="T259:T322" si="23">R259-S259</f>
        <v>120.9100037</v>
      </c>
      <c r="U259" s="2">
        <f t="shared" ref="U259:U322" si="24">S259/Q259</f>
        <v>249.0899963</v>
      </c>
    </row>
    <row r="260" spans="1:21">
      <c r="A260">
        <v>6776</v>
      </c>
      <c r="B260" s="1">
        <v>43991</v>
      </c>
      <c r="C260" s="2">
        <f t="shared" si="21"/>
        <v>2</v>
      </c>
      <c r="D260" s="2" t="str">
        <f t="shared" si="22"/>
        <v>Weekday</v>
      </c>
      <c r="E260" s="2" t="str">
        <f>TEXT(Table2[[#This Row],[Order Date]],"MMMM")</f>
        <v>June</v>
      </c>
      <c r="F260" s="2" t="str">
        <f>TEXT(Table2[[#This Row],[Order Date]],"YYYY")</f>
        <v>2020</v>
      </c>
      <c r="G260">
        <v>7307</v>
      </c>
      <c r="H260" t="s">
        <v>376</v>
      </c>
      <c r="I260" t="s">
        <v>93</v>
      </c>
      <c r="J260" t="s">
        <v>89</v>
      </c>
      <c r="K260" t="s">
        <v>90</v>
      </c>
      <c r="L260" t="s">
        <v>28</v>
      </c>
      <c r="M260" t="s">
        <v>183</v>
      </c>
      <c r="N260">
        <v>627</v>
      </c>
      <c r="O260" t="s">
        <v>46</v>
      </c>
      <c r="P260" s="4">
        <v>165</v>
      </c>
      <c r="Q260">
        <v>2</v>
      </c>
      <c r="R260" s="4">
        <f t="shared" si="20"/>
        <v>330</v>
      </c>
      <c r="S260" s="2">
        <v>245.4600068</v>
      </c>
      <c r="T260" s="2">
        <f t="shared" si="23"/>
        <v>84.539993199999998</v>
      </c>
      <c r="U260" s="2">
        <f t="shared" si="24"/>
        <v>122.7300034</v>
      </c>
    </row>
    <row r="261" spans="1:21">
      <c r="A261">
        <v>16863</v>
      </c>
      <c r="B261" s="1">
        <v>43986</v>
      </c>
      <c r="C261" s="2">
        <f t="shared" si="21"/>
        <v>4</v>
      </c>
      <c r="D261" s="2" t="str">
        <f t="shared" si="22"/>
        <v>Weekday</v>
      </c>
      <c r="E261" s="2" t="str">
        <f>TEXT(Table2[[#This Row],[Order Date]],"MMMM")</f>
        <v>June</v>
      </c>
      <c r="F261" s="2" t="str">
        <f>TEXT(Table2[[#This Row],[Order Date]],"YYYY")</f>
        <v>2020</v>
      </c>
      <c r="G261">
        <v>7586</v>
      </c>
      <c r="H261" t="s">
        <v>201</v>
      </c>
      <c r="I261" t="s">
        <v>177</v>
      </c>
      <c r="J261" t="s">
        <v>89</v>
      </c>
      <c r="K261" t="s">
        <v>90</v>
      </c>
      <c r="L261" t="s">
        <v>28</v>
      </c>
      <c r="M261" t="s">
        <v>120</v>
      </c>
      <c r="N261">
        <v>365</v>
      </c>
      <c r="O261" t="s">
        <v>53</v>
      </c>
      <c r="P261" s="4">
        <v>94.75</v>
      </c>
      <c r="Q261">
        <v>4</v>
      </c>
      <c r="R261" s="4">
        <f t="shared" si="20"/>
        <v>379</v>
      </c>
      <c r="S261" s="2">
        <v>122.2799988</v>
      </c>
      <c r="T261" s="2">
        <f t="shared" si="23"/>
        <v>256.72000120000001</v>
      </c>
      <c r="U261" s="2">
        <f t="shared" si="24"/>
        <v>30.5699997</v>
      </c>
    </row>
    <row r="262" spans="1:21">
      <c r="A262">
        <v>75906</v>
      </c>
      <c r="B262" s="1">
        <v>43985</v>
      </c>
      <c r="C262" s="2">
        <f t="shared" si="21"/>
        <v>3</v>
      </c>
      <c r="D262" s="2" t="str">
        <f t="shared" si="22"/>
        <v>Weekday</v>
      </c>
      <c r="E262" s="2" t="str">
        <f>TEXT(Table2[[#This Row],[Order Date]],"MMMM")</f>
        <v>June</v>
      </c>
      <c r="F262" s="2" t="str">
        <f>TEXT(Table2[[#This Row],[Order Date]],"YYYY")</f>
        <v>2020</v>
      </c>
      <c r="G262">
        <v>19459</v>
      </c>
      <c r="H262" t="s">
        <v>377</v>
      </c>
      <c r="I262" t="s">
        <v>287</v>
      </c>
      <c r="J262" t="s">
        <v>89</v>
      </c>
      <c r="K262" t="s">
        <v>90</v>
      </c>
      <c r="L262" t="s">
        <v>28</v>
      </c>
      <c r="M262" t="s">
        <v>97</v>
      </c>
      <c r="N262">
        <v>1360</v>
      </c>
      <c r="O262" t="s">
        <v>38</v>
      </c>
      <c r="P262" s="4">
        <v>370</v>
      </c>
      <c r="Q262">
        <v>1</v>
      </c>
      <c r="R262" s="4">
        <f t="shared" si="20"/>
        <v>370</v>
      </c>
      <c r="S262" s="2">
        <v>249.0899963</v>
      </c>
      <c r="T262" s="2">
        <f t="shared" si="23"/>
        <v>120.9100037</v>
      </c>
      <c r="U262" s="2">
        <f t="shared" si="24"/>
        <v>249.0899963</v>
      </c>
    </row>
    <row r="263" spans="1:21">
      <c r="A263">
        <v>14924</v>
      </c>
      <c r="B263" s="1">
        <v>43979</v>
      </c>
      <c r="C263" s="2">
        <f t="shared" si="21"/>
        <v>4</v>
      </c>
      <c r="D263" s="2" t="str">
        <f t="shared" si="22"/>
        <v>Weekday</v>
      </c>
      <c r="E263" s="2" t="str">
        <f>TEXT(Table2[[#This Row],[Order Date]],"MMMM")</f>
        <v>May</v>
      </c>
      <c r="F263" s="2" t="str">
        <f>TEXT(Table2[[#This Row],[Order Date]],"YYYY")</f>
        <v>2020</v>
      </c>
      <c r="G263">
        <v>11486</v>
      </c>
      <c r="H263" t="s">
        <v>92</v>
      </c>
      <c r="I263" t="s">
        <v>378</v>
      </c>
      <c r="J263" t="s">
        <v>89</v>
      </c>
      <c r="K263" t="s">
        <v>90</v>
      </c>
      <c r="L263" t="s">
        <v>33</v>
      </c>
      <c r="M263" t="s">
        <v>120</v>
      </c>
      <c r="N263">
        <v>365</v>
      </c>
      <c r="O263" t="s">
        <v>53</v>
      </c>
      <c r="P263" s="4">
        <v>94.75</v>
      </c>
      <c r="Q263">
        <v>4</v>
      </c>
      <c r="R263" s="4">
        <f t="shared" si="20"/>
        <v>379</v>
      </c>
      <c r="S263" s="2">
        <v>122.2799988</v>
      </c>
      <c r="T263" s="2">
        <f t="shared" si="23"/>
        <v>256.72000120000001</v>
      </c>
      <c r="U263" s="2">
        <f t="shared" si="24"/>
        <v>30.5699997</v>
      </c>
    </row>
    <row r="264" spans="1:21">
      <c r="A264">
        <v>10007</v>
      </c>
      <c r="B264" s="1">
        <v>43978</v>
      </c>
      <c r="C264" s="2">
        <f t="shared" si="21"/>
        <v>3</v>
      </c>
      <c r="D264" s="2" t="str">
        <f t="shared" si="22"/>
        <v>Weekday</v>
      </c>
      <c r="E264" s="2" t="str">
        <f>TEXT(Table2[[#This Row],[Order Date]],"MMMM")</f>
        <v>May</v>
      </c>
      <c r="F264" s="2" t="str">
        <f>TEXT(Table2[[#This Row],[Order Date]],"YYYY")</f>
        <v>2020</v>
      </c>
      <c r="G264">
        <v>3375</v>
      </c>
      <c r="H264" t="s">
        <v>201</v>
      </c>
      <c r="I264" t="s">
        <v>44</v>
      </c>
      <c r="J264" t="s">
        <v>110</v>
      </c>
      <c r="K264" t="s">
        <v>111</v>
      </c>
      <c r="L264" t="s">
        <v>33</v>
      </c>
      <c r="M264" t="s">
        <v>160</v>
      </c>
      <c r="N264">
        <v>502</v>
      </c>
      <c r="O264" t="s">
        <v>29</v>
      </c>
      <c r="P264" s="4">
        <v>65</v>
      </c>
      <c r="Q264">
        <v>5</v>
      </c>
      <c r="R264" s="4">
        <f t="shared" si="20"/>
        <v>325</v>
      </c>
      <c r="S264" s="2">
        <v>167.99999235000001</v>
      </c>
      <c r="T264" s="2">
        <f t="shared" si="23"/>
        <v>157.00000764999999</v>
      </c>
      <c r="U264" s="2">
        <f t="shared" si="24"/>
        <v>33.599998470000003</v>
      </c>
    </row>
    <row r="265" spans="1:21">
      <c r="A265">
        <v>18183</v>
      </c>
      <c r="B265" s="1">
        <v>43976</v>
      </c>
      <c r="C265" s="2">
        <f t="shared" si="21"/>
        <v>1</v>
      </c>
      <c r="D265" s="2" t="str">
        <f t="shared" si="22"/>
        <v>Weekday</v>
      </c>
      <c r="E265" s="2" t="str">
        <f>TEXT(Table2[[#This Row],[Order Date]],"MMMM")</f>
        <v>May</v>
      </c>
      <c r="F265" s="2" t="str">
        <f>TEXT(Table2[[#This Row],[Order Date]],"YYYY")</f>
        <v>2020</v>
      </c>
      <c r="G265">
        <v>10519</v>
      </c>
      <c r="H265" t="s">
        <v>92</v>
      </c>
      <c r="I265" t="s">
        <v>44</v>
      </c>
      <c r="J265" t="s">
        <v>110</v>
      </c>
      <c r="K265" t="s">
        <v>111</v>
      </c>
      <c r="L265" t="s">
        <v>28</v>
      </c>
      <c r="M265" t="s">
        <v>258</v>
      </c>
      <c r="N265">
        <v>278</v>
      </c>
      <c r="O265" t="s">
        <v>29</v>
      </c>
      <c r="P265" s="4">
        <v>27.54</v>
      </c>
      <c r="Q265">
        <v>1</v>
      </c>
      <c r="R265" s="4">
        <f t="shared" si="20"/>
        <v>27.54</v>
      </c>
      <c r="S265" s="2">
        <v>12.52999973</v>
      </c>
      <c r="T265" s="2">
        <f t="shared" si="23"/>
        <v>15.010000269999999</v>
      </c>
      <c r="U265" s="2">
        <f t="shared" si="24"/>
        <v>12.52999973</v>
      </c>
    </row>
    <row r="266" spans="1:21">
      <c r="A266">
        <v>66035</v>
      </c>
      <c r="B266" s="1">
        <v>43976</v>
      </c>
      <c r="C266" s="2">
        <f t="shared" si="21"/>
        <v>1</v>
      </c>
      <c r="D266" s="2" t="str">
        <f t="shared" si="22"/>
        <v>Weekday</v>
      </c>
      <c r="E266" s="2" t="str">
        <f>TEXT(Table2[[#This Row],[Order Date]],"MMMM")</f>
        <v>May</v>
      </c>
      <c r="F266" s="2" t="str">
        <f>TEXT(Table2[[#This Row],[Order Date]],"YYYY")</f>
        <v>2020</v>
      </c>
      <c r="G266">
        <v>11153</v>
      </c>
      <c r="H266" t="s">
        <v>379</v>
      </c>
      <c r="I266" t="s">
        <v>44</v>
      </c>
      <c r="J266" t="s">
        <v>110</v>
      </c>
      <c r="K266" t="s">
        <v>111</v>
      </c>
      <c r="L266" t="s">
        <v>28</v>
      </c>
      <c r="M266" t="s">
        <v>94</v>
      </c>
      <c r="N266">
        <v>403</v>
      </c>
      <c r="O266" t="s">
        <v>53</v>
      </c>
      <c r="P266" s="4">
        <v>133.37</v>
      </c>
      <c r="Q266">
        <v>1</v>
      </c>
      <c r="R266" s="4">
        <f t="shared" si="20"/>
        <v>133.37</v>
      </c>
      <c r="S266" s="2">
        <v>84.590000149999995</v>
      </c>
      <c r="T266" s="2">
        <f t="shared" si="23"/>
        <v>48.77999985000001</v>
      </c>
      <c r="U266" s="2">
        <f t="shared" si="24"/>
        <v>84.590000149999995</v>
      </c>
    </row>
    <row r="267" spans="1:21">
      <c r="A267">
        <v>18235</v>
      </c>
      <c r="B267" s="1">
        <v>43975</v>
      </c>
      <c r="C267" s="2">
        <f t="shared" si="21"/>
        <v>7</v>
      </c>
      <c r="D267" s="2" t="str">
        <f t="shared" si="22"/>
        <v>Weekend</v>
      </c>
      <c r="E267" s="2" t="str">
        <f>TEXT(Table2[[#This Row],[Order Date]],"MMMM")</f>
        <v>May</v>
      </c>
      <c r="F267" s="2" t="str">
        <f>TEXT(Table2[[#This Row],[Order Date]],"YYYY")</f>
        <v>2020</v>
      </c>
      <c r="G267">
        <v>6233</v>
      </c>
      <c r="H267" t="s">
        <v>380</v>
      </c>
      <c r="I267" t="s">
        <v>195</v>
      </c>
      <c r="J267" t="s">
        <v>110</v>
      </c>
      <c r="K267" t="s">
        <v>90</v>
      </c>
      <c r="L267" t="s">
        <v>28</v>
      </c>
      <c r="M267" t="s">
        <v>94</v>
      </c>
      <c r="N267">
        <v>403</v>
      </c>
      <c r="O267" t="s">
        <v>53</v>
      </c>
      <c r="P267" s="4">
        <v>133.37</v>
      </c>
      <c r="Q267">
        <v>1</v>
      </c>
      <c r="R267" s="4">
        <f t="shared" si="20"/>
        <v>133.37</v>
      </c>
      <c r="S267" s="2">
        <v>84.590000149999995</v>
      </c>
      <c r="T267" s="2">
        <f t="shared" si="23"/>
        <v>48.77999985000001</v>
      </c>
      <c r="U267" s="2">
        <f t="shared" si="24"/>
        <v>84.590000149999995</v>
      </c>
    </row>
    <row r="268" spans="1:21">
      <c r="A268">
        <v>24558</v>
      </c>
      <c r="B268" s="1">
        <v>43973</v>
      </c>
      <c r="C268" s="2">
        <f t="shared" si="21"/>
        <v>5</v>
      </c>
      <c r="D268" s="2" t="str">
        <f t="shared" si="22"/>
        <v>Weekday</v>
      </c>
      <c r="E268" s="2" t="str">
        <f>TEXT(Table2[[#This Row],[Order Date]],"MMMM")</f>
        <v>May</v>
      </c>
      <c r="F268" s="2" t="str">
        <f>TEXT(Table2[[#This Row],[Order Date]],"YYYY")</f>
        <v>2020</v>
      </c>
      <c r="G268">
        <v>8720</v>
      </c>
      <c r="H268" t="s">
        <v>381</v>
      </c>
      <c r="I268" t="s">
        <v>382</v>
      </c>
      <c r="J268" t="s">
        <v>89</v>
      </c>
      <c r="K268" t="s">
        <v>90</v>
      </c>
      <c r="L268" t="s">
        <v>28</v>
      </c>
      <c r="M268" t="s">
        <v>94</v>
      </c>
      <c r="N268">
        <v>403</v>
      </c>
      <c r="O268" t="s">
        <v>53</v>
      </c>
      <c r="P268" s="4">
        <v>133.37</v>
      </c>
      <c r="Q268">
        <v>1</v>
      </c>
      <c r="R268" s="4">
        <f t="shared" si="20"/>
        <v>133.37</v>
      </c>
      <c r="S268" s="2">
        <v>84.590000149999995</v>
      </c>
      <c r="T268" s="2">
        <f t="shared" si="23"/>
        <v>48.77999985000001</v>
      </c>
      <c r="U268" s="2">
        <f t="shared" si="24"/>
        <v>84.590000149999995</v>
      </c>
    </row>
    <row r="269" spans="1:21">
      <c r="A269">
        <v>22019</v>
      </c>
      <c r="B269" s="1">
        <v>43969</v>
      </c>
      <c r="C269" s="2">
        <f t="shared" si="21"/>
        <v>1</v>
      </c>
      <c r="D269" s="2" t="str">
        <f t="shared" si="22"/>
        <v>Weekday</v>
      </c>
      <c r="E269" s="2" t="str">
        <f>TEXT(Table2[[#This Row],[Order Date]],"MMMM")</f>
        <v>May</v>
      </c>
      <c r="F269" s="2" t="str">
        <f>TEXT(Table2[[#This Row],[Order Date]],"YYYY")</f>
        <v>2020</v>
      </c>
      <c r="G269">
        <v>9494</v>
      </c>
      <c r="H269" t="s">
        <v>383</v>
      </c>
      <c r="I269" t="s">
        <v>384</v>
      </c>
      <c r="J269" t="s">
        <v>89</v>
      </c>
      <c r="K269" t="s">
        <v>90</v>
      </c>
      <c r="L269" t="s">
        <v>28</v>
      </c>
      <c r="M269" t="s">
        <v>94</v>
      </c>
      <c r="N269">
        <v>403</v>
      </c>
      <c r="O269" t="s">
        <v>53</v>
      </c>
      <c r="P269" s="4">
        <v>133.37</v>
      </c>
      <c r="Q269">
        <v>1</v>
      </c>
      <c r="R269" s="4">
        <f t="shared" si="20"/>
        <v>133.37</v>
      </c>
      <c r="S269" s="2">
        <v>84.590000149999995</v>
      </c>
      <c r="T269" s="2">
        <f t="shared" si="23"/>
        <v>48.77999985000001</v>
      </c>
      <c r="U269" s="2">
        <f t="shared" si="24"/>
        <v>84.590000149999995</v>
      </c>
    </row>
    <row r="270" spans="1:21">
      <c r="A270">
        <v>75935</v>
      </c>
      <c r="B270" s="1">
        <v>43968</v>
      </c>
      <c r="C270" s="2">
        <f t="shared" si="21"/>
        <v>7</v>
      </c>
      <c r="D270" s="2" t="str">
        <f t="shared" si="22"/>
        <v>Weekend</v>
      </c>
      <c r="E270" s="2" t="str">
        <f>TEXT(Table2[[#This Row],[Order Date]],"MMMM")</f>
        <v>May</v>
      </c>
      <c r="F270" s="2" t="str">
        <f>TEXT(Table2[[#This Row],[Order Date]],"YYYY")</f>
        <v>2020</v>
      </c>
      <c r="G270">
        <v>19488</v>
      </c>
      <c r="H270" t="s">
        <v>385</v>
      </c>
      <c r="I270" t="s">
        <v>386</v>
      </c>
      <c r="J270" t="s">
        <v>89</v>
      </c>
      <c r="K270" t="s">
        <v>90</v>
      </c>
      <c r="L270" t="s">
        <v>33</v>
      </c>
      <c r="M270" t="s">
        <v>97</v>
      </c>
      <c r="N270">
        <v>1360</v>
      </c>
      <c r="O270" t="s">
        <v>38</v>
      </c>
      <c r="P270" s="4">
        <v>370</v>
      </c>
      <c r="Q270">
        <v>1</v>
      </c>
      <c r="R270" s="4">
        <f t="shared" si="20"/>
        <v>370</v>
      </c>
      <c r="S270" s="2">
        <v>249.0899963</v>
      </c>
      <c r="T270" s="2">
        <f t="shared" si="23"/>
        <v>120.9100037</v>
      </c>
      <c r="U270" s="2">
        <f t="shared" si="24"/>
        <v>249.0899963</v>
      </c>
    </row>
    <row r="271" spans="1:21">
      <c r="A271">
        <v>15673</v>
      </c>
      <c r="B271" s="1">
        <v>43965</v>
      </c>
      <c r="C271" s="2">
        <f t="shared" si="21"/>
        <v>4</v>
      </c>
      <c r="D271" s="2" t="str">
        <f t="shared" si="22"/>
        <v>Weekday</v>
      </c>
      <c r="E271" s="2" t="str">
        <f>TEXT(Table2[[#This Row],[Order Date]],"MMMM")</f>
        <v>May</v>
      </c>
      <c r="F271" s="2" t="str">
        <f>TEXT(Table2[[#This Row],[Order Date]],"YYYY")</f>
        <v>2020</v>
      </c>
      <c r="G271">
        <v>3784</v>
      </c>
      <c r="H271" t="s">
        <v>357</v>
      </c>
      <c r="I271" t="s">
        <v>44</v>
      </c>
      <c r="J271" t="s">
        <v>110</v>
      </c>
      <c r="K271" t="s">
        <v>111</v>
      </c>
      <c r="L271" t="s">
        <v>28</v>
      </c>
      <c r="M271" t="s">
        <v>134</v>
      </c>
      <c r="N271">
        <v>191</v>
      </c>
      <c r="O271" t="s">
        <v>29</v>
      </c>
      <c r="P271" s="4">
        <v>85</v>
      </c>
      <c r="Q271">
        <v>1</v>
      </c>
      <c r="R271" s="4">
        <f t="shared" si="20"/>
        <v>85</v>
      </c>
      <c r="S271" s="2">
        <v>54.779998800000001</v>
      </c>
      <c r="T271" s="2">
        <f t="shared" si="23"/>
        <v>30.220001199999999</v>
      </c>
      <c r="U271" s="2">
        <f t="shared" si="24"/>
        <v>54.779998800000001</v>
      </c>
    </row>
    <row r="272" spans="1:21">
      <c r="A272">
        <v>75916</v>
      </c>
      <c r="B272" s="1">
        <v>43964</v>
      </c>
      <c r="C272" s="2">
        <f t="shared" si="21"/>
        <v>3</v>
      </c>
      <c r="D272" s="2" t="str">
        <f t="shared" si="22"/>
        <v>Weekday</v>
      </c>
      <c r="E272" s="2" t="str">
        <f>TEXT(Table2[[#This Row],[Order Date]],"MMMM")</f>
        <v>May</v>
      </c>
      <c r="F272" s="2" t="str">
        <f>TEXT(Table2[[#This Row],[Order Date]],"YYYY")</f>
        <v>2020</v>
      </c>
      <c r="G272">
        <v>19469</v>
      </c>
      <c r="H272" t="s">
        <v>387</v>
      </c>
      <c r="I272" t="s">
        <v>388</v>
      </c>
      <c r="J272" t="s">
        <v>89</v>
      </c>
      <c r="K272" t="s">
        <v>90</v>
      </c>
      <c r="L272" t="s">
        <v>33</v>
      </c>
      <c r="M272" t="s">
        <v>97</v>
      </c>
      <c r="N272">
        <v>1360</v>
      </c>
      <c r="O272" t="s">
        <v>38</v>
      </c>
      <c r="P272" s="4">
        <v>370</v>
      </c>
      <c r="Q272">
        <v>1</v>
      </c>
      <c r="R272" s="4">
        <f t="shared" si="20"/>
        <v>370</v>
      </c>
      <c r="S272" s="2">
        <v>249.0899963</v>
      </c>
      <c r="T272" s="2">
        <f t="shared" si="23"/>
        <v>120.9100037</v>
      </c>
      <c r="U272" s="2">
        <f t="shared" si="24"/>
        <v>249.0899963</v>
      </c>
    </row>
    <row r="273" spans="1:21">
      <c r="A273">
        <v>75792</v>
      </c>
      <c r="B273" s="1">
        <v>43962</v>
      </c>
      <c r="C273" s="2">
        <f t="shared" si="21"/>
        <v>1</v>
      </c>
      <c r="D273" s="2" t="str">
        <f t="shared" si="22"/>
        <v>Weekday</v>
      </c>
      <c r="E273" s="2" t="str">
        <f>TEXT(Table2[[#This Row],[Order Date]],"MMMM")</f>
        <v>May</v>
      </c>
      <c r="F273" s="2" t="str">
        <f>TEXT(Table2[[#This Row],[Order Date]],"YYYY")</f>
        <v>2020</v>
      </c>
      <c r="G273">
        <v>19345</v>
      </c>
      <c r="H273" t="s">
        <v>389</v>
      </c>
      <c r="I273" t="s">
        <v>36</v>
      </c>
      <c r="J273" t="s">
        <v>110</v>
      </c>
      <c r="K273" t="s">
        <v>111</v>
      </c>
      <c r="L273" t="s">
        <v>28</v>
      </c>
      <c r="M273" t="s">
        <v>97</v>
      </c>
      <c r="N273">
        <v>1360</v>
      </c>
      <c r="O273" t="s">
        <v>38</v>
      </c>
      <c r="P273" s="4">
        <v>370</v>
      </c>
      <c r="Q273">
        <v>1</v>
      </c>
      <c r="R273" s="4">
        <f t="shared" si="20"/>
        <v>370</v>
      </c>
      <c r="S273" s="2">
        <v>249.0899963</v>
      </c>
      <c r="T273" s="2">
        <f t="shared" si="23"/>
        <v>120.9100037</v>
      </c>
      <c r="U273" s="2">
        <f t="shared" si="24"/>
        <v>249.0899963</v>
      </c>
    </row>
    <row r="274" spans="1:21">
      <c r="A274">
        <v>10831</v>
      </c>
      <c r="B274" s="1">
        <v>43959</v>
      </c>
      <c r="C274" s="2">
        <f t="shared" si="21"/>
        <v>5</v>
      </c>
      <c r="D274" s="2" t="str">
        <f t="shared" si="22"/>
        <v>Weekday</v>
      </c>
      <c r="E274" s="2" t="str">
        <f>TEXT(Table2[[#This Row],[Order Date]],"MMMM")</f>
        <v>May</v>
      </c>
      <c r="F274" s="2" t="str">
        <f>TEXT(Table2[[#This Row],[Order Date]],"YYYY")</f>
        <v>2020</v>
      </c>
      <c r="G274">
        <v>487</v>
      </c>
      <c r="H274" t="s">
        <v>328</v>
      </c>
      <c r="I274" t="s">
        <v>44</v>
      </c>
      <c r="J274" t="s">
        <v>110</v>
      </c>
      <c r="K274" t="s">
        <v>111</v>
      </c>
      <c r="L274" t="s">
        <v>28</v>
      </c>
      <c r="M274" t="s">
        <v>94</v>
      </c>
      <c r="N274">
        <v>403</v>
      </c>
      <c r="O274" t="s">
        <v>53</v>
      </c>
      <c r="P274" s="4">
        <v>133.37</v>
      </c>
      <c r="Q274">
        <v>1</v>
      </c>
      <c r="R274" s="4">
        <f t="shared" si="20"/>
        <v>133.37</v>
      </c>
      <c r="S274" s="2">
        <v>84.590000149999995</v>
      </c>
      <c r="T274" s="2">
        <f t="shared" si="23"/>
        <v>48.77999985000001</v>
      </c>
      <c r="U274" s="2">
        <f t="shared" si="24"/>
        <v>84.590000149999995</v>
      </c>
    </row>
    <row r="275" spans="1:21">
      <c r="A275">
        <v>18005</v>
      </c>
      <c r="B275" s="1">
        <v>43959</v>
      </c>
      <c r="C275" s="2">
        <f t="shared" si="21"/>
        <v>5</v>
      </c>
      <c r="D275" s="2" t="str">
        <f t="shared" si="22"/>
        <v>Weekday</v>
      </c>
      <c r="E275" s="2" t="str">
        <f>TEXT(Table2[[#This Row],[Order Date]],"MMMM")</f>
        <v>May</v>
      </c>
      <c r="F275" s="2" t="str">
        <f>TEXT(Table2[[#This Row],[Order Date]],"YYYY")</f>
        <v>2020</v>
      </c>
      <c r="G275">
        <v>2168</v>
      </c>
      <c r="H275" t="s">
        <v>390</v>
      </c>
      <c r="I275" t="s">
        <v>44</v>
      </c>
      <c r="J275" t="s">
        <v>110</v>
      </c>
      <c r="K275" t="s">
        <v>111</v>
      </c>
      <c r="L275" t="s">
        <v>28</v>
      </c>
      <c r="M275" t="s">
        <v>94</v>
      </c>
      <c r="N275">
        <v>403</v>
      </c>
      <c r="O275" t="s">
        <v>53</v>
      </c>
      <c r="P275" s="4">
        <v>133.37</v>
      </c>
      <c r="Q275">
        <v>1</v>
      </c>
      <c r="R275" s="4">
        <f t="shared" si="20"/>
        <v>133.37</v>
      </c>
      <c r="S275" s="2">
        <v>84.590000149999995</v>
      </c>
      <c r="T275" s="2">
        <f t="shared" si="23"/>
        <v>48.77999985000001</v>
      </c>
      <c r="U275" s="2">
        <f t="shared" si="24"/>
        <v>84.590000149999995</v>
      </c>
    </row>
    <row r="276" spans="1:21">
      <c r="A276">
        <v>8728</v>
      </c>
      <c r="B276" s="1">
        <v>43959</v>
      </c>
      <c r="C276" s="2">
        <f t="shared" si="21"/>
        <v>5</v>
      </c>
      <c r="D276" s="2" t="str">
        <f t="shared" si="22"/>
        <v>Weekday</v>
      </c>
      <c r="E276" s="2" t="str">
        <f>TEXT(Table2[[#This Row],[Order Date]],"MMMM")</f>
        <v>May</v>
      </c>
      <c r="F276" s="2" t="str">
        <f>TEXT(Table2[[#This Row],[Order Date]],"YYYY")</f>
        <v>2020</v>
      </c>
      <c r="G276">
        <v>9501</v>
      </c>
      <c r="H276" t="s">
        <v>92</v>
      </c>
      <c r="I276" t="s">
        <v>44</v>
      </c>
      <c r="J276" t="s">
        <v>110</v>
      </c>
      <c r="K276" t="s">
        <v>111</v>
      </c>
      <c r="L276" t="s">
        <v>33</v>
      </c>
      <c r="M276" t="s">
        <v>150</v>
      </c>
      <c r="N276">
        <v>897</v>
      </c>
      <c r="O276" t="s">
        <v>46</v>
      </c>
      <c r="P276" s="4">
        <v>52.99</v>
      </c>
      <c r="Q276">
        <v>5</v>
      </c>
      <c r="R276" s="4">
        <f t="shared" si="20"/>
        <v>264.95</v>
      </c>
      <c r="S276" s="2">
        <v>179.30000304999999</v>
      </c>
      <c r="T276" s="2">
        <f t="shared" si="23"/>
        <v>85.649996950000002</v>
      </c>
      <c r="U276" s="2">
        <f t="shared" si="24"/>
        <v>35.86000061</v>
      </c>
    </row>
    <row r="277" spans="1:21">
      <c r="A277">
        <v>8636</v>
      </c>
      <c r="B277" s="1">
        <v>43958</v>
      </c>
      <c r="C277" s="2">
        <f t="shared" si="21"/>
        <v>4</v>
      </c>
      <c r="D277" s="2" t="str">
        <f t="shared" si="22"/>
        <v>Weekday</v>
      </c>
      <c r="E277" s="2" t="str">
        <f>TEXT(Table2[[#This Row],[Order Date]],"MMMM")</f>
        <v>May</v>
      </c>
      <c r="F277" s="2" t="str">
        <f>TEXT(Table2[[#This Row],[Order Date]],"YYYY")</f>
        <v>2020</v>
      </c>
      <c r="G277">
        <v>4781</v>
      </c>
      <c r="H277" t="s">
        <v>92</v>
      </c>
      <c r="I277" t="s">
        <v>44</v>
      </c>
      <c r="J277" t="s">
        <v>110</v>
      </c>
      <c r="K277" t="s">
        <v>111</v>
      </c>
      <c r="L277" t="s">
        <v>33</v>
      </c>
      <c r="M277" t="s">
        <v>134</v>
      </c>
      <c r="N277">
        <v>191</v>
      </c>
      <c r="O277" t="s">
        <v>29</v>
      </c>
      <c r="P277" s="4">
        <v>85</v>
      </c>
      <c r="Q277">
        <v>5</v>
      </c>
      <c r="R277" s="4">
        <f t="shared" si="20"/>
        <v>425</v>
      </c>
      <c r="S277" s="2">
        <v>273.89999399999999</v>
      </c>
      <c r="T277" s="2">
        <f t="shared" si="23"/>
        <v>151.10000600000001</v>
      </c>
      <c r="U277" s="2">
        <f t="shared" si="24"/>
        <v>54.779998800000001</v>
      </c>
    </row>
    <row r="278" spans="1:21">
      <c r="A278">
        <v>13343</v>
      </c>
      <c r="B278" s="1">
        <v>43958</v>
      </c>
      <c r="C278" s="2">
        <f t="shared" si="21"/>
        <v>4</v>
      </c>
      <c r="D278" s="2" t="str">
        <f t="shared" si="22"/>
        <v>Weekday</v>
      </c>
      <c r="E278" s="2" t="str">
        <f>TEXT(Table2[[#This Row],[Order Date]],"MMMM")</f>
        <v>May</v>
      </c>
      <c r="F278" s="2" t="str">
        <f>TEXT(Table2[[#This Row],[Order Date]],"YYYY")</f>
        <v>2020</v>
      </c>
      <c r="G278">
        <v>9726</v>
      </c>
      <c r="H278" t="s">
        <v>92</v>
      </c>
      <c r="I278" t="s">
        <v>44</v>
      </c>
      <c r="J278" t="s">
        <v>110</v>
      </c>
      <c r="K278" t="s">
        <v>111</v>
      </c>
      <c r="L278" t="s">
        <v>28</v>
      </c>
      <c r="M278" t="s">
        <v>94</v>
      </c>
      <c r="N278">
        <v>403</v>
      </c>
      <c r="O278" t="s">
        <v>53</v>
      </c>
      <c r="P278" s="4">
        <v>133.37</v>
      </c>
      <c r="Q278">
        <v>1</v>
      </c>
      <c r="R278" s="4">
        <f t="shared" si="20"/>
        <v>133.37</v>
      </c>
      <c r="S278" s="2">
        <v>84.590000149999995</v>
      </c>
      <c r="T278" s="2">
        <f t="shared" si="23"/>
        <v>48.77999985000001</v>
      </c>
      <c r="U278" s="2">
        <f t="shared" si="24"/>
        <v>84.590000149999995</v>
      </c>
    </row>
    <row r="279" spans="1:21">
      <c r="A279">
        <v>14960</v>
      </c>
      <c r="B279" s="1">
        <v>43958</v>
      </c>
      <c r="C279" s="2">
        <f t="shared" si="21"/>
        <v>4</v>
      </c>
      <c r="D279" s="2" t="str">
        <f t="shared" si="22"/>
        <v>Weekday</v>
      </c>
      <c r="E279" s="2" t="str">
        <f>TEXT(Table2[[#This Row],[Order Date]],"MMMM")</f>
        <v>May</v>
      </c>
      <c r="F279" s="2" t="str">
        <f>TEXT(Table2[[#This Row],[Order Date]],"YYYY")</f>
        <v>2020</v>
      </c>
      <c r="G279">
        <v>9857</v>
      </c>
      <c r="H279" t="s">
        <v>114</v>
      </c>
      <c r="I279" t="s">
        <v>44</v>
      </c>
      <c r="J279" t="s">
        <v>110</v>
      </c>
      <c r="K279" t="s">
        <v>111</v>
      </c>
      <c r="L279" t="s">
        <v>28</v>
      </c>
      <c r="M279" t="s">
        <v>120</v>
      </c>
      <c r="N279">
        <v>365</v>
      </c>
      <c r="O279" t="s">
        <v>53</v>
      </c>
      <c r="P279" s="4">
        <v>94.75</v>
      </c>
      <c r="Q279">
        <v>1</v>
      </c>
      <c r="R279" s="4">
        <f t="shared" si="20"/>
        <v>94.75</v>
      </c>
      <c r="S279" s="2">
        <v>30.5699997</v>
      </c>
      <c r="T279" s="2">
        <f t="shared" si="23"/>
        <v>64.180000300000003</v>
      </c>
      <c r="U279" s="2">
        <f t="shared" si="24"/>
        <v>30.5699997</v>
      </c>
    </row>
    <row r="280" spans="1:21">
      <c r="A280">
        <v>8678</v>
      </c>
      <c r="B280" s="1">
        <v>43958</v>
      </c>
      <c r="C280" s="2">
        <f t="shared" si="21"/>
        <v>4</v>
      </c>
      <c r="D280" s="2" t="str">
        <f t="shared" si="22"/>
        <v>Weekday</v>
      </c>
      <c r="E280" s="2" t="str">
        <f>TEXT(Table2[[#This Row],[Order Date]],"MMMM")</f>
        <v>May</v>
      </c>
      <c r="F280" s="2" t="str">
        <f>TEXT(Table2[[#This Row],[Order Date]],"YYYY")</f>
        <v>2020</v>
      </c>
      <c r="G280">
        <v>11149</v>
      </c>
      <c r="H280" t="s">
        <v>92</v>
      </c>
      <c r="I280" t="s">
        <v>44</v>
      </c>
      <c r="J280" t="s">
        <v>110</v>
      </c>
      <c r="K280" t="s">
        <v>111</v>
      </c>
      <c r="L280" t="s">
        <v>33</v>
      </c>
      <c r="M280" t="s">
        <v>134</v>
      </c>
      <c r="N280">
        <v>191</v>
      </c>
      <c r="O280" t="s">
        <v>29</v>
      </c>
      <c r="P280" s="4">
        <v>85</v>
      </c>
      <c r="Q280">
        <v>5</v>
      </c>
      <c r="R280" s="4">
        <f t="shared" si="20"/>
        <v>425</v>
      </c>
      <c r="S280" s="2">
        <v>273.89999399999999</v>
      </c>
      <c r="T280" s="2">
        <f t="shared" si="23"/>
        <v>151.10000600000001</v>
      </c>
      <c r="U280" s="2">
        <f t="shared" si="24"/>
        <v>54.779998800000001</v>
      </c>
    </row>
    <row r="281" spans="1:21">
      <c r="A281">
        <v>15599</v>
      </c>
      <c r="B281" s="1">
        <v>43957</v>
      </c>
      <c r="C281" s="2">
        <f t="shared" si="21"/>
        <v>3</v>
      </c>
      <c r="D281" s="2" t="str">
        <f t="shared" si="22"/>
        <v>Weekday</v>
      </c>
      <c r="E281" s="2" t="str">
        <f>TEXT(Table2[[#This Row],[Order Date]],"MMMM")</f>
        <v>May</v>
      </c>
      <c r="F281" s="2" t="str">
        <f>TEXT(Table2[[#This Row],[Order Date]],"YYYY")</f>
        <v>2020</v>
      </c>
      <c r="G281">
        <v>1186</v>
      </c>
      <c r="H281" t="s">
        <v>281</v>
      </c>
      <c r="I281" t="s">
        <v>44</v>
      </c>
      <c r="J281" t="s">
        <v>110</v>
      </c>
      <c r="K281" t="s">
        <v>111</v>
      </c>
      <c r="L281" t="s">
        <v>28</v>
      </c>
      <c r="M281" t="s">
        <v>94</v>
      </c>
      <c r="N281">
        <v>403</v>
      </c>
      <c r="O281" t="s">
        <v>53</v>
      </c>
      <c r="P281" s="4">
        <v>133.37</v>
      </c>
      <c r="Q281">
        <v>1</v>
      </c>
      <c r="R281" s="4">
        <f t="shared" si="20"/>
        <v>133.37</v>
      </c>
      <c r="S281" s="2">
        <v>84.590000149999995</v>
      </c>
      <c r="T281" s="2">
        <f t="shared" si="23"/>
        <v>48.77999985000001</v>
      </c>
      <c r="U281" s="2">
        <f t="shared" si="24"/>
        <v>84.590000149999995</v>
      </c>
    </row>
    <row r="282" spans="1:21">
      <c r="A282">
        <v>6522</v>
      </c>
      <c r="B282" s="1">
        <v>43957</v>
      </c>
      <c r="C282" s="2">
        <f t="shared" si="21"/>
        <v>3</v>
      </c>
      <c r="D282" s="2" t="str">
        <f t="shared" si="22"/>
        <v>Weekday</v>
      </c>
      <c r="E282" s="2" t="str">
        <f>TEXT(Table2[[#This Row],[Order Date]],"MMMM")</f>
        <v>May</v>
      </c>
      <c r="F282" s="2" t="str">
        <f>TEXT(Table2[[#This Row],[Order Date]],"YYYY")</f>
        <v>2020</v>
      </c>
      <c r="G282">
        <v>2538</v>
      </c>
      <c r="H282" t="s">
        <v>213</v>
      </c>
      <c r="I282" t="s">
        <v>44</v>
      </c>
      <c r="J282" t="s">
        <v>110</v>
      </c>
      <c r="K282" t="s">
        <v>111</v>
      </c>
      <c r="L282" t="s">
        <v>33</v>
      </c>
      <c r="M282" t="s">
        <v>120</v>
      </c>
      <c r="N282">
        <v>365</v>
      </c>
      <c r="O282" t="s">
        <v>53</v>
      </c>
      <c r="P282" s="4">
        <v>94.75</v>
      </c>
      <c r="Q282">
        <v>5</v>
      </c>
      <c r="R282" s="4">
        <f t="shared" si="20"/>
        <v>473.75</v>
      </c>
      <c r="S282" s="2">
        <v>152.8499985</v>
      </c>
      <c r="T282" s="2">
        <f t="shared" si="23"/>
        <v>320.90000150000003</v>
      </c>
      <c r="U282" s="2">
        <f t="shared" si="24"/>
        <v>30.5699997</v>
      </c>
    </row>
    <row r="283" spans="1:21">
      <c r="A283">
        <v>12804</v>
      </c>
      <c r="B283" s="1">
        <v>43957</v>
      </c>
      <c r="C283" s="2">
        <f t="shared" si="21"/>
        <v>3</v>
      </c>
      <c r="D283" s="2" t="str">
        <f t="shared" si="22"/>
        <v>Weekday</v>
      </c>
      <c r="E283" s="2" t="str">
        <f>TEXT(Table2[[#This Row],[Order Date]],"MMMM")</f>
        <v>May</v>
      </c>
      <c r="F283" s="2" t="str">
        <f>TEXT(Table2[[#This Row],[Order Date]],"YYYY")</f>
        <v>2020</v>
      </c>
      <c r="G283">
        <v>4078</v>
      </c>
      <c r="H283" t="s">
        <v>391</v>
      </c>
      <c r="I283" t="s">
        <v>44</v>
      </c>
      <c r="J283" t="s">
        <v>110</v>
      </c>
      <c r="K283" t="s">
        <v>111</v>
      </c>
      <c r="L283" t="s">
        <v>28</v>
      </c>
      <c r="M283" t="s">
        <v>120</v>
      </c>
      <c r="N283">
        <v>365</v>
      </c>
      <c r="O283" t="s">
        <v>53</v>
      </c>
      <c r="P283" s="4">
        <v>94.75</v>
      </c>
      <c r="Q283">
        <v>1</v>
      </c>
      <c r="R283" s="4">
        <f t="shared" si="20"/>
        <v>94.75</v>
      </c>
      <c r="S283" s="2">
        <v>30.5699997</v>
      </c>
      <c r="T283" s="2">
        <f t="shared" si="23"/>
        <v>64.180000300000003</v>
      </c>
      <c r="U283" s="2">
        <f t="shared" si="24"/>
        <v>30.5699997</v>
      </c>
    </row>
    <row r="284" spans="1:21">
      <c r="A284">
        <v>8455</v>
      </c>
      <c r="B284" s="1">
        <v>43956</v>
      </c>
      <c r="C284" s="2">
        <f t="shared" si="21"/>
        <v>2</v>
      </c>
      <c r="D284" s="2" t="str">
        <f t="shared" si="22"/>
        <v>Weekday</v>
      </c>
      <c r="E284" s="2" t="str">
        <f>TEXT(Table2[[#This Row],[Order Date]],"MMMM")</f>
        <v>May</v>
      </c>
      <c r="F284" s="2" t="str">
        <f>TEXT(Table2[[#This Row],[Order Date]],"YYYY")</f>
        <v>2020</v>
      </c>
      <c r="G284">
        <v>468</v>
      </c>
      <c r="H284" t="s">
        <v>303</v>
      </c>
      <c r="I284" t="s">
        <v>44</v>
      </c>
      <c r="J284" t="s">
        <v>110</v>
      </c>
      <c r="K284" t="s">
        <v>111</v>
      </c>
      <c r="L284" t="s">
        <v>28</v>
      </c>
      <c r="M284" t="s">
        <v>120</v>
      </c>
      <c r="N284">
        <v>365</v>
      </c>
      <c r="O284" t="s">
        <v>53</v>
      </c>
      <c r="P284" s="4">
        <v>94.75</v>
      </c>
      <c r="Q284">
        <v>1</v>
      </c>
      <c r="R284" s="4">
        <f t="shared" si="20"/>
        <v>94.75</v>
      </c>
      <c r="S284" s="2">
        <v>30.5699997</v>
      </c>
      <c r="T284" s="2">
        <f t="shared" si="23"/>
        <v>64.180000300000003</v>
      </c>
      <c r="U284" s="2">
        <f t="shared" si="24"/>
        <v>30.5699997</v>
      </c>
    </row>
    <row r="285" spans="1:21">
      <c r="A285">
        <v>12698</v>
      </c>
      <c r="B285" s="1">
        <v>43956</v>
      </c>
      <c r="C285" s="2">
        <f t="shared" si="21"/>
        <v>2</v>
      </c>
      <c r="D285" s="2" t="str">
        <f t="shared" si="22"/>
        <v>Weekday</v>
      </c>
      <c r="E285" s="2" t="str">
        <f>TEXT(Table2[[#This Row],[Order Date]],"MMMM")</f>
        <v>May</v>
      </c>
      <c r="F285" s="2" t="str">
        <f>TEXT(Table2[[#This Row],[Order Date]],"YYYY")</f>
        <v>2020</v>
      </c>
      <c r="G285">
        <v>3940</v>
      </c>
      <c r="H285" t="s">
        <v>92</v>
      </c>
      <c r="I285" t="s">
        <v>44</v>
      </c>
      <c r="J285" t="s">
        <v>110</v>
      </c>
      <c r="K285" t="s">
        <v>111</v>
      </c>
      <c r="L285" t="s">
        <v>28</v>
      </c>
      <c r="M285" t="s">
        <v>94</v>
      </c>
      <c r="N285">
        <v>403</v>
      </c>
      <c r="O285" t="s">
        <v>53</v>
      </c>
      <c r="P285" s="4">
        <v>133.37</v>
      </c>
      <c r="Q285">
        <v>1</v>
      </c>
      <c r="R285" s="4">
        <f t="shared" si="20"/>
        <v>133.37</v>
      </c>
      <c r="S285" s="2">
        <v>84.590000149999995</v>
      </c>
      <c r="T285" s="2">
        <f t="shared" si="23"/>
        <v>48.77999985000001</v>
      </c>
      <c r="U285" s="2">
        <f t="shared" si="24"/>
        <v>84.590000149999995</v>
      </c>
    </row>
    <row r="286" spans="1:21">
      <c r="A286">
        <v>14621</v>
      </c>
      <c r="B286" s="1">
        <v>43953</v>
      </c>
      <c r="C286" s="2">
        <f t="shared" si="21"/>
        <v>6</v>
      </c>
      <c r="D286" s="2" t="str">
        <f t="shared" si="22"/>
        <v>Weekend</v>
      </c>
      <c r="E286" s="2" t="str">
        <f>TEXT(Table2[[#This Row],[Order Date]],"MMMM")</f>
        <v>May</v>
      </c>
      <c r="F286" s="2" t="str">
        <f>TEXT(Table2[[#This Row],[Order Date]],"YYYY")</f>
        <v>2020</v>
      </c>
      <c r="G286">
        <v>8502</v>
      </c>
      <c r="H286" t="s">
        <v>392</v>
      </c>
      <c r="I286" t="s">
        <v>44</v>
      </c>
      <c r="J286" t="s">
        <v>110</v>
      </c>
      <c r="K286" t="s">
        <v>111</v>
      </c>
      <c r="L286" t="s">
        <v>19</v>
      </c>
      <c r="M286" t="s">
        <v>94</v>
      </c>
      <c r="N286">
        <v>403</v>
      </c>
      <c r="O286" t="s">
        <v>53</v>
      </c>
      <c r="P286" s="4">
        <v>133.37</v>
      </c>
      <c r="Q286">
        <v>1</v>
      </c>
      <c r="R286" s="4">
        <f t="shared" si="20"/>
        <v>133.37</v>
      </c>
      <c r="S286" s="2">
        <v>84.590000149999995</v>
      </c>
      <c r="T286" s="2">
        <f t="shared" si="23"/>
        <v>48.77999985000001</v>
      </c>
      <c r="U286" s="2">
        <f t="shared" si="24"/>
        <v>84.590000149999995</v>
      </c>
    </row>
    <row r="287" spans="1:21">
      <c r="A287">
        <v>14651</v>
      </c>
      <c r="B287" s="1">
        <v>43953</v>
      </c>
      <c r="C287" s="2">
        <f t="shared" si="21"/>
        <v>6</v>
      </c>
      <c r="D287" s="2" t="str">
        <f t="shared" si="22"/>
        <v>Weekend</v>
      </c>
      <c r="E287" s="2" t="str">
        <f>TEXT(Table2[[#This Row],[Order Date]],"MMMM")</f>
        <v>May</v>
      </c>
      <c r="F287" s="2" t="str">
        <f>TEXT(Table2[[#This Row],[Order Date]],"YYYY")</f>
        <v>2020</v>
      </c>
      <c r="G287">
        <v>11887</v>
      </c>
      <c r="H287" t="s">
        <v>92</v>
      </c>
      <c r="I287" t="s">
        <v>44</v>
      </c>
      <c r="J287" t="s">
        <v>110</v>
      </c>
      <c r="K287" t="s">
        <v>111</v>
      </c>
      <c r="L287" t="s">
        <v>28</v>
      </c>
      <c r="M287" t="s">
        <v>94</v>
      </c>
      <c r="N287">
        <v>403</v>
      </c>
      <c r="O287" t="s">
        <v>53</v>
      </c>
      <c r="P287" s="4">
        <v>133.37</v>
      </c>
      <c r="Q287">
        <v>1</v>
      </c>
      <c r="R287" s="4">
        <f t="shared" si="20"/>
        <v>133.37</v>
      </c>
      <c r="S287" s="2">
        <v>84.590000149999995</v>
      </c>
      <c r="T287" s="2">
        <f t="shared" si="23"/>
        <v>48.77999985000001</v>
      </c>
      <c r="U287" s="2">
        <f t="shared" si="24"/>
        <v>84.590000149999995</v>
      </c>
    </row>
    <row r="288" spans="1:21">
      <c r="A288">
        <v>10459</v>
      </c>
      <c r="B288" s="1">
        <v>43953</v>
      </c>
      <c r="C288" s="2">
        <f t="shared" si="21"/>
        <v>6</v>
      </c>
      <c r="D288" s="2" t="str">
        <f t="shared" si="22"/>
        <v>Weekend</v>
      </c>
      <c r="E288" s="2" t="str">
        <f>TEXT(Table2[[#This Row],[Order Date]],"MMMM")</f>
        <v>May</v>
      </c>
      <c r="F288" s="2" t="str">
        <f>TEXT(Table2[[#This Row],[Order Date]],"YYYY")</f>
        <v>2020</v>
      </c>
      <c r="G288">
        <v>9814</v>
      </c>
      <c r="H288" t="s">
        <v>92</v>
      </c>
      <c r="I288" t="s">
        <v>121</v>
      </c>
      <c r="J288" t="s">
        <v>89</v>
      </c>
      <c r="K288" t="s">
        <v>90</v>
      </c>
      <c r="L288" t="s">
        <v>33</v>
      </c>
      <c r="M288" t="s">
        <v>134</v>
      </c>
      <c r="N288">
        <v>191</v>
      </c>
      <c r="O288" t="s">
        <v>29</v>
      </c>
      <c r="P288" s="4">
        <v>85</v>
      </c>
      <c r="Q288">
        <v>4</v>
      </c>
      <c r="R288" s="4">
        <f t="shared" si="20"/>
        <v>340</v>
      </c>
      <c r="S288" s="2">
        <v>219.11999520000001</v>
      </c>
      <c r="T288" s="2">
        <f t="shared" si="23"/>
        <v>120.88000479999999</v>
      </c>
      <c r="U288" s="2">
        <f t="shared" si="24"/>
        <v>54.779998800000001</v>
      </c>
    </row>
    <row r="289" spans="1:21">
      <c r="A289">
        <v>7888</v>
      </c>
      <c r="B289" s="1">
        <v>43947</v>
      </c>
      <c r="C289" s="2">
        <f t="shared" si="21"/>
        <v>7</v>
      </c>
      <c r="D289" s="2" t="str">
        <f t="shared" si="22"/>
        <v>Weekend</v>
      </c>
      <c r="E289" s="2" t="str">
        <f>TEXT(Table2[[#This Row],[Order Date]],"MMMM")</f>
        <v>April</v>
      </c>
      <c r="F289" s="2" t="str">
        <f>TEXT(Table2[[#This Row],[Order Date]],"YYYY")</f>
        <v>2020</v>
      </c>
      <c r="G289">
        <v>5417</v>
      </c>
      <c r="H289" t="s">
        <v>193</v>
      </c>
      <c r="I289" t="s">
        <v>125</v>
      </c>
      <c r="J289" t="s">
        <v>110</v>
      </c>
      <c r="K289" t="s">
        <v>90</v>
      </c>
      <c r="L289" t="s">
        <v>28</v>
      </c>
      <c r="M289" t="s">
        <v>160</v>
      </c>
      <c r="N289">
        <v>502</v>
      </c>
      <c r="O289" t="s">
        <v>29</v>
      </c>
      <c r="P289" s="4">
        <v>65</v>
      </c>
      <c r="Q289">
        <v>3</v>
      </c>
      <c r="R289" s="4">
        <f t="shared" si="20"/>
        <v>195</v>
      </c>
      <c r="S289" s="2">
        <v>100.79999541000001</v>
      </c>
      <c r="T289" s="2">
        <f t="shared" si="23"/>
        <v>94.200004589999992</v>
      </c>
      <c r="U289" s="2">
        <f t="shared" si="24"/>
        <v>33.599998470000003</v>
      </c>
    </row>
    <row r="290" spans="1:21">
      <c r="A290">
        <v>7824</v>
      </c>
      <c r="B290" s="1">
        <v>43946</v>
      </c>
      <c r="C290" s="2">
        <f t="shared" si="21"/>
        <v>6</v>
      </c>
      <c r="D290" s="2" t="str">
        <f t="shared" si="22"/>
        <v>Weekend</v>
      </c>
      <c r="E290" s="2" t="str">
        <f>TEXT(Table2[[#This Row],[Order Date]],"MMMM")</f>
        <v>April</v>
      </c>
      <c r="F290" s="2" t="str">
        <f>TEXT(Table2[[#This Row],[Order Date]],"YYYY")</f>
        <v>2020</v>
      </c>
      <c r="G290">
        <v>10679</v>
      </c>
      <c r="H290" t="s">
        <v>92</v>
      </c>
      <c r="I290" t="s">
        <v>119</v>
      </c>
      <c r="J290" t="s">
        <v>110</v>
      </c>
      <c r="K290" t="s">
        <v>90</v>
      </c>
      <c r="L290" t="s">
        <v>28</v>
      </c>
      <c r="M290" t="s">
        <v>120</v>
      </c>
      <c r="N290">
        <v>365</v>
      </c>
      <c r="O290" t="s">
        <v>53</v>
      </c>
      <c r="P290" s="4">
        <v>94.75</v>
      </c>
      <c r="Q290">
        <v>3</v>
      </c>
      <c r="R290" s="4">
        <f t="shared" si="20"/>
        <v>284.25</v>
      </c>
      <c r="S290" s="2">
        <v>91.709999100000005</v>
      </c>
      <c r="T290" s="2">
        <f t="shared" si="23"/>
        <v>192.5400009</v>
      </c>
      <c r="U290" s="2">
        <f t="shared" si="24"/>
        <v>30.5699997</v>
      </c>
    </row>
    <row r="291" spans="1:21">
      <c r="A291">
        <v>7824</v>
      </c>
      <c r="B291" s="1">
        <v>43946</v>
      </c>
      <c r="C291" s="2">
        <f t="shared" si="21"/>
        <v>6</v>
      </c>
      <c r="D291" s="2" t="str">
        <f t="shared" si="22"/>
        <v>Weekend</v>
      </c>
      <c r="E291" s="2" t="str">
        <f>TEXT(Table2[[#This Row],[Order Date]],"MMMM")</f>
        <v>April</v>
      </c>
      <c r="F291" s="2" t="str">
        <f>TEXT(Table2[[#This Row],[Order Date]],"YYYY")</f>
        <v>2020</v>
      </c>
      <c r="G291">
        <v>10679</v>
      </c>
      <c r="H291" t="s">
        <v>92</v>
      </c>
      <c r="I291" t="s">
        <v>119</v>
      </c>
      <c r="J291" t="s">
        <v>110</v>
      </c>
      <c r="K291" t="s">
        <v>90</v>
      </c>
      <c r="L291" t="s">
        <v>28</v>
      </c>
      <c r="M291" t="s">
        <v>160</v>
      </c>
      <c r="N291">
        <v>502</v>
      </c>
      <c r="O291" t="s">
        <v>29</v>
      </c>
      <c r="P291" s="4">
        <v>65</v>
      </c>
      <c r="Q291">
        <v>3</v>
      </c>
      <c r="R291" s="4">
        <f t="shared" si="20"/>
        <v>195</v>
      </c>
      <c r="S291" s="2">
        <v>100.79999541000001</v>
      </c>
      <c r="T291" s="2">
        <f t="shared" si="23"/>
        <v>94.200004589999992</v>
      </c>
      <c r="U291" s="2">
        <f t="shared" si="24"/>
        <v>33.599998470000003</v>
      </c>
    </row>
    <row r="292" spans="1:21">
      <c r="A292">
        <v>62545</v>
      </c>
      <c r="B292" s="1">
        <v>43944</v>
      </c>
      <c r="C292" s="2">
        <f t="shared" si="21"/>
        <v>4</v>
      </c>
      <c r="D292" s="2" t="str">
        <f t="shared" si="22"/>
        <v>Weekday</v>
      </c>
      <c r="E292" s="2" t="str">
        <f>TEXT(Table2[[#This Row],[Order Date]],"MMMM")</f>
        <v>April</v>
      </c>
      <c r="F292" s="2" t="str">
        <f>TEXT(Table2[[#This Row],[Order Date]],"YYYY")</f>
        <v>2020</v>
      </c>
      <c r="G292">
        <v>450</v>
      </c>
      <c r="H292" t="s">
        <v>361</v>
      </c>
      <c r="I292" t="s">
        <v>44</v>
      </c>
      <c r="J292" t="s">
        <v>110</v>
      </c>
      <c r="K292" t="s">
        <v>90</v>
      </c>
      <c r="L292" t="s">
        <v>28</v>
      </c>
      <c r="M292" t="s">
        <v>134</v>
      </c>
      <c r="N292">
        <v>191</v>
      </c>
      <c r="O292" t="s">
        <v>29</v>
      </c>
      <c r="P292" s="4">
        <v>85</v>
      </c>
      <c r="Q292">
        <v>1</v>
      </c>
      <c r="R292" s="4">
        <f t="shared" si="20"/>
        <v>85</v>
      </c>
      <c r="S292" s="2">
        <v>54.779998800000001</v>
      </c>
      <c r="T292" s="2">
        <f t="shared" si="23"/>
        <v>30.220001199999999</v>
      </c>
      <c r="U292" s="2">
        <f t="shared" si="24"/>
        <v>54.779998800000001</v>
      </c>
    </row>
    <row r="293" spans="1:21">
      <c r="A293">
        <v>20202</v>
      </c>
      <c r="B293" s="1">
        <v>43943</v>
      </c>
      <c r="C293" s="2">
        <f t="shared" si="21"/>
        <v>3</v>
      </c>
      <c r="D293" s="2" t="str">
        <f t="shared" si="22"/>
        <v>Weekday</v>
      </c>
      <c r="E293" s="2" t="str">
        <f>TEXT(Table2[[#This Row],[Order Date]],"MMMM")</f>
        <v>April</v>
      </c>
      <c r="F293" s="2" t="str">
        <f>TEXT(Table2[[#This Row],[Order Date]],"YYYY")</f>
        <v>2020</v>
      </c>
      <c r="G293">
        <v>11784</v>
      </c>
      <c r="H293" t="s">
        <v>247</v>
      </c>
      <c r="I293" t="s">
        <v>31</v>
      </c>
      <c r="J293" t="s">
        <v>110</v>
      </c>
      <c r="K293" t="s">
        <v>90</v>
      </c>
      <c r="L293" t="s">
        <v>28</v>
      </c>
      <c r="M293" t="s">
        <v>134</v>
      </c>
      <c r="N293">
        <v>191</v>
      </c>
      <c r="O293" t="s">
        <v>29</v>
      </c>
      <c r="P293" s="4">
        <v>85</v>
      </c>
      <c r="Q293">
        <v>1</v>
      </c>
      <c r="R293" s="4">
        <f t="shared" si="20"/>
        <v>85</v>
      </c>
      <c r="S293" s="2">
        <v>54.779998800000001</v>
      </c>
      <c r="T293" s="2">
        <f t="shared" si="23"/>
        <v>30.220001199999999</v>
      </c>
      <c r="U293" s="2">
        <f t="shared" si="24"/>
        <v>54.779998800000001</v>
      </c>
    </row>
    <row r="294" spans="1:21">
      <c r="A294">
        <v>24764</v>
      </c>
      <c r="B294" s="1">
        <v>43943</v>
      </c>
      <c r="C294" s="2">
        <f t="shared" si="21"/>
        <v>3</v>
      </c>
      <c r="D294" s="2" t="str">
        <f t="shared" si="22"/>
        <v>Weekday</v>
      </c>
      <c r="E294" s="2" t="str">
        <f>TEXT(Table2[[#This Row],[Order Date]],"MMMM")</f>
        <v>April</v>
      </c>
      <c r="F294" s="2" t="str">
        <f>TEXT(Table2[[#This Row],[Order Date]],"YYYY")</f>
        <v>2020</v>
      </c>
      <c r="G294">
        <v>8551</v>
      </c>
      <c r="H294" t="s">
        <v>393</v>
      </c>
      <c r="I294" t="s">
        <v>26</v>
      </c>
      <c r="J294" t="s">
        <v>89</v>
      </c>
      <c r="K294" t="s">
        <v>90</v>
      </c>
      <c r="L294" t="s">
        <v>28</v>
      </c>
      <c r="M294" t="s">
        <v>94</v>
      </c>
      <c r="N294">
        <v>403</v>
      </c>
      <c r="O294" t="s">
        <v>53</v>
      </c>
      <c r="P294" s="4">
        <v>133.37</v>
      </c>
      <c r="Q294">
        <v>1</v>
      </c>
      <c r="R294" s="4">
        <f t="shared" si="20"/>
        <v>133.37</v>
      </c>
      <c r="S294" s="2">
        <v>84.590000149999995</v>
      </c>
      <c r="T294" s="2">
        <f t="shared" si="23"/>
        <v>48.77999985000001</v>
      </c>
      <c r="U294" s="2">
        <f t="shared" si="24"/>
        <v>84.590000149999995</v>
      </c>
    </row>
    <row r="295" spans="1:21">
      <c r="A295">
        <v>20250</v>
      </c>
      <c r="B295" s="1">
        <v>43941</v>
      </c>
      <c r="C295" s="2">
        <f t="shared" si="21"/>
        <v>1</v>
      </c>
      <c r="D295" s="2" t="str">
        <f t="shared" si="22"/>
        <v>Weekday</v>
      </c>
      <c r="E295" s="2" t="str">
        <f>TEXT(Table2[[#This Row],[Order Date]],"MMMM")</f>
        <v>April</v>
      </c>
      <c r="F295" s="2" t="str">
        <f>TEXT(Table2[[#This Row],[Order Date]],"YYYY")</f>
        <v>2020</v>
      </c>
      <c r="G295">
        <v>376</v>
      </c>
      <c r="H295" t="s">
        <v>201</v>
      </c>
      <c r="I295" t="s">
        <v>44</v>
      </c>
      <c r="J295" t="s">
        <v>110</v>
      </c>
      <c r="K295" t="s">
        <v>90</v>
      </c>
      <c r="L295" t="s">
        <v>28</v>
      </c>
      <c r="M295" t="s">
        <v>94</v>
      </c>
      <c r="N295">
        <v>403</v>
      </c>
      <c r="O295" t="s">
        <v>53</v>
      </c>
      <c r="P295" s="4">
        <v>133.37</v>
      </c>
      <c r="Q295">
        <v>1</v>
      </c>
      <c r="R295" s="4">
        <f t="shared" si="20"/>
        <v>133.37</v>
      </c>
      <c r="S295" s="2">
        <v>84.590000149999995</v>
      </c>
      <c r="T295" s="2">
        <f t="shared" si="23"/>
        <v>48.77999985000001</v>
      </c>
      <c r="U295" s="2">
        <f t="shared" si="24"/>
        <v>84.590000149999995</v>
      </c>
    </row>
    <row r="296" spans="1:21">
      <c r="A296">
        <v>70433</v>
      </c>
      <c r="B296" s="1">
        <v>43940</v>
      </c>
      <c r="C296" s="2">
        <f t="shared" si="21"/>
        <v>7</v>
      </c>
      <c r="D296" s="2" t="str">
        <f t="shared" si="22"/>
        <v>Weekend</v>
      </c>
      <c r="E296" s="2" t="str">
        <f>TEXT(Table2[[#This Row],[Order Date]],"MMMM")</f>
        <v>April</v>
      </c>
      <c r="F296" s="2" t="str">
        <f>TEXT(Table2[[#This Row],[Order Date]],"YYYY")</f>
        <v>2020</v>
      </c>
      <c r="G296">
        <v>13986</v>
      </c>
      <c r="H296" t="s">
        <v>36</v>
      </c>
      <c r="I296" t="s">
        <v>31</v>
      </c>
      <c r="J296" t="s">
        <v>110</v>
      </c>
      <c r="K296" t="s">
        <v>90</v>
      </c>
      <c r="L296" t="s">
        <v>28</v>
      </c>
      <c r="M296" t="s">
        <v>228</v>
      </c>
      <c r="N296">
        <v>1350</v>
      </c>
      <c r="O296" t="s">
        <v>29</v>
      </c>
      <c r="P296" s="4">
        <v>22.74</v>
      </c>
      <c r="Q296">
        <v>1</v>
      </c>
      <c r="R296" s="4">
        <f t="shared" si="20"/>
        <v>22.74</v>
      </c>
      <c r="S296" s="2">
        <v>14.6999969</v>
      </c>
      <c r="T296" s="2">
        <f t="shared" si="23"/>
        <v>8.0400030999999981</v>
      </c>
      <c r="U296" s="2">
        <f t="shared" si="24"/>
        <v>14.6999969</v>
      </c>
    </row>
    <row r="297" spans="1:21">
      <c r="A297">
        <v>8488</v>
      </c>
      <c r="B297" s="1">
        <v>43940</v>
      </c>
      <c r="C297" s="2">
        <f t="shared" si="21"/>
        <v>7</v>
      </c>
      <c r="D297" s="2" t="str">
        <f t="shared" si="22"/>
        <v>Weekend</v>
      </c>
      <c r="E297" s="2" t="str">
        <f>TEXT(Table2[[#This Row],[Order Date]],"MMMM")</f>
        <v>April</v>
      </c>
      <c r="F297" s="2" t="str">
        <f>TEXT(Table2[[#This Row],[Order Date]],"YYYY")</f>
        <v>2020</v>
      </c>
      <c r="G297">
        <v>9154</v>
      </c>
      <c r="H297" t="s">
        <v>394</v>
      </c>
      <c r="I297" t="s">
        <v>395</v>
      </c>
      <c r="J297" t="s">
        <v>89</v>
      </c>
      <c r="K297" t="s">
        <v>90</v>
      </c>
      <c r="L297" t="s">
        <v>33</v>
      </c>
      <c r="M297" t="s">
        <v>134</v>
      </c>
      <c r="N297">
        <v>191</v>
      </c>
      <c r="O297" t="s">
        <v>29</v>
      </c>
      <c r="P297" s="4">
        <v>85</v>
      </c>
      <c r="Q297">
        <v>4</v>
      </c>
      <c r="R297" s="4">
        <f t="shared" si="20"/>
        <v>340</v>
      </c>
      <c r="S297" s="2">
        <v>219.11999520000001</v>
      </c>
      <c r="T297" s="2">
        <f t="shared" si="23"/>
        <v>120.88000479999999</v>
      </c>
      <c r="U297" s="2">
        <f t="shared" si="24"/>
        <v>54.779998800000001</v>
      </c>
    </row>
    <row r="298" spans="1:21">
      <c r="A298">
        <v>17829</v>
      </c>
      <c r="B298" s="1">
        <v>43939</v>
      </c>
      <c r="C298" s="2">
        <f t="shared" si="21"/>
        <v>6</v>
      </c>
      <c r="D298" s="2" t="str">
        <f t="shared" si="22"/>
        <v>Weekend</v>
      </c>
      <c r="E298" s="2" t="str">
        <f>TEXT(Table2[[#This Row],[Order Date]],"MMMM")</f>
        <v>April</v>
      </c>
      <c r="F298" s="2" t="str">
        <f>TEXT(Table2[[#This Row],[Order Date]],"YYYY")</f>
        <v>2020</v>
      </c>
      <c r="G298">
        <v>10492</v>
      </c>
      <c r="H298" t="s">
        <v>92</v>
      </c>
      <c r="I298" t="s">
        <v>119</v>
      </c>
      <c r="J298" t="s">
        <v>110</v>
      </c>
      <c r="K298" t="s">
        <v>90</v>
      </c>
      <c r="L298" t="s">
        <v>28</v>
      </c>
      <c r="M298" t="s">
        <v>94</v>
      </c>
      <c r="N298">
        <v>403</v>
      </c>
      <c r="O298" t="s">
        <v>53</v>
      </c>
      <c r="P298" s="4">
        <v>133.37</v>
      </c>
      <c r="Q298">
        <v>1</v>
      </c>
      <c r="R298" s="4">
        <f t="shared" si="20"/>
        <v>133.37</v>
      </c>
      <c r="S298" s="2">
        <v>84.590000149999995</v>
      </c>
      <c r="T298" s="2">
        <f t="shared" si="23"/>
        <v>48.77999985000001</v>
      </c>
      <c r="U298" s="2">
        <f t="shared" si="24"/>
        <v>84.590000149999995</v>
      </c>
    </row>
    <row r="299" spans="1:21">
      <c r="A299">
        <v>1186</v>
      </c>
      <c r="B299" s="1">
        <v>43939</v>
      </c>
      <c r="C299" s="2">
        <f t="shared" si="21"/>
        <v>6</v>
      </c>
      <c r="D299" s="2" t="str">
        <f t="shared" si="22"/>
        <v>Weekend</v>
      </c>
      <c r="E299" s="2" t="str">
        <f>TEXT(Table2[[#This Row],[Order Date]],"MMMM")</f>
        <v>April</v>
      </c>
      <c r="F299" s="2" t="str">
        <f>TEXT(Table2[[#This Row],[Order Date]],"YYYY")</f>
        <v>2020</v>
      </c>
      <c r="G299">
        <v>11947</v>
      </c>
      <c r="H299" t="s">
        <v>92</v>
      </c>
      <c r="I299" t="s">
        <v>101</v>
      </c>
      <c r="J299" t="s">
        <v>89</v>
      </c>
      <c r="K299" t="s">
        <v>90</v>
      </c>
      <c r="L299" t="s">
        <v>28</v>
      </c>
      <c r="M299" t="s">
        <v>134</v>
      </c>
      <c r="N299">
        <v>191</v>
      </c>
      <c r="O299" t="s">
        <v>29</v>
      </c>
      <c r="P299" s="4">
        <v>85</v>
      </c>
      <c r="Q299">
        <v>4</v>
      </c>
      <c r="R299" s="4">
        <f t="shared" si="20"/>
        <v>340</v>
      </c>
      <c r="S299" s="2">
        <v>219.11999520000001</v>
      </c>
      <c r="T299" s="2">
        <f t="shared" si="23"/>
        <v>120.88000479999999</v>
      </c>
      <c r="U299" s="2">
        <f t="shared" si="24"/>
        <v>54.779998800000001</v>
      </c>
    </row>
    <row r="300" spans="1:21">
      <c r="A300">
        <v>75920</v>
      </c>
      <c r="B300" s="1">
        <v>43939</v>
      </c>
      <c r="C300" s="2">
        <f t="shared" si="21"/>
        <v>6</v>
      </c>
      <c r="D300" s="2" t="str">
        <f t="shared" si="22"/>
        <v>Weekend</v>
      </c>
      <c r="E300" s="2" t="str">
        <f>TEXT(Table2[[#This Row],[Order Date]],"MMMM")</f>
        <v>April</v>
      </c>
      <c r="F300" s="2" t="str">
        <f>TEXT(Table2[[#This Row],[Order Date]],"YYYY")</f>
        <v>2020</v>
      </c>
      <c r="G300">
        <v>19473</v>
      </c>
      <c r="H300" t="s">
        <v>396</v>
      </c>
      <c r="I300" t="s">
        <v>397</v>
      </c>
      <c r="J300" t="s">
        <v>89</v>
      </c>
      <c r="K300" t="s">
        <v>90</v>
      </c>
      <c r="L300" t="s">
        <v>28</v>
      </c>
      <c r="M300" t="s">
        <v>97</v>
      </c>
      <c r="N300">
        <v>1360</v>
      </c>
      <c r="O300" t="s">
        <v>38</v>
      </c>
      <c r="P300" s="4">
        <v>370</v>
      </c>
      <c r="Q300">
        <v>1</v>
      </c>
      <c r="R300" s="4">
        <f t="shared" si="20"/>
        <v>370</v>
      </c>
      <c r="S300" s="2">
        <v>249.0899963</v>
      </c>
      <c r="T300" s="2">
        <f t="shared" si="23"/>
        <v>120.9100037</v>
      </c>
      <c r="U300" s="2">
        <f t="shared" si="24"/>
        <v>249.0899963</v>
      </c>
    </row>
    <row r="301" spans="1:21">
      <c r="A301">
        <v>21906</v>
      </c>
      <c r="B301" s="1">
        <v>43937</v>
      </c>
      <c r="C301" s="2">
        <f t="shared" si="21"/>
        <v>4</v>
      </c>
      <c r="D301" s="2" t="str">
        <f t="shared" si="22"/>
        <v>Weekday</v>
      </c>
      <c r="E301" s="2" t="str">
        <f>TEXT(Table2[[#This Row],[Order Date]],"MMMM")</f>
        <v>April</v>
      </c>
      <c r="F301" s="2" t="str">
        <f>TEXT(Table2[[#This Row],[Order Date]],"YYYY")</f>
        <v>2020</v>
      </c>
      <c r="G301">
        <v>6961</v>
      </c>
      <c r="H301" t="s">
        <v>398</v>
      </c>
      <c r="I301" t="s">
        <v>399</v>
      </c>
      <c r="J301" t="s">
        <v>89</v>
      </c>
      <c r="K301" t="s">
        <v>90</v>
      </c>
      <c r="L301" t="s">
        <v>28</v>
      </c>
      <c r="M301" t="s">
        <v>94</v>
      </c>
      <c r="N301">
        <v>403</v>
      </c>
      <c r="O301" t="s">
        <v>53</v>
      </c>
      <c r="P301" s="4">
        <v>133.37</v>
      </c>
      <c r="Q301">
        <v>1</v>
      </c>
      <c r="R301" s="4">
        <f t="shared" si="20"/>
        <v>133.37</v>
      </c>
      <c r="S301" s="2">
        <v>84.590000149999995</v>
      </c>
      <c r="T301" s="2">
        <f t="shared" si="23"/>
        <v>48.77999985000001</v>
      </c>
      <c r="U301" s="2">
        <f t="shared" si="24"/>
        <v>84.590000149999995</v>
      </c>
    </row>
    <row r="302" spans="1:21">
      <c r="A302">
        <v>75924</v>
      </c>
      <c r="B302" s="1">
        <v>43935</v>
      </c>
      <c r="C302" s="2">
        <f t="shared" si="21"/>
        <v>2</v>
      </c>
      <c r="D302" s="2" t="str">
        <f t="shared" si="22"/>
        <v>Weekday</v>
      </c>
      <c r="E302" s="2" t="str">
        <f>TEXT(Table2[[#This Row],[Order Date]],"MMMM")</f>
        <v>April</v>
      </c>
      <c r="F302" s="2" t="str">
        <f>TEXT(Table2[[#This Row],[Order Date]],"YYYY")</f>
        <v>2020</v>
      </c>
      <c r="G302">
        <v>19477</v>
      </c>
      <c r="H302" t="s">
        <v>400</v>
      </c>
      <c r="I302" t="s">
        <v>109</v>
      </c>
      <c r="J302" t="s">
        <v>110</v>
      </c>
      <c r="K302" t="s">
        <v>90</v>
      </c>
      <c r="L302" t="s">
        <v>28</v>
      </c>
      <c r="M302" t="s">
        <v>97</v>
      </c>
      <c r="N302">
        <v>1360</v>
      </c>
      <c r="O302" t="s">
        <v>38</v>
      </c>
      <c r="P302" s="4">
        <v>370</v>
      </c>
      <c r="Q302">
        <v>1</v>
      </c>
      <c r="R302" s="4">
        <f t="shared" si="20"/>
        <v>370</v>
      </c>
      <c r="S302" s="2">
        <v>249.0899963</v>
      </c>
      <c r="T302" s="2">
        <f t="shared" si="23"/>
        <v>120.9100037</v>
      </c>
      <c r="U302" s="2">
        <f t="shared" si="24"/>
        <v>249.0899963</v>
      </c>
    </row>
    <row r="303" spans="1:21">
      <c r="A303">
        <v>7884</v>
      </c>
      <c r="B303" s="1">
        <v>43927</v>
      </c>
      <c r="C303" s="2">
        <f t="shared" si="21"/>
        <v>1</v>
      </c>
      <c r="D303" s="2" t="str">
        <f t="shared" si="22"/>
        <v>Weekday</v>
      </c>
      <c r="E303" s="2" t="str">
        <f>TEXT(Table2[[#This Row],[Order Date]],"MMMM")</f>
        <v>April</v>
      </c>
      <c r="F303" s="2" t="str">
        <f>TEXT(Table2[[#This Row],[Order Date]],"YYYY")</f>
        <v>2020</v>
      </c>
      <c r="G303">
        <v>4899</v>
      </c>
      <c r="H303" t="s">
        <v>401</v>
      </c>
      <c r="I303" t="s">
        <v>44</v>
      </c>
      <c r="J303" t="s">
        <v>110</v>
      </c>
      <c r="K303" t="s">
        <v>111</v>
      </c>
      <c r="L303" t="s">
        <v>28</v>
      </c>
      <c r="M303" t="s">
        <v>120</v>
      </c>
      <c r="N303">
        <v>365</v>
      </c>
      <c r="O303" t="s">
        <v>53</v>
      </c>
      <c r="P303" s="4">
        <v>94.75</v>
      </c>
      <c r="Q303">
        <v>1</v>
      </c>
      <c r="R303" s="4">
        <f t="shared" si="20"/>
        <v>94.75</v>
      </c>
      <c r="S303" s="2">
        <v>30.5699997</v>
      </c>
      <c r="T303" s="2">
        <f t="shared" si="23"/>
        <v>64.180000300000003</v>
      </c>
      <c r="U303" s="2">
        <f t="shared" si="24"/>
        <v>30.5699997</v>
      </c>
    </row>
    <row r="304" spans="1:21">
      <c r="A304">
        <v>4427</v>
      </c>
      <c r="B304" s="1">
        <v>43927</v>
      </c>
      <c r="C304" s="2">
        <f t="shared" si="21"/>
        <v>1</v>
      </c>
      <c r="D304" s="2" t="str">
        <f t="shared" si="22"/>
        <v>Weekday</v>
      </c>
      <c r="E304" s="2" t="str">
        <f>TEXT(Table2[[#This Row],[Order Date]],"MMMM")</f>
        <v>April</v>
      </c>
      <c r="F304" s="2" t="str">
        <f>TEXT(Table2[[#This Row],[Order Date]],"YYYY")</f>
        <v>2020</v>
      </c>
      <c r="G304">
        <v>8397</v>
      </c>
      <c r="H304" t="s">
        <v>92</v>
      </c>
      <c r="I304" t="s">
        <v>44</v>
      </c>
      <c r="J304" t="s">
        <v>110</v>
      </c>
      <c r="K304" t="s">
        <v>111</v>
      </c>
      <c r="L304" t="s">
        <v>33</v>
      </c>
      <c r="M304" t="s">
        <v>120</v>
      </c>
      <c r="N304">
        <v>365</v>
      </c>
      <c r="O304" t="s">
        <v>53</v>
      </c>
      <c r="P304" s="4">
        <v>94.75</v>
      </c>
      <c r="Q304">
        <v>5</v>
      </c>
      <c r="R304" s="4">
        <f t="shared" si="20"/>
        <v>473.75</v>
      </c>
      <c r="S304" s="2">
        <v>152.8499985</v>
      </c>
      <c r="T304" s="2">
        <f t="shared" si="23"/>
        <v>320.90000150000003</v>
      </c>
      <c r="U304" s="2">
        <f t="shared" si="24"/>
        <v>30.5699997</v>
      </c>
    </row>
    <row r="305" spans="1:21">
      <c r="A305">
        <v>6358</v>
      </c>
      <c r="B305" s="1">
        <v>43924</v>
      </c>
      <c r="C305" s="2">
        <f t="shared" si="21"/>
        <v>5</v>
      </c>
      <c r="D305" s="2" t="str">
        <f t="shared" si="22"/>
        <v>Weekday</v>
      </c>
      <c r="E305" s="2" t="str">
        <f>TEXT(Table2[[#This Row],[Order Date]],"MMMM")</f>
        <v>April</v>
      </c>
      <c r="F305" s="2" t="str">
        <f>TEXT(Table2[[#This Row],[Order Date]],"YYYY")</f>
        <v>2020</v>
      </c>
      <c r="G305">
        <v>4209</v>
      </c>
      <c r="H305" t="s">
        <v>402</v>
      </c>
      <c r="I305" t="s">
        <v>44</v>
      </c>
      <c r="J305" t="s">
        <v>110</v>
      </c>
      <c r="K305" t="s">
        <v>111</v>
      </c>
      <c r="L305" t="s">
        <v>33</v>
      </c>
      <c r="M305" t="s">
        <v>183</v>
      </c>
      <c r="N305">
        <v>627</v>
      </c>
      <c r="O305" t="s">
        <v>46</v>
      </c>
      <c r="P305" s="4">
        <v>165</v>
      </c>
      <c r="Q305">
        <v>5</v>
      </c>
      <c r="R305" s="4">
        <f t="shared" si="20"/>
        <v>825</v>
      </c>
      <c r="S305" s="2">
        <v>613.65001700000005</v>
      </c>
      <c r="T305" s="2">
        <f t="shared" si="23"/>
        <v>211.34998299999995</v>
      </c>
      <c r="U305" s="2">
        <f t="shared" si="24"/>
        <v>122.73000340000002</v>
      </c>
    </row>
    <row r="306" spans="1:21">
      <c r="A306">
        <v>14685</v>
      </c>
      <c r="B306" s="1">
        <v>43924</v>
      </c>
      <c r="C306" s="2">
        <f t="shared" si="21"/>
        <v>5</v>
      </c>
      <c r="D306" s="2" t="str">
        <f t="shared" si="22"/>
        <v>Weekday</v>
      </c>
      <c r="E306" s="2" t="str">
        <f>TEXT(Table2[[#This Row],[Order Date]],"MMMM")</f>
        <v>April</v>
      </c>
      <c r="F306" s="2" t="str">
        <f>TEXT(Table2[[#This Row],[Order Date]],"YYYY")</f>
        <v>2020</v>
      </c>
      <c r="G306">
        <v>10563</v>
      </c>
      <c r="H306" t="s">
        <v>92</v>
      </c>
      <c r="I306" t="s">
        <v>403</v>
      </c>
      <c r="J306" t="s">
        <v>89</v>
      </c>
      <c r="K306" t="s">
        <v>90</v>
      </c>
      <c r="L306" t="s">
        <v>33</v>
      </c>
      <c r="M306" t="s">
        <v>120</v>
      </c>
      <c r="N306">
        <v>365</v>
      </c>
      <c r="O306" t="s">
        <v>53</v>
      </c>
      <c r="P306" s="4">
        <v>94.75</v>
      </c>
      <c r="Q306">
        <v>4</v>
      </c>
      <c r="R306" s="4">
        <f t="shared" si="20"/>
        <v>379</v>
      </c>
      <c r="S306" s="2">
        <v>122.2799988</v>
      </c>
      <c r="T306" s="2">
        <f t="shared" si="23"/>
        <v>256.72000120000001</v>
      </c>
      <c r="U306" s="2">
        <f t="shared" si="24"/>
        <v>30.5699997</v>
      </c>
    </row>
    <row r="307" spans="1:21">
      <c r="A307">
        <v>6245</v>
      </c>
      <c r="B307" s="1">
        <v>43923</v>
      </c>
      <c r="C307" s="2">
        <f t="shared" si="21"/>
        <v>4</v>
      </c>
      <c r="D307" s="2" t="str">
        <f t="shared" si="22"/>
        <v>Weekday</v>
      </c>
      <c r="E307" s="2" t="str">
        <f>TEXT(Table2[[#This Row],[Order Date]],"MMMM")</f>
        <v>April</v>
      </c>
      <c r="F307" s="2" t="str">
        <f>TEXT(Table2[[#This Row],[Order Date]],"YYYY")</f>
        <v>2020</v>
      </c>
      <c r="G307">
        <v>7784</v>
      </c>
      <c r="H307" t="s">
        <v>92</v>
      </c>
      <c r="I307" t="s">
        <v>44</v>
      </c>
      <c r="J307" t="s">
        <v>110</v>
      </c>
      <c r="K307" t="s">
        <v>111</v>
      </c>
      <c r="L307" t="s">
        <v>33</v>
      </c>
      <c r="M307" t="s">
        <v>160</v>
      </c>
      <c r="N307">
        <v>502</v>
      </c>
      <c r="O307" t="s">
        <v>29</v>
      </c>
      <c r="P307" s="4">
        <v>65</v>
      </c>
      <c r="Q307">
        <v>5</v>
      </c>
      <c r="R307" s="4">
        <f t="shared" si="20"/>
        <v>325</v>
      </c>
      <c r="S307" s="2">
        <v>167.99999235000001</v>
      </c>
      <c r="T307" s="2">
        <f t="shared" si="23"/>
        <v>157.00000764999999</v>
      </c>
      <c r="U307" s="2">
        <f t="shared" si="24"/>
        <v>33.599998470000003</v>
      </c>
    </row>
    <row r="308" spans="1:21">
      <c r="A308">
        <v>5991</v>
      </c>
      <c r="B308" s="1">
        <v>43919</v>
      </c>
      <c r="C308" s="2">
        <f t="shared" si="21"/>
        <v>7</v>
      </c>
      <c r="D308" s="2" t="str">
        <f t="shared" si="22"/>
        <v>Weekend</v>
      </c>
      <c r="E308" s="2" t="str">
        <f>TEXT(Table2[[#This Row],[Order Date]],"MMMM")</f>
        <v>March</v>
      </c>
      <c r="F308" s="2" t="str">
        <f>TEXT(Table2[[#This Row],[Order Date]],"YYYY")</f>
        <v>2020</v>
      </c>
      <c r="G308">
        <v>4673</v>
      </c>
      <c r="H308" t="s">
        <v>404</v>
      </c>
      <c r="I308" t="s">
        <v>152</v>
      </c>
      <c r="J308" t="s">
        <v>110</v>
      </c>
      <c r="K308" t="s">
        <v>90</v>
      </c>
      <c r="L308" t="s">
        <v>28</v>
      </c>
      <c r="M308" t="s">
        <v>160</v>
      </c>
      <c r="N308">
        <v>502</v>
      </c>
      <c r="O308" t="s">
        <v>29</v>
      </c>
      <c r="P308" s="4">
        <v>65</v>
      </c>
      <c r="Q308">
        <v>3</v>
      </c>
      <c r="R308" s="4">
        <f t="shared" si="20"/>
        <v>195</v>
      </c>
      <c r="S308" s="2">
        <v>100.79999541000001</v>
      </c>
      <c r="T308" s="2">
        <f t="shared" si="23"/>
        <v>94.200004589999992</v>
      </c>
      <c r="U308" s="2">
        <f t="shared" si="24"/>
        <v>33.599998470000003</v>
      </c>
    </row>
    <row r="309" spans="1:21">
      <c r="A309">
        <v>40085</v>
      </c>
      <c r="B309" s="1">
        <v>43918</v>
      </c>
      <c r="C309" s="2">
        <f t="shared" si="21"/>
        <v>6</v>
      </c>
      <c r="D309" s="2" t="str">
        <f t="shared" si="22"/>
        <v>Weekend</v>
      </c>
      <c r="E309" s="2" t="str">
        <f>TEXT(Table2[[#This Row],[Order Date]],"MMMM")</f>
        <v>March</v>
      </c>
      <c r="F309" s="2" t="str">
        <f>TEXT(Table2[[#This Row],[Order Date]],"YYYY")</f>
        <v>2020</v>
      </c>
      <c r="G309">
        <v>2426</v>
      </c>
      <c r="H309" t="s">
        <v>405</v>
      </c>
      <c r="I309" t="s">
        <v>40</v>
      </c>
      <c r="J309" t="s">
        <v>110</v>
      </c>
      <c r="K309" t="s">
        <v>90</v>
      </c>
      <c r="L309" t="s">
        <v>28</v>
      </c>
      <c r="M309" t="s">
        <v>160</v>
      </c>
      <c r="N309">
        <v>502</v>
      </c>
      <c r="O309" t="s">
        <v>29</v>
      </c>
      <c r="P309" s="4">
        <v>65</v>
      </c>
      <c r="Q309">
        <v>4</v>
      </c>
      <c r="R309" s="4">
        <f t="shared" si="20"/>
        <v>260</v>
      </c>
      <c r="S309" s="2">
        <v>134.39999388000001</v>
      </c>
      <c r="T309" s="2">
        <f t="shared" si="23"/>
        <v>125.60000611999999</v>
      </c>
      <c r="U309" s="2">
        <f t="shared" si="24"/>
        <v>33.599998470000003</v>
      </c>
    </row>
    <row r="310" spans="1:21">
      <c r="A310">
        <v>40085</v>
      </c>
      <c r="B310" s="1">
        <v>43917</v>
      </c>
      <c r="C310" s="2">
        <f t="shared" si="21"/>
        <v>5</v>
      </c>
      <c r="D310" s="2" t="str">
        <f t="shared" si="22"/>
        <v>Weekday</v>
      </c>
      <c r="E310" s="2" t="str">
        <f>TEXT(Table2[[#This Row],[Order Date]],"MMMM")</f>
        <v>March</v>
      </c>
      <c r="F310" s="2" t="str">
        <f>TEXT(Table2[[#This Row],[Order Date]],"YYYY")</f>
        <v>2020</v>
      </c>
      <c r="G310">
        <v>2426</v>
      </c>
      <c r="H310" t="s">
        <v>405</v>
      </c>
      <c r="I310" t="s">
        <v>40</v>
      </c>
      <c r="J310" t="s">
        <v>110</v>
      </c>
      <c r="K310" t="s">
        <v>90</v>
      </c>
      <c r="L310" t="s">
        <v>28</v>
      </c>
      <c r="M310" t="s">
        <v>183</v>
      </c>
      <c r="N310">
        <v>627</v>
      </c>
      <c r="O310" t="s">
        <v>46</v>
      </c>
      <c r="P310" s="4">
        <v>165</v>
      </c>
      <c r="Q310">
        <v>4</v>
      </c>
      <c r="R310" s="4">
        <f t="shared" si="20"/>
        <v>660</v>
      </c>
      <c r="S310" s="2">
        <v>490.9200136</v>
      </c>
      <c r="T310" s="2">
        <f t="shared" si="23"/>
        <v>169.0799864</v>
      </c>
      <c r="U310" s="2">
        <f t="shared" si="24"/>
        <v>122.7300034</v>
      </c>
    </row>
    <row r="311" spans="1:21">
      <c r="A311">
        <v>37867</v>
      </c>
      <c r="B311" s="1">
        <v>43916</v>
      </c>
      <c r="C311" s="2">
        <f t="shared" si="21"/>
        <v>4</v>
      </c>
      <c r="D311" s="2" t="str">
        <f t="shared" si="22"/>
        <v>Weekday</v>
      </c>
      <c r="E311" s="2" t="str">
        <f>TEXT(Table2[[#This Row],[Order Date]],"MMMM")</f>
        <v>March</v>
      </c>
      <c r="F311" s="2" t="str">
        <f>TEXT(Table2[[#This Row],[Order Date]],"YYYY")</f>
        <v>2020</v>
      </c>
      <c r="G311">
        <v>11776</v>
      </c>
      <c r="H311" t="s">
        <v>92</v>
      </c>
      <c r="I311" t="s">
        <v>31</v>
      </c>
      <c r="J311" t="s">
        <v>110</v>
      </c>
      <c r="K311" t="s">
        <v>90</v>
      </c>
      <c r="L311" t="s">
        <v>28</v>
      </c>
      <c r="M311" t="s">
        <v>120</v>
      </c>
      <c r="N311">
        <v>365</v>
      </c>
      <c r="O311" t="s">
        <v>53</v>
      </c>
      <c r="P311" s="4">
        <v>94.75</v>
      </c>
      <c r="Q311">
        <v>4</v>
      </c>
      <c r="R311" s="4">
        <f t="shared" si="20"/>
        <v>379</v>
      </c>
      <c r="S311" s="2">
        <v>122.2799988</v>
      </c>
      <c r="T311" s="2">
        <f t="shared" si="23"/>
        <v>256.72000120000001</v>
      </c>
      <c r="U311" s="2">
        <f t="shared" si="24"/>
        <v>30.5699997</v>
      </c>
    </row>
    <row r="312" spans="1:21">
      <c r="A312">
        <v>36269</v>
      </c>
      <c r="B312" s="1">
        <v>43915</v>
      </c>
      <c r="C312" s="2">
        <f t="shared" si="21"/>
        <v>3</v>
      </c>
      <c r="D312" s="2" t="str">
        <f t="shared" si="22"/>
        <v>Weekday</v>
      </c>
      <c r="E312" s="2" t="str">
        <f>TEXT(Table2[[#This Row],[Order Date]],"MMMM")</f>
        <v>March</v>
      </c>
      <c r="F312" s="2" t="str">
        <f>TEXT(Table2[[#This Row],[Order Date]],"YYYY")</f>
        <v>2020</v>
      </c>
      <c r="G312">
        <v>3466</v>
      </c>
      <c r="H312" t="s">
        <v>92</v>
      </c>
      <c r="I312" t="s">
        <v>152</v>
      </c>
      <c r="J312" t="s">
        <v>110</v>
      </c>
      <c r="K312" t="s">
        <v>90</v>
      </c>
      <c r="L312" t="s">
        <v>28</v>
      </c>
      <c r="M312" t="s">
        <v>120</v>
      </c>
      <c r="N312">
        <v>365</v>
      </c>
      <c r="O312" t="s">
        <v>53</v>
      </c>
      <c r="P312" s="4">
        <v>94.75</v>
      </c>
      <c r="Q312">
        <v>4</v>
      </c>
      <c r="R312" s="4">
        <f t="shared" si="20"/>
        <v>379</v>
      </c>
      <c r="S312" s="2">
        <v>122.2799988</v>
      </c>
      <c r="T312" s="2">
        <f t="shared" si="23"/>
        <v>256.72000120000001</v>
      </c>
      <c r="U312" s="2">
        <f t="shared" si="24"/>
        <v>30.5699997</v>
      </c>
    </row>
    <row r="313" spans="1:21">
      <c r="A313">
        <v>31905</v>
      </c>
      <c r="B313" s="1">
        <v>43914</v>
      </c>
      <c r="C313" s="2">
        <f t="shared" si="21"/>
        <v>2</v>
      </c>
      <c r="D313" s="2" t="str">
        <f t="shared" si="22"/>
        <v>Weekday</v>
      </c>
      <c r="E313" s="2" t="str">
        <f>TEXT(Table2[[#This Row],[Order Date]],"MMMM")</f>
        <v>March</v>
      </c>
      <c r="F313" s="2" t="str">
        <f>TEXT(Table2[[#This Row],[Order Date]],"YYYY")</f>
        <v>2020</v>
      </c>
      <c r="G313">
        <v>7060</v>
      </c>
      <c r="H313" t="s">
        <v>339</v>
      </c>
      <c r="I313" t="s">
        <v>340</v>
      </c>
      <c r="J313" t="s">
        <v>319</v>
      </c>
      <c r="K313" t="s">
        <v>90</v>
      </c>
      <c r="L313" t="s">
        <v>28</v>
      </c>
      <c r="M313" t="s">
        <v>120</v>
      </c>
      <c r="N313">
        <v>365</v>
      </c>
      <c r="O313" t="s">
        <v>53</v>
      </c>
      <c r="P313" s="4">
        <v>94.75</v>
      </c>
      <c r="Q313">
        <v>4</v>
      </c>
      <c r="R313" s="4">
        <f t="shared" si="20"/>
        <v>379</v>
      </c>
      <c r="S313" s="2">
        <v>122.2799988</v>
      </c>
      <c r="T313" s="2">
        <f t="shared" si="23"/>
        <v>256.72000120000001</v>
      </c>
      <c r="U313" s="2">
        <f t="shared" si="24"/>
        <v>30.5699997</v>
      </c>
    </row>
    <row r="314" spans="1:21">
      <c r="A314">
        <v>37867</v>
      </c>
      <c r="B314" s="1">
        <v>43913</v>
      </c>
      <c r="C314" s="2">
        <f t="shared" si="21"/>
        <v>1</v>
      </c>
      <c r="D314" s="2" t="str">
        <f t="shared" si="22"/>
        <v>Weekday</v>
      </c>
      <c r="E314" s="2" t="str">
        <f>TEXT(Table2[[#This Row],[Order Date]],"MMMM")</f>
        <v>March</v>
      </c>
      <c r="F314" s="2" t="str">
        <f>TEXT(Table2[[#This Row],[Order Date]],"YYYY")</f>
        <v>2020</v>
      </c>
      <c r="G314">
        <v>11776</v>
      </c>
      <c r="H314" t="s">
        <v>92</v>
      </c>
      <c r="I314" t="s">
        <v>31</v>
      </c>
      <c r="J314" t="s">
        <v>110</v>
      </c>
      <c r="K314" t="s">
        <v>90</v>
      </c>
      <c r="L314" t="s">
        <v>28</v>
      </c>
      <c r="M314" t="s">
        <v>120</v>
      </c>
      <c r="N314">
        <v>365</v>
      </c>
      <c r="O314" t="s">
        <v>53</v>
      </c>
      <c r="P314" s="4">
        <v>94.75</v>
      </c>
      <c r="Q314">
        <v>4</v>
      </c>
      <c r="R314" s="4">
        <f t="shared" si="20"/>
        <v>379</v>
      </c>
      <c r="S314" s="2">
        <v>122.2799988</v>
      </c>
      <c r="T314" s="2">
        <f t="shared" si="23"/>
        <v>256.72000120000001</v>
      </c>
      <c r="U314" s="2">
        <f t="shared" si="24"/>
        <v>30.5699997</v>
      </c>
    </row>
    <row r="315" spans="1:21">
      <c r="A315">
        <v>71195</v>
      </c>
      <c r="B315" s="1">
        <v>43913</v>
      </c>
      <c r="C315" s="2">
        <f t="shared" si="21"/>
        <v>1</v>
      </c>
      <c r="D315" s="2" t="str">
        <f t="shared" si="22"/>
        <v>Weekday</v>
      </c>
      <c r="E315" s="2" t="str">
        <f>TEXT(Table2[[#This Row],[Order Date]],"MMMM")</f>
        <v>March</v>
      </c>
      <c r="F315" s="2" t="str">
        <f>TEXT(Table2[[#This Row],[Order Date]],"YYYY")</f>
        <v>2020</v>
      </c>
      <c r="G315">
        <v>14748</v>
      </c>
      <c r="H315" t="s">
        <v>406</v>
      </c>
      <c r="I315" t="s">
        <v>31</v>
      </c>
      <c r="J315" t="s">
        <v>110</v>
      </c>
      <c r="K315" t="s">
        <v>90</v>
      </c>
      <c r="L315" t="s">
        <v>28</v>
      </c>
      <c r="M315" t="s">
        <v>140</v>
      </c>
      <c r="N315">
        <v>1353</v>
      </c>
      <c r="O315" t="s">
        <v>29</v>
      </c>
      <c r="P315" s="4">
        <v>9.59</v>
      </c>
      <c r="Q315">
        <v>1</v>
      </c>
      <c r="R315" s="4">
        <f t="shared" si="20"/>
        <v>9.59</v>
      </c>
      <c r="S315" s="2">
        <v>3.6100006100000002</v>
      </c>
      <c r="T315" s="2">
        <f t="shared" si="23"/>
        <v>5.9799993899999997</v>
      </c>
      <c r="U315" s="2">
        <f t="shared" si="24"/>
        <v>3.6100006100000002</v>
      </c>
    </row>
    <row r="316" spans="1:21">
      <c r="A316">
        <v>20072</v>
      </c>
      <c r="B316" s="1">
        <v>43912</v>
      </c>
      <c r="C316" s="2">
        <f t="shared" si="21"/>
        <v>7</v>
      </c>
      <c r="D316" s="2" t="str">
        <f t="shared" si="22"/>
        <v>Weekend</v>
      </c>
      <c r="E316" s="2" t="str">
        <f>TEXT(Table2[[#This Row],[Order Date]],"MMMM")</f>
        <v>March</v>
      </c>
      <c r="F316" s="2" t="str">
        <f>TEXT(Table2[[#This Row],[Order Date]],"YYYY")</f>
        <v>2020</v>
      </c>
      <c r="G316">
        <v>4279</v>
      </c>
      <c r="H316" t="s">
        <v>193</v>
      </c>
      <c r="I316" t="s">
        <v>44</v>
      </c>
      <c r="J316" t="s">
        <v>110</v>
      </c>
      <c r="K316" t="s">
        <v>111</v>
      </c>
      <c r="L316" t="s">
        <v>28</v>
      </c>
      <c r="M316" t="s">
        <v>94</v>
      </c>
      <c r="N316">
        <v>403</v>
      </c>
      <c r="O316" t="s">
        <v>53</v>
      </c>
      <c r="P316" s="4">
        <v>133.37</v>
      </c>
      <c r="Q316">
        <v>1</v>
      </c>
      <c r="R316" s="4">
        <f t="shared" si="20"/>
        <v>133.37</v>
      </c>
      <c r="S316" s="2">
        <v>84.590000149999995</v>
      </c>
      <c r="T316" s="2">
        <f t="shared" si="23"/>
        <v>48.77999985000001</v>
      </c>
      <c r="U316" s="2">
        <f t="shared" si="24"/>
        <v>84.590000149999995</v>
      </c>
    </row>
    <row r="317" spans="1:21">
      <c r="A317">
        <v>11494</v>
      </c>
      <c r="B317" s="1">
        <v>43912</v>
      </c>
      <c r="C317" s="2">
        <f t="shared" si="21"/>
        <v>7</v>
      </c>
      <c r="D317" s="2" t="str">
        <f t="shared" si="22"/>
        <v>Weekend</v>
      </c>
      <c r="E317" s="2" t="str">
        <f>TEXT(Table2[[#This Row],[Order Date]],"MMMM")</f>
        <v>March</v>
      </c>
      <c r="F317" s="2" t="str">
        <f>TEXT(Table2[[#This Row],[Order Date]],"YYYY")</f>
        <v>2020</v>
      </c>
      <c r="G317">
        <v>4366</v>
      </c>
      <c r="H317" t="s">
        <v>407</v>
      </c>
      <c r="I317" t="s">
        <v>152</v>
      </c>
      <c r="J317" t="s">
        <v>110</v>
      </c>
      <c r="K317" t="s">
        <v>90</v>
      </c>
      <c r="L317" t="s">
        <v>28</v>
      </c>
      <c r="M317" t="s">
        <v>94</v>
      </c>
      <c r="N317">
        <v>403</v>
      </c>
      <c r="O317" t="s">
        <v>53</v>
      </c>
      <c r="P317" s="4">
        <v>133.37</v>
      </c>
      <c r="Q317">
        <v>1</v>
      </c>
      <c r="R317" s="4">
        <f t="shared" si="20"/>
        <v>133.37</v>
      </c>
      <c r="S317" s="2">
        <v>84.590000149999995</v>
      </c>
      <c r="T317" s="2">
        <f t="shared" si="23"/>
        <v>48.77999985000001</v>
      </c>
      <c r="U317" s="2">
        <f t="shared" si="24"/>
        <v>84.590000149999995</v>
      </c>
    </row>
    <row r="318" spans="1:21">
      <c r="A318">
        <v>37763</v>
      </c>
      <c r="B318" s="1">
        <v>43912</v>
      </c>
      <c r="C318" s="2">
        <f t="shared" si="21"/>
        <v>7</v>
      </c>
      <c r="D318" s="2" t="str">
        <f t="shared" si="22"/>
        <v>Weekend</v>
      </c>
      <c r="E318" s="2" t="str">
        <f>TEXT(Table2[[#This Row],[Order Date]],"MMMM")</f>
        <v>March</v>
      </c>
      <c r="F318" s="2" t="str">
        <f>TEXT(Table2[[#This Row],[Order Date]],"YYYY")</f>
        <v>2020</v>
      </c>
      <c r="G318">
        <v>5870</v>
      </c>
      <c r="H318" t="s">
        <v>408</v>
      </c>
      <c r="I318" t="s">
        <v>195</v>
      </c>
      <c r="J318" t="s">
        <v>110</v>
      </c>
      <c r="K318" t="s">
        <v>90</v>
      </c>
      <c r="L318" t="s">
        <v>28</v>
      </c>
      <c r="M318" t="s">
        <v>120</v>
      </c>
      <c r="N318">
        <v>365</v>
      </c>
      <c r="O318" t="s">
        <v>53</v>
      </c>
      <c r="P318" s="4">
        <v>94.75</v>
      </c>
      <c r="Q318">
        <v>4</v>
      </c>
      <c r="R318" s="4">
        <f t="shared" si="20"/>
        <v>379</v>
      </c>
      <c r="S318" s="2">
        <v>122.2799988</v>
      </c>
      <c r="T318" s="2">
        <f t="shared" si="23"/>
        <v>256.72000120000001</v>
      </c>
      <c r="U318" s="2">
        <f t="shared" si="24"/>
        <v>30.5699997</v>
      </c>
    </row>
    <row r="319" spans="1:21">
      <c r="A319">
        <v>22679</v>
      </c>
      <c r="B319" s="1">
        <v>43912</v>
      </c>
      <c r="C319" s="2">
        <f t="shared" si="21"/>
        <v>7</v>
      </c>
      <c r="D319" s="2" t="str">
        <f t="shared" si="22"/>
        <v>Weekend</v>
      </c>
      <c r="E319" s="2" t="str">
        <f>TEXT(Table2[[#This Row],[Order Date]],"MMMM")</f>
        <v>March</v>
      </c>
      <c r="F319" s="2" t="str">
        <f>TEXT(Table2[[#This Row],[Order Date]],"YYYY")</f>
        <v>2020</v>
      </c>
      <c r="G319">
        <v>6951</v>
      </c>
      <c r="H319" t="s">
        <v>213</v>
      </c>
      <c r="I319" t="s">
        <v>32</v>
      </c>
      <c r="J319" t="s">
        <v>89</v>
      </c>
      <c r="K319" t="s">
        <v>90</v>
      </c>
      <c r="L319" t="s">
        <v>28</v>
      </c>
      <c r="M319" t="s">
        <v>94</v>
      </c>
      <c r="N319">
        <v>403</v>
      </c>
      <c r="O319" t="s">
        <v>53</v>
      </c>
      <c r="P319" s="4">
        <v>133.37</v>
      </c>
      <c r="Q319">
        <v>1</v>
      </c>
      <c r="R319" s="4">
        <f t="shared" si="20"/>
        <v>133.37</v>
      </c>
      <c r="S319" s="2">
        <v>84.590000149999995</v>
      </c>
      <c r="T319" s="2">
        <f t="shared" si="23"/>
        <v>48.77999985000001</v>
      </c>
      <c r="U319" s="2">
        <f t="shared" si="24"/>
        <v>84.590000149999995</v>
      </c>
    </row>
    <row r="320" spans="1:21">
      <c r="A320">
        <v>67082</v>
      </c>
      <c r="B320" s="1">
        <v>43911</v>
      </c>
      <c r="C320" s="2">
        <f t="shared" si="21"/>
        <v>6</v>
      </c>
      <c r="D320" s="2" t="str">
        <f t="shared" si="22"/>
        <v>Weekend</v>
      </c>
      <c r="E320" s="2" t="str">
        <f>TEXT(Table2[[#This Row],[Order Date]],"MMMM")</f>
        <v>March</v>
      </c>
      <c r="F320" s="2" t="str">
        <f>TEXT(Table2[[#This Row],[Order Date]],"YYYY")</f>
        <v>2020</v>
      </c>
      <c r="G320">
        <v>12117</v>
      </c>
      <c r="H320" t="s">
        <v>92</v>
      </c>
      <c r="I320" t="s">
        <v>31</v>
      </c>
      <c r="J320" t="s">
        <v>110</v>
      </c>
      <c r="K320" t="s">
        <v>90</v>
      </c>
      <c r="L320" t="s">
        <v>28</v>
      </c>
      <c r="M320" t="s">
        <v>94</v>
      </c>
      <c r="N320">
        <v>403</v>
      </c>
      <c r="O320" t="s">
        <v>53</v>
      </c>
      <c r="P320" s="4">
        <v>133.37</v>
      </c>
      <c r="Q320">
        <v>1</v>
      </c>
      <c r="R320" s="4">
        <f t="shared" si="20"/>
        <v>133.37</v>
      </c>
      <c r="S320" s="2">
        <v>84.590000149999995</v>
      </c>
      <c r="T320" s="2">
        <f t="shared" si="23"/>
        <v>48.77999985000001</v>
      </c>
      <c r="U320" s="2">
        <f t="shared" si="24"/>
        <v>84.590000149999995</v>
      </c>
    </row>
    <row r="321" spans="1:21">
      <c r="A321">
        <v>45390</v>
      </c>
      <c r="B321" s="1">
        <v>43911</v>
      </c>
      <c r="C321" s="2">
        <f t="shared" si="21"/>
        <v>6</v>
      </c>
      <c r="D321" s="2" t="str">
        <f t="shared" si="22"/>
        <v>Weekend</v>
      </c>
      <c r="E321" s="2" t="str">
        <f>TEXT(Table2[[#This Row],[Order Date]],"MMMM")</f>
        <v>March</v>
      </c>
      <c r="F321" s="2" t="str">
        <f>TEXT(Table2[[#This Row],[Order Date]],"YYYY")</f>
        <v>2020</v>
      </c>
      <c r="G321">
        <v>19</v>
      </c>
      <c r="H321" t="s">
        <v>398</v>
      </c>
      <c r="I321" t="s">
        <v>44</v>
      </c>
      <c r="J321" t="s">
        <v>110</v>
      </c>
      <c r="K321" t="s">
        <v>90</v>
      </c>
      <c r="L321" t="s">
        <v>28</v>
      </c>
      <c r="M321" t="s">
        <v>94</v>
      </c>
      <c r="N321">
        <v>403</v>
      </c>
      <c r="O321" t="s">
        <v>53</v>
      </c>
      <c r="P321" s="4">
        <v>133.37</v>
      </c>
      <c r="Q321">
        <v>1</v>
      </c>
      <c r="R321" s="4">
        <f t="shared" si="20"/>
        <v>133.37</v>
      </c>
      <c r="S321" s="2">
        <v>84.590000149999995</v>
      </c>
      <c r="T321" s="2">
        <f t="shared" si="23"/>
        <v>48.77999985000001</v>
      </c>
      <c r="U321" s="2">
        <f t="shared" si="24"/>
        <v>84.590000149999995</v>
      </c>
    </row>
    <row r="322" spans="1:21">
      <c r="A322">
        <v>32102</v>
      </c>
      <c r="B322" s="1">
        <v>43911</v>
      </c>
      <c r="C322" s="2">
        <f t="shared" si="21"/>
        <v>6</v>
      </c>
      <c r="D322" s="2" t="str">
        <f t="shared" si="22"/>
        <v>Weekend</v>
      </c>
      <c r="E322" s="2" t="str">
        <f>TEXT(Table2[[#This Row],[Order Date]],"MMMM")</f>
        <v>March</v>
      </c>
      <c r="F322" s="2" t="str">
        <f>TEXT(Table2[[#This Row],[Order Date]],"YYYY")</f>
        <v>2020</v>
      </c>
      <c r="G322">
        <v>6352</v>
      </c>
      <c r="H322" t="s">
        <v>92</v>
      </c>
      <c r="I322" t="s">
        <v>195</v>
      </c>
      <c r="J322" t="s">
        <v>110</v>
      </c>
      <c r="K322" t="s">
        <v>90</v>
      </c>
      <c r="L322" t="s">
        <v>28</v>
      </c>
      <c r="M322" t="s">
        <v>409</v>
      </c>
      <c r="N322">
        <v>282</v>
      </c>
      <c r="O322" t="s">
        <v>29</v>
      </c>
      <c r="P322" s="4">
        <v>185</v>
      </c>
      <c r="Q322">
        <v>4</v>
      </c>
      <c r="R322" s="4">
        <f t="shared" ref="R322:R385" si="25">P322*Q322</f>
        <v>740</v>
      </c>
      <c r="S322" s="2">
        <v>399.48001099999999</v>
      </c>
      <c r="T322" s="2">
        <f t="shared" si="23"/>
        <v>340.51998900000001</v>
      </c>
      <c r="U322" s="2">
        <f t="shared" si="24"/>
        <v>99.870002749999998</v>
      </c>
    </row>
    <row r="323" spans="1:21">
      <c r="A323">
        <v>11655</v>
      </c>
      <c r="B323" s="1">
        <v>43910</v>
      </c>
      <c r="C323" s="2">
        <f t="shared" ref="C323:C386" si="26">WEEKDAY(B323,2)</f>
        <v>5</v>
      </c>
      <c r="D323" s="2" t="str">
        <f t="shared" ref="D323:D386" si="27">IF(C323&gt;=6,"Weekend","Weekday")</f>
        <v>Weekday</v>
      </c>
      <c r="E323" s="2" t="str">
        <f>TEXT(Table2[[#This Row],[Order Date]],"MMMM")</f>
        <v>March</v>
      </c>
      <c r="F323" s="2" t="str">
        <f>TEXT(Table2[[#This Row],[Order Date]],"YYYY")</f>
        <v>2020</v>
      </c>
      <c r="G323">
        <v>10208</v>
      </c>
      <c r="H323" t="s">
        <v>410</v>
      </c>
      <c r="I323" t="s">
        <v>159</v>
      </c>
      <c r="J323" t="s">
        <v>110</v>
      </c>
      <c r="K323" t="s">
        <v>90</v>
      </c>
      <c r="L323" t="s">
        <v>28</v>
      </c>
      <c r="M323" t="s">
        <v>94</v>
      </c>
      <c r="N323">
        <v>403</v>
      </c>
      <c r="O323" t="s">
        <v>53</v>
      </c>
      <c r="P323" s="4">
        <v>133.37</v>
      </c>
      <c r="Q323">
        <v>1</v>
      </c>
      <c r="R323" s="4">
        <f t="shared" si="25"/>
        <v>133.37</v>
      </c>
      <c r="S323" s="2">
        <v>84.590000149999995</v>
      </c>
      <c r="T323" s="2">
        <f t="shared" ref="T323:T386" si="28">R323-S323</f>
        <v>48.77999985000001</v>
      </c>
      <c r="U323" s="2">
        <f t="shared" ref="U323:U386" si="29">S323/Q323</f>
        <v>84.590000149999995</v>
      </c>
    </row>
    <row r="324" spans="1:21">
      <c r="A324">
        <v>39159</v>
      </c>
      <c r="B324" s="1">
        <v>43910</v>
      </c>
      <c r="C324" s="2">
        <f t="shared" si="26"/>
        <v>5</v>
      </c>
      <c r="D324" s="2" t="str">
        <f t="shared" si="27"/>
        <v>Weekday</v>
      </c>
      <c r="E324" s="2" t="str">
        <f>TEXT(Table2[[#This Row],[Order Date]],"MMMM")</f>
        <v>March</v>
      </c>
      <c r="F324" s="2" t="str">
        <f>TEXT(Table2[[#This Row],[Order Date]],"YYYY")</f>
        <v>2020</v>
      </c>
      <c r="G324">
        <v>11292</v>
      </c>
      <c r="H324" t="s">
        <v>411</v>
      </c>
      <c r="I324" t="s">
        <v>31</v>
      </c>
      <c r="J324" t="s">
        <v>110</v>
      </c>
      <c r="K324" t="s">
        <v>90</v>
      </c>
      <c r="L324" t="s">
        <v>28</v>
      </c>
      <c r="M324" t="s">
        <v>160</v>
      </c>
      <c r="N324">
        <v>502</v>
      </c>
      <c r="O324" t="s">
        <v>29</v>
      </c>
      <c r="P324" s="4">
        <v>65</v>
      </c>
      <c r="Q324">
        <v>4</v>
      </c>
      <c r="R324" s="4">
        <f t="shared" si="25"/>
        <v>260</v>
      </c>
      <c r="S324" s="2">
        <v>134.39999388000001</v>
      </c>
      <c r="T324" s="2">
        <f t="shared" si="28"/>
        <v>125.60000611999999</v>
      </c>
      <c r="U324" s="2">
        <f t="shared" si="29"/>
        <v>33.599998470000003</v>
      </c>
    </row>
    <row r="325" spans="1:21">
      <c r="A325">
        <v>62971</v>
      </c>
      <c r="B325" s="1">
        <v>43910</v>
      </c>
      <c r="C325" s="2">
        <f t="shared" si="26"/>
        <v>5</v>
      </c>
      <c r="D325" s="2" t="str">
        <f t="shared" si="27"/>
        <v>Weekday</v>
      </c>
      <c r="E325" s="2" t="str">
        <f>TEXT(Table2[[#This Row],[Order Date]],"MMMM")</f>
        <v>March</v>
      </c>
      <c r="F325" s="2" t="str">
        <f>TEXT(Table2[[#This Row],[Order Date]],"YYYY")</f>
        <v>2020</v>
      </c>
      <c r="G325">
        <v>6316</v>
      </c>
      <c r="H325" t="s">
        <v>92</v>
      </c>
      <c r="I325" t="s">
        <v>195</v>
      </c>
      <c r="J325" t="s">
        <v>110</v>
      </c>
      <c r="K325" t="s">
        <v>90</v>
      </c>
      <c r="L325" t="s">
        <v>28</v>
      </c>
      <c r="M325" t="s">
        <v>94</v>
      </c>
      <c r="N325">
        <v>403</v>
      </c>
      <c r="O325" t="s">
        <v>53</v>
      </c>
      <c r="P325" s="4">
        <v>133.37</v>
      </c>
      <c r="Q325">
        <v>1</v>
      </c>
      <c r="R325" s="4">
        <f t="shared" si="25"/>
        <v>133.37</v>
      </c>
      <c r="S325" s="2">
        <v>84.590000149999995</v>
      </c>
      <c r="T325" s="2">
        <f t="shared" si="28"/>
        <v>48.77999985000001</v>
      </c>
      <c r="U325" s="2">
        <f t="shared" si="29"/>
        <v>84.590000149999995</v>
      </c>
    </row>
    <row r="326" spans="1:21">
      <c r="A326">
        <v>24160</v>
      </c>
      <c r="B326" s="1">
        <v>43909</v>
      </c>
      <c r="C326" s="2">
        <f t="shared" si="26"/>
        <v>4</v>
      </c>
      <c r="D326" s="2" t="str">
        <f t="shared" si="27"/>
        <v>Weekday</v>
      </c>
      <c r="E326" s="2" t="str">
        <f>TEXT(Table2[[#This Row],[Order Date]],"MMMM")</f>
        <v>March</v>
      </c>
      <c r="F326" s="2" t="str">
        <f>TEXT(Table2[[#This Row],[Order Date]],"YYYY")</f>
        <v>2020</v>
      </c>
      <c r="G326">
        <v>12160</v>
      </c>
      <c r="H326" t="s">
        <v>36</v>
      </c>
      <c r="I326" t="s">
        <v>31</v>
      </c>
      <c r="J326" t="s">
        <v>110</v>
      </c>
      <c r="K326" t="s">
        <v>90</v>
      </c>
      <c r="L326" t="s">
        <v>28</v>
      </c>
      <c r="M326" t="s">
        <v>412</v>
      </c>
      <c r="N326">
        <v>885</v>
      </c>
      <c r="O326" t="s">
        <v>46</v>
      </c>
      <c r="P326" s="4">
        <v>52.99</v>
      </c>
      <c r="Q326">
        <v>4</v>
      </c>
      <c r="R326" s="4">
        <f t="shared" si="25"/>
        <v>211.96</v>
      </c>
      <c r="S326" s="2">
        <v>143.44000244</v>
      </c>
      <c r="T326" s="2">
        <f t="shared" si="28"/>
        <v>68.519997560000007</v>
      </c>
      <c r="U326" s="2">
        <f t="shared" si="29"/>
        <v>35.86000061</v>
      </c>
    </row>
    <row r="327" spans="1:21">
      <c r="A327">
        <v>11643</v>
      </c>
      <c r="B327" s="1">
        <v>43909</v>
      </c>
      <c r="C327" s="2">
        <f t="shared" si="26"/>
        <v>4</v>
      </c>
      <c r="D327" s="2" t="str">
        <f t="shared" si="27"/>
        <v>Weekday</v>
      </c>
      <c r="E327" s="2" t="str">
        <f>TEXT(Table2[[#This Row],[Order Date]],"MMMM")</f>
        <v>March</v>
      </c>
      <c r="F327" s="2" t="str">
        <f>TEXT(Table2[[#This Row],[Order Date]],"YYYY")</f>
        <v>2020</v>
      </c>
      <c r="G327">
        <v>823</v>
      </c>
      <c r="H327" t="s">
        <v>413</v>
      </c>
      <c r="I327" t="s">
        <v>40</v>
      </c>
      <c r="J327" t="s">
        <v>110</v>
      </c>
      <c r="K327" t="s">
        <v>90</v>
      </c>
      <c r="L327" t="s">
        <v>28</v>
      </c>
      <c r="M327" t="s">
        <v>94</v>
      </c>
      <c r="N327">
        <v>403</v>
      </c>
      <c r="O327" t="s">
        <v>53</v>
      </c>
      <c r="P327" s="4">
        <v>133.37</v>
      </c>
      <c r="Q327">
        <v>1</v>
      </c>
      <c r="R327" s="4">
        <f t="shared" si="25"/>
        <v>133.37</v>
      </c>
      <c r="S327" s="2">
        <v>84.590000149999995</v>
      </c>
      <c r="T327" s="2">
        <f t="shared" si="28"/>
        <v>48.77999985000001</v>
      </c>
      <c r="U327" s="2">
        <f t="shared" si="29"/>
        <v>84.590000149999995</v>
      </c>
    </row>
    <row r="328" spans="1:21">
      <c r="A328">
        <v>21966</v>
      </c>
      <c r="B328" s="1">
        <v>43907</v>
      </c>
      <c r="C328" s="2">
        <f t="shared" si="26"/>
        <v>2</v>
      </c>
      <c r="D328" s="2" t="str">
        <f t="shared" si="27"/>
        <v>Weekday</v>
      </c>
      <c r="E328" s="2" t="str">
        <f>TEXT(Table2[[#This Row],[Order Date]],"MMMM")</f>
        <v>March</v>
      </c>
      <c r="F328" s="2" t="str">
        <f>TEXT(Table2[[#This Row],[Order Date]],"YYYY")</f>
        <v>2020</v>
      </c>
      <c r="G328">
        <v>10291</v>
      </c>
      <c r="H328" t="s">
        <v>92</v>
      </c>
      <c r="I328" t="s">
        <v>88</v>
      </c>
      <c r="J328" t="s">
        <v>89</v>
      </c>
      <c r="K328" t="s">
        <v>90</v>
      </c>
      <c r="L328" t="s">
        <v>28</v>
      </c>
      <c r="M328" t="s">
        <v>94</v>
      </c>
      <c r="N328">
        <v>403</v>
      </c>
      <c r="O328" t="s">
        <v>53</v>
      </c>
      <c r="P328" s="4">
        <v>133.37</v>
      </c>
      <c r="Q328">
        <v>1</v>
      </c>
      <c r="R328" s="4">
        <f t="shared" si="25"/>
        <v>133.37</v>
      </c>
      <c r="S328" s="2">
        <v>84.590000149999995</v>
      </c>
      <c r="T328" s="2">
        <f t="shared" si="28"/>
        <v>48.77999985000001</v>
      </c>
      <c r="U328" s="2">
        <f t="shared" si="29"/>
        <v>84.590000149999995</v>
      </c>
    </row>
    <row r="329" spans="1:21">
      <c r="A329">
        <v>21906</v>
      </c>
      <c r="B329" s="1">
        <v>43906</v>
      </c>
      <c r="C329" s="2">
        <f t="shared" si="26"/>
        <v>1</v>
      </c>
      <c r="D329" s="2" t="str">
        <f t="shared" si="27"/>
        <v>Weekday</v>
      </c>
      <c r="E329" s="2" t="str">
        <f>TEXT(Table2[[#This Row],[Order Date]],"MMMM")</f>
        <v>March</v>
      </c>
      <c r="F329" s="2" t="str">
        <f>TEXT(Table2[[#This Row],[Order Date]],"YYYY")</f>
        <v>2020</v>
      </c>
      <c r="G329">
        <v>6961</v>
      </c>
      <c r="H329" t="s">
        <v>398</v>
      </c>
      <c r="I329" t="s">
        <v>399</v>
      </c>
      <c r="J329" t="s">
        <v>89</v>
      </c>
      <c r="K329" t="s">
        <v>90</v>
      </c>
      <c r="L329" t="s">
        <v>28</v>
      </c>
      <c r="M329" t="s">
        <v>120</v>
      </c>
      <c r="N329">
        <v>365</v>
      </c>
      <c r="O329" t="s">
        <v>53</v>
      </c>
      <c r="P329" s="4">
        <v>94.75</v>
      </c>
      <c r="Q329">
        <v>1</v>
      </c>
      <c r="R329" s="4">
        <f t="shared" si="25"/>
        <v>94.75</v>
      </c>
      <c r="S329" s="2">
        <v>30.5699997</v>
      </c>
      <c r="T329" s="2">
        <f t="shared" si="28"/>
        <v>64.180000300000003</v>
      </c>
      <c r="U329" s="2">
        <f t="shared" si="29"/>
        <v>30.5699997</v>
      </c>
    </row>
    <row r="330" spans="1:21">
      <c r="A330">
        <v>19732</v>
      </c>
      <c r="B330" s="1">
        <v>43906</v>
      </c>
      <c r="C330" s="2">
        <f t="shared" si="26"/>
        <v>1</v>
      </c>
      <c r="D330" s="2" t="str">
        <f t="shared" si="27"/>
        <v>Weekday</v>
      </c>
      <c r="E330" s="2" t="str">
        <f>TEXT(Table2[[#This Row],[Order Date]],"MMMM")</f>
        <v>March</v>
      </c>
      <c r="F330" s="2" t="str">
        <f>TEXT(Table2[[#This Row],[Order Date]],"YYYY")</f>
        <v>2020</v>
      </c>
      <c r="G330">
        <v>6402</v>
      </c>
      <c r="H330" t="s">
        <v>414</v>
      </c>
      <c r="I330" t="s">
        <v>144</v>
      </c>
      <c r="J330" t="s">
        <v>89</v>
      </c>
      <c r="K330" t="s">
        <v>90</v>
      </c>
      <c r="L330" t="s">
        <v>33</v>
      </c>
      <c r="M330" t="s">
        <v>120</v>
      </c>
      <c r="N330">
        <v>365</v>
      </c>
      <c r="O330" t="s">
        <v>53</v>
      </c>
      <c r="P330" s="4">
        <v>94.75</v>
      </c>
      <c r="Q330">
        <v>4</v>
      </c>
      <c r="R330" s="4">
        <f t="shared" si="25"/>
        <v>379</v>
      </c>
      <c r="S330" s="2">
        <v>122.2799988</v>
      </c>
      <c r="T330" s="2">
        <f t="shared" si="28"/>
        <v>256.72000120000001</v>
      </c>
      <c r="U330" s="2">
        <f t="shared" si="29"/>
        <v>30.5699997</v>
      </c>
    </row>
    <row r="331" spans="1:21">
      <c r="A331">
        <v>75921</v>
      </c>
      <c r="B331" s="1">
        <v>43906</v>
      </c>
      <c r="C331" s="2">
        <f t="shared" si="26"/>
        <v>1</v>
      </c>
      <c r="D331" s="2" t="str">
        <f t="shared" si="27"/>
        <v>Weekday</v>
      </c>
      <c r="E331" s="2" t="str">
        <f>TEXT(Table2[[#This Row],[Order Date]],"MMMM")</f>
        <v>March</v>
      </c>
      <c r="F331" s="2" t="str">
        <f>TEXT(Table2[[#This Row],[Order Date]],"YYYY")</f>
        <v>2020</v>
      </c>
      <c r="G331">
        <v>19474</v>
      </c>
      <c r="H331" t="s">
        <v>415</v>
      </c>
      <c r="I331" t="s">
        <v>416</v>
      </c>
      <c r="J331" t="s">
        <v>89</v>
      </c>
      <c r="K331" t="s">
        <v>90</v>
      </c>
      <c r="L331" t="s">
        <v>28</v>
      </c>
      <c r="M331" t="s">
        <v>97</v>
      </c>
      <c r="N331">
        <v>1360</v>
      </c>
      <c r="O331" t="s">
        <v>38</v>
      </c>
      <c r="P331" s="4">
        <v>370</v>
      </c>
      <c r="Q331">
        <v>1</v>
      </c>
      <c r="R331" s="4">
        <f t="shared" si="25"/>
        <v>370</v>
      </c>
      <c r="S331" s="2">
        <v>249.0899963</v>
      </c>
      <c r="T331" s="2">
        <f t="shared" si="28"/>
        <v>120.9100037</v>
      </c>
      <c r="U331" s="2">
        <f t="shared" si="29"/>
        <v>249.0899963</v>
      </c>
    </row>
    <row r="332" spans="1:21">
      <c r="A332">
        <v>4919</v>
      </c>
      <c r="B332" s="1">
        <v>43903</v>
      </c>
      <c r="C332" s="2">
        <f t="shared" si="26"/>
        <v>5</v>
      </c>
      <c r="D332" s="2" t="str">
        <f t="shared" si="27"/>
        <v>Weekday</v>
      </c>
      <c r="E332" s="2" t="str">
        <f>TEXT(Table2[[#This Row],[Order Date]],"MMMM")</f>
        <v>March</v>
      </c>
      <c r="F332" s="2" t="str">
        <f>TEXT(Table2[[#This Row],[Order Date]],"YYYY")</f>
        <v>2020</v>
      </c>
      <c r="G332">
        <v>647</v>
      </c>
      <c r="H332" t="s">
        <v>417</v>
      </c>
      <c r="I332" t="s">
        <v>44</v>
      </c>
      <c r="J332" t="s">
        <v>110</v>
      </c>
      <c r="K332" t="s">
        <v>111</v>
      </c>
      <c r="L332" t="s">
        <v>33</v>
      </c>
      <c r="M332" t="s">
        <v>160</v>
      </c>
      <c r="N332">
        <v>502</v>
      </c>
      <c r="O332" t="s">
        <v>29</v>
      </c>
      <c r="P332" s="4">
        <v>65</v>
      </c>
      <c r="Q332">
        <v>5</v>
      </c>
      <c r="R332" s="4">
        <f t="shared" si="25"/>
        <v>325</v>
      </c>
      <c r="S332" s="2">
        <v>167.99999235000001</v>
      </c>
      <c r="T332" s="2">
        <f t="shared" si="28"/>
        <v>157.00000764999999</v>
      </c>
      <c r="U332" s="2">
        <f t="shared" si="29"/>
        <v>33.599998470000003</v>
      </c>
    </row>
    <row r="333" spans="1:21">
      <c r="A333">
        <v>75936</v>
      </c>
      <c r="B333" s="1">
        <v>43903</v>
      </c>
      <c r="C333" s="2">
        <f t="shared" si="26"/>
        <v>5</v>
      </c>
      <c r="D333" s="2" t="str">
        <f t="shared" si="27"/>
        <v>Weekday</v>
      </c>
      <c r="E333" s="2" t="str">
        <f>TEXT(Table2[[#This Row],[Order Date]],"MMMM")</f>
        <v>March</v>
      </c>
      <c r="F333" s="2" t="str">
        <f>TEXT(Table2[[#This Row],[Order Date]],"YYYY")</f>
        <v>2020</v>
      </c>
      <c r="G333">
        <v>19489</v>
      </c>
      <c r="H333" t="s">
        <v>418</v>
      </c>
      <c r="I333" t="s">
        <v>220</v>
      </c>
      <c r="J333" t="s">
        <v>110</v>
      </c>
      <c r="K333" t="s">
        <v>90</v>
      </c>
      <c r="L333" t="s">
        <v>28</v>
      </c>
      <c r="M333" t="s">
        <v>97</v>
      </c>
      <c r="N333">
        <v>1360</v>
      </c>
      <c r="O333" t="s">
        <v>38</v>
      </c>
      <c r="P333" s="4">
        <v>370</v>
      </c>
      <c r="Q333">
        <v>1</v>
      </c>
      <c r="R333" s="4">
        <f t="shared" si="25"/>
        <v>370</v>
      </c>
      <c r="S333" s="2">
        <v>249.0899963</v>
      </c>
      <c r="T333" s="2">
        <f t="shared" si="28"/>
        <v>120.9100037</v>
      </c>
      <c r="U333" s="2">
        <f t="shared" si="29"/>
        <v>249.0899963</v>
      </c>
    </row>
    <row r="334" spans="1:21">
      <c r="A334">
        <v>45461</v>
      </c>
      <c r="B334" s="1">
        <v>43902</v>
      </c>
      <c r="C334" s="2">
        <f t="shared" si="26"/>
        <v>4</v>
      </c>
      <c r="D334" s="2" t="str">
        <f t="shared" si="27"/>
        <v>Weekday</v>
      </c>
      <c r="E334" s="2" t="str">
        <f>TEXT(Table2[[#This Row],[Order Date]],"MMMM")</f>
        <v>March</v>
      </c>
      <c r="F334" s="2" t="str">
        <f>TEXT(Table2[[#This Row],[Order Date]],"YYYY")</f>
        <v>2020</v>
      </c>
      <c r="G334">
        <v>4741</v>
      </c>
      <c r="H334" t="s">
        <v>92</v>
      </c>
      <c r="I334" t="s">
        <v>152</v>
      </c>
      <c r="J334" t="s">
        <v>110</v>
      </c>
      <c r="K334" t="s">
        <v>90</v>
      </c>
      <c r="L334" t="s">
        <v>28</v>
      </c>
      <c r="M334" t="s">
        <v>160</v>
      </c>
      <c r="N334">
        <v>502</v>
      </c>
      <c r="O334" t="s">
        <v>29</v>
      </c>
      <c r="P334" s="4">
        <v>65</v>
      </c>
      <c r="Q334">
        <v>4</v>
      </c>
      <c r="R334" s="4">
        <f t="shared" si="25"/>
        <v>260</v>
      </c>
      <c r="S334" s="2">
        <v>134.39999388000001</v>
      </c>
      <c r="T334" s="2">
        <f t="shared" si="28"/>
        <v>125.60000611999999</v>
      </c>
      <c r="U334" s="2">
        <f t="shared" si="29"/>
        <v>33.599998470000003</v>
      </c>
    </row>
    <row r="335" spans="1:21">
      <c r="A335">
        <v>75738</v>
      </c>
      <c r="B335" s="1">
        <v>43902</v>
      </c>
      <c r="C335" s="2">
        <f t="shared" si="26"/>
        <v>4</v>
      </c>
      <c r="D335" s="2" t="str">
        <f t="shared" si="27"/>
        <v>Weekday</v>
      </c>
      <c r="E335" s="2" t="str">
        <f>TEXT(Table2[[#This Row],[Order Date]],"MMMM")</f>
        <v>March</v>
      </c>
      <c r="F335" s="2" t="str">
        <f>TEXT(Table2[[#This Row],[Order Date]],"YYYY")</f>
        <v>2020</v>
      </c>
      <c r="G335">
        <v>19291</v>
      </c>
      <c r="H335" t="s">
        <v>419</v>
      </c>
      <c r="I335" t="s">
        <v>420</v>
      </c>
      <c r="J335" t="s">
        <v>89</v>
      </c>
      <c r="K335" t="s">
        <v>90</v>
      </c>
      <c r="L335" t="s">
        <v>28</v>
      </c>
      <c r="M335" t="s">
        <v>97</v>
      </c>
      <c r="N335">
        <v>1360</v>
      </c>
      <c r="O335" t="s">
        <v>38</v>
      </c>
      <c r="P335" s="4">
        <v>370</v>
      </c>
      <c r="Q335">
        <v>1</v>
      </c>
      <c r="R335" s="4">
        <f t="shared" si="25"/>
        <v>370</v>
      </c>
      <c r="S335" s="2">
        <v>249.0899963</v>
      </c>
      <c r="T335" s="2">
        <f t="shared" si="28"/>
        <v>120.9100037</v>
      </c>
      <c r="U335" s="2">
        <f t="shared" si="29"/>
        <v>249.0899963</v>
      </c>
    </row>
    <row r="336" spans="1:21">
      <c r="A336">
        <v>21534</v>
      </c>
      <c r="B336" s="1">
        <v>43901</v>
      </c>
      <c r="C336" s="2">
        <f t="shared" si="26"/>
        <v>3</v>
      </c>
      <c r="D336" s="2" t="str">
        <f t="shared" si="27"/>
        <v>Weekday</v>
      </c>
      <c r="E336" s="2" t="str">
        <f>TEXT(Table2[[#This Row],[Order Date]],"MMMM")</f>
        <v>March</v>
      </c>
      <c r="F336" s="2" t="str">
        <f>TEXT(Table2[[#This Row],[Order Date]],"YYYY")</f>
        <v>2020</v>
      </c>
      <c r="G336">
        <v>11216</v>
      </c>
      <c r="H336" t="s">
        <v>421</v>
      </c>
      <c r="I336" t="s">
        <v>119</v>
      </c>
      <c r="J336" t="s">
        <v>110</v>
      </c>
      <c r="K336" t="s">
        <v>90</v>
      </c>
      <c r="L336" t="s">
        <v>28</v>
      </c>
      <c r="M336" t="s">
        <v>183</v>
      </c>
      <c r="N336">
        <v>627</v>
      </c>
      <c r="O336" t="s">
        <v>46</v>
      </c>
      <c r="P336" s="4">
        <v>165</v>
      </c>
      <c r="Q336">
        <v>4</v>
      </c>
      <c r="R336" s="4">
        <f t="shared" si="25"/>
        <v>660</v>
      </c>
      <c r="S336" s="2">
        <v>490.9200136</v>
      </c>
      <c r="T336" s="2">
        <f t="shared" si="28"/>
        <v>169.0799864</v>
      </c>
      <c r="U336" s="2">
        <f t="shared" si="29"/>
        <v>122.7300034</v>
      </c>
    </row>
    <row r="337" spans="1:21">
      <c r="A337">
        <v>75739</v>
      </c>
      <c r="B337" s="1">
        <v>43901</v>
      </c>
      <c r="C337" s="2">
        <f t="shared" si="26"/>
        <v>3</v>
      </c>
      <c r="D337" s="2" t="str">
        <f t="shared" si="27"/>
        <v>Weekday</v>
      </c>
      <c r="E337" s="2" t="str">
        <f>TEXT(Table2[[#This Row],[Order Date]],"MMMM")</f>
        <v>March</v>
      </c>
      <c r="F337" s="2" t="str">
        <f>TEXT(Table2[[#This Row],[Order Date]],"YYYY")</f>
        <v>2020</v>
      </c>
      <c r="G337">
        <v>19292</v>
      </c>
      <c r="H337" t="s">
        <v>422</v>
      </c>
      <c r="I337" t="s">
        <v>395</v>
      </c>
      <c r="J337" t="s">
        <v>89</v>
      </c>
      <c r="K337" t="s">
        <v>90</v>
      </c>
      <c r="L337" t="s">
        <v>28</v>
      </c>
      <c r="M337" t="s">
        <v>97</v>
      </c>
      <c r="N337">
        <v>1360</v>
      </c>
      <c r="O337" t="s">
        <v>38</v>
      </c>
      <c r="P337" s="4">
        <v>370</v>
      </c>
      <c r="Q337">
        <v>1</v>
      </c>
      <c r="R337" s="4">
        <f t="shared" si="25"/>
        <v>370</v>
      </c>
      <c r="S337" s="2">
        <v>249.0899963</v>
      </c>
      <c r="T337" s="2">
        <f t="shared" si="28"/>
        <v>120.9100037</v>
      </c>
      <c r="U337" s="2">
        <f t="shared" si="29"/>
        <v>249.0899963</v>
      </c>
    </row>
    <row r="338" spans="1:21">
      <c r="A338">
        <v>75740</v>
      </c>
      <c r="B338" s="1">
        <v>43900</v>
      </c>
      <c r="C338" s="2">
        <f t="shared" si="26"/>
        <v>2</v>
      </c>
      <c r="D338" s="2" t="str">
        <f t="shared" si="27"/>
        <v>Weekday</v>
      </c>
      <c r="E338" s="2" t="str">
        <f>TEXT(Table2[[#This Row],[Order Date]],"MMMM")</f>
        <v>March</v>
      </c>
      <c r="F338" s="2" t="str">
        <f>TEXT(Table2[[#This Row],[Order Date]],"YYYY")</f>
        <v>2020</v>
      </c>
      <c r="G338">
        <v>19293</v>
      </c>
      <c r="H338" t="s">
        <v>199</v>
      </c>
      <c r="I338" t="s">
        <v>154</v>
      </c>
      <c r="J338" t="s">
        <v>110</v>
      </c>
      <c r="K338" t="s">
        <v>90</v>
      </c>
      <c r="L338" t="s">
        <v>33</v>
      </c>
      <c r="M338" t="s">
        <v>97</v>
      </c>
      <c r="N338">
        <v>1360</v>
      </c>
      <c r="O338" t="s">
        <v>38</v>
      </c>
      <c r="P338" s="4">
        <v>370</v>
      </c>
      <c r="Q338">
        <v>1</v>
      </c>
      <c r="R338" s="4">
        <f t="shared" si="25"/>
        <v>370</v>
      </c>
      <c r="S338" s="2">
        <v>249.0899963</v>
      </c>
      <c r="T338" s="2">
        <f t="shared" si="28"/>
        <v>120.9100037</v>
      </c>
      <c r="U338" s="2">
        <f t="shared" si="29"/>
        <v>249.0899963</v>
      </c>
    </row>
    <row r="339" spans="1:21">
      <c r="A339">
        <v>50054</v>
      </c>
      <c r="B339" s="1">
        <v>43888</v>
      </c>
      <c r="C339" s="2">
        <f t="shared" si="26"/>
        <v>4</v>
      </c>
      <c r="D339" s="2" t="str">
        <f t="shared" si="27"/>
        <v>Weekday</v>
      </c>
      <c r="E339" s="2" t="str">
        <f>TEXT(Table2[[#This Row],[Order Date]],"MMMM")</f>
        <v>February</v>
      </c>
      <c r="F339" s="2" t="str">
        <f>TEXT(Table2[[#This Row],[Order Date]],"YYYY")</f>
        <v>2020</v>
      </c>
      <c r="G339">
        <v>1362</v>
      </c>
      <c r="H339" t="s">
        <v>92</v>
      </c>
      <c r="I339" t="s">
        <v>40</v>
      </c>
      <c r="J339" t="s">
        <v>110</v>
      </c>
      <c r="K339" t="s">
        <v>90</v>
      </c>
      <c r="L339" t="s">
        <v>28</v>
      </c>
      <c r="M339" t="s">
        <v>160</v>
      </c>
      <c r="N339">
        <v>502</v>
      </c>
      <c r="O339" t="s">
        <v>29</v>
      </c>
      <c r="P339" s="4">
        <v>65</v>
      </c>
      <c r="Q339">
        <v>4</v>
      </c>
      <c r="R339" s="4">
        <f t="shared" si="25"/>
        <v>260</v>
      </c>
      <c r="S339" s="2">
        <v>134.39999388000001</v>
      </c>
      <c r="T339" s="2">
        <f t="shared" si="28"/>
        <v>125.60000611999999</v>
      </c>
      <c r="U339" s="2">
        <f t="shared" si="29"/>
        <v>33.599998470000003</v>
      </c>
    </row>
    <row r="340" spans="1:21">
      <c r="A340">
        <v>24661</v>
      </c>
      <c r="B340" s="1">
        <v>43887</v>
      </c>
      <c r="C340" s="2">
        <f t="shared" si="26"/>
        <v>3</v>
      </c>
      <c r="D340" s="2" t="str">
        <f t="shared" si="27"/>
        <v>Weekday</v>
      </c>
      <c r="E340" s="2" t="str">
        <f>TEXT(Table2[[#This Row],[Order Date]],"MMMM")</f>
        <v>February</v>
      </c>
      <c r="F340" s="2" t="str">
        <f>TEXT(Table2[[#This Row],[Order Date]],"YYYY")</f>
        <v>2020</v>
      </c>
      <c r="G340">
        <v>5728</v>
      </c>
      <c r="H340" t="s">
        <v>349</v>
      </c>
      <c r="I340" t="s">
        <v>195</v>
      </c>
      <c r="J340" t="s">
        <v>110</v>
      </c>
      <c r="K340" t="s">
        <v>90</v>
      </c>
      <c r="L340" t="s">
        <v>28</v>
      </c>
      <c r="M340" t="s">
        <v>183</v>
      </c>
      <c r="N340">
        <v>627</v>
      </c>
      <c r="O340" t="s">
        <v>46</v>
      </c>
      <c r="P340" s="4">
        <v>165</v>
      </c>
      <c r="Q340">
        <v>4</v>
      </c>
      <c r="R340" s="4">
        <f t="shared" si="25"/>
        <v>660</v>
      </c>
      <c r="S340" s="2">
        <v>490.9200136</v>
      </c>
      <c r="T340" s="2">
        <f t="shared" si="28"/>
        <v>169.0799864</v>
      </c>
      <c r="U340" s="2">
        <f t="shared" si="29"/>
        <v>122.7300034</v>
      </c>
    </row>
    <row r="341" spans="1:21">
      <c r="A341">
        <v>30802</v>
      </c>
      <c r="B341" s="1">
        <v>43886</v>
      </c>
      <c r="C341" s="2">
        <f t="shared" si="26"/>
        <v>2</v>
      </c>
      <c r="D341" s="2" t="str">
        <f t="shared" si="27"/>
        <v>Weekday</v>
      </c>
      <c r="E341" s="2" t="str">
        <f>TEXT(Table2[[#This Row],[Order Date]],"MMMM")</f>
        <v>February</v>
      </c>
      <c r="F341" s="2" t="str">
        <f>TEXT(Table2[[#This Row],[Order Date]],"YYYY")</f>
        <v>2020</v>
      </c>
      <c r="G341">
        <v>8422</v>
      </c>
      <c r="H341" t="s">
        <v>257</v>
      </c>
      <c r="I341" t="s">
        <v>44</v>
      </c>
      <c r="J341" t="s">
        <v>110</v>
      </c>
      <c r="K341" t="s">
        <v>111</v>
      </c>
      <c r="L341" t="s">
        <v>33</v>
      </c>
      <c r="M341" t="s">
        <v>423</v>
      </c>
      <c r="N341">
        <v>37</v>
      </c>
      <c r="O341" t="s">
        <v>53</v>
      </c>
      <c r="P341" s="4">
        <v>34.950000000000003</v>
      </c>
      <c r="Q341">
        <v>5</v>
      </c>
      <c r="R341" s="4">
        <f t="shared" si="25"/>
        <v>174.75</v>
      </c>
      <c r="S341" s="2">
        <v>67.75000095</v>
      </c>
      <c r="T341" s="2">
        <f t="shared" si="28"/>
        <v>106.99999905</v>
      </c>
      <c r="U341" s="2">
        <f t="shared" si="29"/>
        <v>13.55000019</v>
      </c>
    </row>
    <row r="342" spans="1:21">
      <c r="A342">
        <v>31145</v>
      </c>
      <c r="B342" s="1">
        <v>43885</v>
      </c>
      <c r="C342" s="2">
        <f t="shared" si="26"/>
        <v>1</v>
      </c>
      <c r="D342" s="2" t="str">
        <f t="shared" si="27"/>
        <v>Weekday</v>
      </c>
      <c r="E342" s="2" t="str">
        <f>TEXT(Table2[[#This Row],[Order Date]],"MMMM")</f>
        <v>February</v>
      </c>
      <c r="F342" s="2" t="str">
        <f>TEXT(Table2[[#This Row],[Order Date]],"YYYY")</f>
        <v>2020</v>
      </c>
      <c r="G342">
        <v>9803</v>
      </c>
      <c r="H342" t="s">
        <v>424</v>
      </c>
      <c r="I342" t="s">
        <v>44</v>
      </c>
      <c r="J342" t="s">
        <v>110</v>
      </c>
      <c r="K342" t="s">
        <v>111</v>
      </c>
      <c r="L342" t="s">
        <v>33</v>
      </c>
      <c r="M342" t="s">
        <v>134</v>
      </c>
      <c r="N342">
        <v>191</v>
      </c>
      <c r="O342" t="s">
        <v>29</v>
      </c>
      <c r="P342" s="4">
        <v>85</v>
      </c>
      <c r="Q342">
        <v>5</v>
      </c>
      <c r="R342" s="4">
        <f t="shared" si="25"/>
        <v>425</v>
      </c>
      <c r="S342" s="2">
        <v>273.89999399999999</v>
      </c>
      <c r="T342" s="2">
        <f t="shared" si="28"/>
        <v>151.10000600000001</v>
      </c>
      <c r="U342" s="2">
        <f t="shared" si="29"/>
        <v>54.779998800000001</v>
      </c>
    </row>
    <row r="343" spans="1:21">
      <c r="A343">
        <v>24453</v>
      </c>
      <c r="B343" s="1">
        <v>43884</v>
      </c>
      <c r="C343" s="2">
        <f t="shared" si="26"/>
        <v>7</v>
      </c>
      <c r="D343" s="2" t="str">
        <f t="shared" si="27"/>
        <v>Weekend</v>
      </c>
      <c r="E343" s="2" t="str">
        <f>TEXT(Table2[[#This Row],[Order Date]],"MMMM")</f>
        <v>February</v>
      </c>
      <c r="F343" s="2" t="str">
        <f>TEXT(Table2[[#This Row],[Order Date]],"YYYY")</f>
        <v>2020</v>
      </c>
      <c r="G343">
        <v>4841</v>
      </c>
      <c r="H343" t="s">
        <v>425</v>
      </c>
      <c r="I343" t="s">
        <v>44</v>
      </c>
      <c r="J343" t="s">
        <v>110</v>
      </c>
      <c r="K343" t="s">
        <v>111</v>
      </c>
      <c r="L343" t="s">
        <v>33</v>
      </c>
      <c r="M343" t="s">
        <v>134</v>
      </c>
      <c r="N343">
        <v>191</v>
      </c>
      <c r="O343" t="s">
        <v>29</v>
      </c>
      <c r="P343" s="4">
        <v>85</v>
      </c>
      <c r="Q343">
        <v>5</v>
      </c>
      <c r="R343" s="4">
        <f t="shared" si="25"/>
        <v>425</v>
      </c>
      <c r="S343" s="2">
        <v>273.89999399999999</v>
      </c>
      <c r="T343" s="2">
        <f t="shared" si="28"/>
        <v>151.10000600000001</v>
      </c>
      <c r="U343" s="2">
        <f t="shared" si="29"/>
        <v>54.779998800000001</v>
      </c>
    </row>
    <row r="344" spans="1:21">
      <c r="A344">
        <v>24438</v>
      </c>
      <c r="B344" s="1">
        <v>43884</v>
      </c>
      <c r="C344" s="2">
        <f t="shared" si="26"/>
        <v>7</v>
      </c>
      <c r="D344" s="2" t="str">
        <f t="shared" si="27"/>
        <v>Weekend</v>
      </c>
      <c r="E344" s="2" t="str">
        <f>TEXT(Table2[[#This Row],[Order Date]],"MMMM")</f>
        <v>February</v>
      </c>
      <c r="F344" s="2" t="str">
        <f>TEXT(Table2[[#This Row],[Order Date]],"YYYY")</f>
        <v>2020</v>
      </c>
      <c r="G344">
        <v>12038</v>
      </c>
      <c r="H344" t="s">
        <v>92</v>
      </c>
      <c r="I344" t="s">
        <v>295</v>
      </c>
      <c r="J344" t="s">
        <v>89</v>
      </c>
      <c r="K344" t="s">
        <v>90</v>
      </c>
      <c r="L344" t="s">
        <v>28</v>
      </c>
      <c r="M344" t="s">
        <v>94</v>
      </c>
      <c r="N344">
        <v>403</v>
      </c>
      <c r="O344" t="s">
        <v>53</v>
      </c>
      <c r="P344" s="4">
        <v>133.37</v>
      </c>
      <c r="Q344">
        <v>1</v>
      </c>
      <c r="R344" s="4">
        <f t="shared" si="25"/>
        <v>133.37</v>
      </c>
      <c r="S344" s="2">
        <v>84.590000149999995</v>
      </c>
      <c r="T344" s="2">
        <f t="shared" si="28"/>
        <v>48.77999985000001</v>
      </c>
      <c r="U344" s="2">
        <f t="shared" si="29"/>
        <v>84.590000149999995</v>
      </c>
    </row>
    <row r="345" spans="1:21">
      <c r="A345">
        <v>22811</v>
      </c>
      <c r="B345" s="1">
        <v>43883</v>
      </c>
      <c r="C345" s="2">
        <f t="shared" si="26"/>
        <v>6</v>
      </c>
      <c r="D345" s="2" t="str">
        <f t="shared" si="27"/>
        <v>Weekend</v>
      </c>
      <c r="E345" s="2" t="str">
        <f>TEXT(Table2[[#This Row],[Order Date]],"MMMM")</f>
        <v>February</v>
      </c>
      <c r="F345" s="2" t="str">
        <f>TEXT(Table2[[#This Row],[Order Date]],"YYYY")</f>
        <v>2020</v>
      </c>
      <c r="G345">
        <v>1962</v>
      </c>
      <c r="H345" t="s">
        <v>92</v>
      </c>
      <c r="I345" t="s">
        <v>44</v>
      </c>
      <c r="J345" t="s">
        <v>110</v>
      </c>
      <c r="K345" t="s">
        <v>111</v>
      </c>
      <c r="L345" t="s">
        <v>33</v>
      </c>
      <c r="M345" t="s">
        <v>120</v>
      </c>
      <c r="N345">
        <v>365</v>
      </c>
      <c r="O345" t="s">
        <v>53</v>
      </c>
      <c r="P345" s="4">
        <v>94.75</v>
      </c>
      <c r="Q345">
        <v>5</v>
      </c>
      <c r="R345" s="4">
        <f t="shared" si="25"/>
        <v>473.75</v>
      </c>
      <c r="S345" s="2">
        <v>152.8499985</v>
      </c>
      <c r="T345" s="2">
        <f t="shared" si="28"/>
        <v>320.90000150000003</v>
      </c>
      <c r="U345" s="2">
        <f t="shared" si="29"/>
        <v>30.5699997</v>
      </c>
    </row>
    <row r="346" spans="1:21">
      <c r="A346">
        <v>20234</v>
      </c>
      <c r="B346" s="1">
        <v>43883</v>
      </c>
      <c r="C346" s="2">
        <f t="shared" si="26"/>
        <v>6</v>
      </c>
      <c r="D346" s="2" t="str">
        <f t="shared" si="27"/>
        <v>Weekend</v>
      </c>
      <c r="E346" s="2" t="str">
        <f>TEXT(Table2[[#This Row],[Order Date]],"MMMM")</f>
        <v>February</v>
      </c>
      <c r="F346" s="2" t="str">
        <f>TEXT(Table2[[#This Row],[Order Date]],"YYYY")</f>
        <v>2020</v>
      </c>
      <c r="G346">
        <v>7132</v>
      </c>
      <c r="H346" t="s">
        <v>426</v>
      </c>
      <c r="I346" t="s">
        <v>44</v>
      </c>
      <c r="J346" t="s">
        <v>110</v>
      </c>
      <c r="K346" t="s">
        <v>111</v>
      </c>
      <c r="L346" t="s">
        <v>28</v>
      </c>
      <c r="M346" t="s">
        <v>134</v>
      </c>
      <c r="N346">
        <v>191</v>
      </c>
      <c r="O346" t="s">
        <v>29</v>
      </c>
      <c r="P346" s="4">
        <v>85</v>
      </c>
      <c r="Q346">
        <v>1</v>
      </c>
      <c r="R346" s="4">
        <f t="shared" si="25"/>
        <v>85</v>
      </c>
      <c r="S346" s="2">
        <v>54.779998800000001</v>
      </c>
      <c r="T346" s="2">
        <f t="shared" si="28"/>
        <v>30.220001199999999</v>
      </c>
      <c r="U346" s="2">
        <f t="shared" si="29"/>
        <v>54.779998800000001</v>
      </c>
    </row>
    <row r="347" spans="1:21">
      <c r="A347">
        <v>26073</v>
      </c>
      <c r="B347" s="1">
        <v>43883</v>
      </c>
      <c r="C347" s="2">
        <f t="shared" si="26"/>
        <v>6</v>
      </c>
      <c r="D347" s="2" t="str">
        <f t="shared" si="27"/>
        <v>Weekend</v>
      </c>
      <c r="E347" s="2" t="str">
        <f>TEXT(Table2[[#This Row],[Order Date]],"MMMM")</f>
        <v>February</v>
      </c>
      <c r="F347" s="2" t="str">
        <f>TEXT(Table2[[#This Row],[Order Date]],"YYYY")</f>
        <v>2020</v>
      </c>
      <c r="G347">
        <v>9148</v>
      </c>
      <c r="H347" t="s">
        <v>427</v>
      </c>
      <c r="I347" t="s">
        <v>44</v>
      </c>
      <c r="J347" t="s">
        <v>110</v>
      </c>
      <c r="K347" t="s">
        <v>111</v>
      </c>
      <c r="L347" t="s">
        <v>33</v>
      </c>
      <c r="M347" t="s">
        <v>160</v>
      </c>
      <c r="N347">
        <v>502</v>
      </c>
      <c r="O347" t="s">
        <v>29</v>
      </c>
      <c r="P347" s="4">
        <v>65</v>
      </c>
      <c r="Q347">
        <v>5</v>
      </c>
      <c r="R347" s="4">
        <f t="shared" si="25"/>
        <v>325</v>
      </c>
      <c r="S347" s="2">
        <v>167.99999235000001</v>
      </c>
      <c r="T347" s="2">
        <f t="shared" si="28"/>
        <v>157.00000764999999</v>
      </c>
      <c r="U347" s="2">
        <f t="shared" si="29"/>
        <v>33.599998470000003</v>
      </c>
    </row>
    <row r="348" spans="1:21">
      <c r="A348">
        <v>24230</v>
      </c>
      <c r="B348" s="1">
        <v>43883</v>
      </c>
      <c r="C348" s="2">
        <f t="shared" si="26"/>
        <v>6</v>
      </c>
      <c r="D348" s="2" t="str">
        <f t="shared" si="27"/>
        <v>Weekend</v>
      </c>
      <c r="E348" s="2" t="str">
        <f>TEXT(Table2[[#This Row],[Order Date]],"MMMM")</f>
        <v>February</v>
      </c>
      <c r="F348" s="2" t="str">
        <f>TEXT(Table2[[#This Row],[Order Date]],"YYYY")</f>
        <v>2020</v>
      </c>
      <c r="G348">
        <v>1718</v>
      </c>
      <c r="H348" t="s">
        <v>92</v>
      </c>
      <c r="I348" t="s">
        <v>116</v>
      </c>
      <c r="J348" t="s">
        <v>89</v>
      </c>
      <c r="K348" t="s">
        <v>90</v>
      </c>
      <c r="L348" t="s">
        <v>28</v>
      </c>
      <c r="M348" t="s">
        <v>120</v>
      </c>
      <c r="N348">
        <v>365</v>
      </c>
      <c r="O348" t="s">
        <v>53</v>
      </c>
      <c r="P348" s="4">
        <v>94.75</v>
      </c>
      <c r="Q348">
        <v>1</v>
      </c>
      <c r="R348" s="4">
        <f t="shared" si="25"/>
        <v>94.75</v>
      </c>
      <c r="S348" s="2">
        <v>30.5699997</v>
      </c>
      <c r="T348" s="2">
        <f t="shared" si="28"/>
        <v>64.180000300000003</v>
      </c>
      <c r="U348" s="2">
        <f t="shared" si="29"/>
        <v>30.5699997</v>
      </c>
    </row>
    <row r="349" spans="1:21">
      <c r="A349">
        <v>21193</v>
      </c>
      <c r="B349" s="1">
        <v>43882</v>
      </c>
      <c r="C349" s="2">
        <f t="shared" si="26"/>
        <v>5</v>
      </c>
      <c r="D349" s="2" t="str">
        <f t="shared" si="27"/>
        <v>Weekday</v>
      </c>
      <c r="E349" s="2" t="str">
        <f>TEXT(Table2[[#This Row],[Order Date]],"MMMM")</f>
        <v>February</v>
      </c>
      <c r="F349" s="2" t="str">
        <f>TEXT(Table2[[#This Row],[Order Date]],"YYYY")</f>
        <v>2020</v>
      </c>
      <c r="G349">
        <v>5074</v>
      </c>
      <c r="H349" t="s">
        <v>92</v>
      </c>
      <c r="I349" t="s">
        <v>44</v>
      </c>
      <c r="J349" t="s">
        <v>110</v>
      </c>
      <c r="K349" t="s">
        <v>111</v>
      </c>
      <c r="L349" t="s">
        <v>33</v>
      </c>
      <c r="M349" t="s">
        <v>160</v>
      </c>
      <c r="N349">
        <v>502</v>
      </c>
      <c r="O349" t="s">
        <v>29</v>
      </c>
      <c r="P349" s="4">
        <v>65</v>
      </c>
      <c r="Q349">
        <v>5</v>
      </c>
      <c r="R349" s="4">
        <f t="shared" si="25"/>
        <v>325</v>
      </c>
      <c r="S349" s="2">
        <v>167.99999235000001</v>
      </c>
      <c r="T349" s="2">
        <f t="shared" si="28"/>
        <v>157.00000764999999</v>
      </c>
      <c r="U349" s="2">
        <f t="shared" si="29"/>
        <v>33.599998470000003</v>
      </c>
    </row>
    <row r="350" spans="1:21">
      <c r="A350">
        <v>21196</v>
      </c>
      <c r="B350" s="1">
        <v>43881</v>
      </c>
      <c r="C350" s="2">
        <f t="shared" si="26"/>
        <v>4</v>
      </c>
      <c r="D350" s="2" t="str">
        <f t="shared" si="27"/>
        <v>Weekday</v>
      </c>
      <c r="E350" s="2" t="str">
        <f>TEXT(Table2[[#This Row],[Order Date]],"MMMM")</f>
        <v>February</v>
      </c>
      <c r="F350" s="2" t="str">
        <f>TEXT(Table2[[#This Row],[Order Date]],"YYYY")</f>
        <v>2020</v>
      </c>
      <c r="G350">
        <v>6738</v>
      </c>
      <c r="H350" t="s">
        <v>428</v>
      </c>
      <c r="I350" t="s">
        <v>44</v>
      </c>
      <c r="J350" t="s">
        <v>110</v>
      </c>
      <c r="K350" t="s">
        <v>111</v>
      </c>
      <c r="L350" t="s">
        <v>33</v>
      </c>
      <c r="M350" t="s">
        <v>160</v>
      </c>
      <c r="N350">
        <v>502</v>
      </c>
      <c r="O350" t="s">
        <v>29</v>
      </c>
      <c r="P350" s="4">
        <v>65</v>
      </c>
      <c r="Q350">
        <v>5</v>
      </c>
      <c r="R350" s="4">
        <f t="shared" si="25"/>
        <v>325</v>
      </c>
      <c r="S350" s="2">
        <v>167.99999235000001</v>
      </c>
      <c r="T350" s="2">
        <f t="shared" si="28"/>
        <v>157.00000764999999</v>
      </c>
      <c r="U350" s="2">
        <f t="shared" si="29"/>
        <v>33.599998470000003</v>
      </c>
    </row>
    <row r="351" spans="1:21">
      <c r="A351">
        <v>24764</v>
      </c>
      <c r="B351" s="1">
        <v>43881</v>
      </c>
      <c r="C351" s="2">
        <f t="shared" si="26"/>
        <v>4</v>
      </c>
      <c r="D351" s="2" t="str">
        <f t="shared" si="27"/>
        <v>Weekday</v>
      </c>
      <c r="E351" s="2" t="str">
        <f>TEXT(Table2[[#This Row],[Order Date]],"MMMM")</f>
        <v>February</v>
      </c>
      <c r="F351" s="2" t="str">
        <f>TEXT(Table2[[#This Row],[Order Date]],"YYYY")</f>
        <v>2020</v>
      </c>
      <c r="G351">
        <v>8551</v>
      </c>
      <c r="H351" t="s">
        <v>393</v>
      </c>
      <c r="I351" t="s">
        <v>26</v>
      </c>
      <c r="J351" t="s">
        <v>89</v>
      </c>
      <c r="K351" t="s">
        <v>90</v>
      </c>
      <c r="L351" t="s">
        <v>28</v>
      </c>
      <c r="M351" t="s">
        <v>94</v>
      </c>
      <c r="N351">
        <v>403</v>
      </c>
      <c r="O351" t="s">
        <v>53</v>
      </c>
      <c r="P351" s="4">
        <v>133.37</v>
      </c>
      <c r="Q351">
        <v>1</v>
      </c>
      <c r="R351" s="4">
        <f t="shared" si="25"/>
        <v>133.37</v>
      </c>
      <c r="S351" s="2">
        <v>84.590000149999995</v>
      </c>
      <c r="T351" s="2">
        <f t="shared" si="28"/>
        <v>48.77999985000001</v>
      </c>
      <c r="U351" s="2">
        <f t="shared" si="29"/>
        <v>84.590000149999995</v>
      </c>
    </row>
    <row r="352" spans="1:21">
      <c r="A352">
        <v>44617</v>
      </c>
      <c r="B352" s="1">
        <v>43880</v>
      </c>
      <c r="C352" s="2">
        <f t="shared" si="26"/>
        <v>3</v>
      </c>
      <c r="D352" s="2" t="str">
        <f t="shared" si="27"/>
        <v>Weekday</v>
      </c>
      <c r="E352" s="2" t="str">
        <f>TEXT(Table2[[#This Row],[Order Date]],"MMMM")</f>
        <v>February</v>
      </c>
      <c r="F352" s="2" t="str">
        <f>TEXT(Table2[[#This Row],[Order Date]],"YYYY")</f>
        <v>2020</v>
      </c>
      <c r="G352">
        <v>2214</v>
      </c>
      <c r="H352" t="s">
        <v>92</v>
      </c>
      <c r="I352" t="s">
        <v>44</v>
      </c>
      <c r="J352" t="s">
        <v>110</v>
      </c>
      <c r="K352" t="s">
        <v>111</v>
      </c>
      <c r="L352" t="s">
        <v>33</v>
      </c>
      <c r="M352" t="s">
        <v>160</v>
      </c>
      <c r="N352">
        <v>502</v>
      </c>
      <c r="O352" t="s">
        <v>29</v>
      </c>
      <c r="P352" s="4">
        <v>65</v>
      </c>
      <c r="Q352">
        <v>5</v>
      </c>
      <c r="R352" s="4">
        <f t="shared" si="25"/>
        <v>325</v>
      </c>
      <c r="S352" s="2">
        <v>167.99999235000001</v>
      </c>
      <c r="T352" s="2">
        <f t="shared" si="28"/>
        <v>157.00000764999999</v>
      </c>
      <c r="U352" s="2">
        <f t="shared" si="29"/>
        <v>33.599998470000003</v>
      </c>
    </row>
    <row r="353" spans="1:21">
      <c r="A353">
        <v>50226</v>
      </c>
      <c r="B353" s="1">
        <v>43879</v>
      </c>
      <c r="C353" s="2">
        <f t="shared" si="26"/>
        <v>2</v>
      </c>
      <c r="D353" s="2" t="str">
        <f t="shared" si="27"/>
        <v>Weekday</v>
      </c>
      <c r="E353" s="2" t="str">
        <f>TEXT(Table2[[#This Row],[Order Date]],"MMMM")</f>
        <v>February</v>
      </c>
      <c r="F353" s="2" t="str">
        <f>TEXT(Table2[[#This Row],[Order Date]],"YYYY")</f>
        <v>2020</v>
      </c>
      <c r="G353">
        <v>9248</v>
      </c>
      <c r="H353" t="s">
        <v>229</v>
      </c>
      <c r="I353" t="s">
        <v>44</v>
      </c>
      <c r="J353" t="s">
        <v>110</v>
      </c>
      <c r="K353" t="s">
        <v>111</v>
      </c>
      <c r="L353" t="s">
        <v>33</v>
      </c>
      <c r="M353" t="s">
        <v>160</v>
      </c>
      <c r="N353">
        <v>502</v>
      </c>
      <c r="O353" t="s">
        <v>29</v>
      </c>
      <c r="P353" s="4">
        <v>65</v>
      </c>
      <c r="Q353">
        <v>5</v>
      </c>
      <c r="R353" s="4">
        <f t="shared" si="25"/>
        <v>325</v>
      </c>
      <c r="S353" s="2">
        <v>167.99999235000001</v>
      </c>
      <c r="T353" s="2">
        <f t="shared" si="28"/>
        <v>157.00000764999999</v>
      </c>
      <c r="U353" s="2">
        <f t="shared" si="29"/>
        <v>33.599998470000003</v>
      </c>
    </row>
    <row r="354" spans="1:21">
      <c r="A354">
        <v>21973</v>
      </c>
      <c r="B354" s="1">
        <v>43878</v>
      </c>
      <c r="C354" s="2">
        <f t="shared" si="26"/>
        <v>1</v>
      </c>
      <c r="D354" s="2" t="str">
        <f t="shared" si="27"/>
        <v>Weekday</v>
      </c>
      <c r="E354" s="2" t="str">
        <f>TEXT(Table2[[#This Row],[Order Date]],"MMMM")</f>
        <v>February</v>
      </c>
      <c r="F354" s="2" t="str">
        <f>TEXT(Table2[[#This Row],[Order Date]],"YYYY")</f>
        <v>2020</v>
      </c>
      <c r="G354">
        <v>12033</v>
      </c>
      <c r="H354" t="s">
        <v>429</v>
      </c>
      <c r="I354" t="s">
        <v>44</v>
      </c>
      <c r="J354" t="s">
        <v>110</v>
      </c>
      <c r="K354" t="s">
        <v>111</v>
      </c>
      <c r="L354" t="s">
        <v>33</v>
      </c>
      <c r="M354" t="s">
        <v>183</v>
      </c>
      <c r="N354">
        <v>627</v>
      </c>
      <c r="O354" t="s">
        <v>46</v>
      </c>
      <c r="P354" s="4">
        <v>165</v>
      </c>
      <c r="Q354">
        <v>5</v>
      </c>
      <c r="R354" s="4">
        <f t="shared" si="25"/>
        <v>825</v>
      </c>
      <c r="S354" s="2">
        <v>613.65001700000005</v>
      </c>
      <c r="T354" s="2">
        <f t="shared" si="28"/>
        <v>211.34998299999995</v>
      </c>
      <c r="U354" s="2">
        <f t="shared" si="29"/>
        <v>122.73000340000002</v>
      </c>
    </row>
    <row r="355" spans="1:21">
      <c r="A355">
        <v>21522</v>
      </c>
      <c r="B355" s="1">
        <v>43878</v>
      </c>
      <c r="C355" s="2">
        <f t="shared" si="26"/>
        <v>1</v>
      </c>
      <c r="D355" s="2" t="str">
        <f t="shared" si="27"/>
        <v>Weekday</v>
      </c>
      <c r="E355" s="2" t="str">
        <f>TEXT(Table2[[#This Row],[Order Date]],"MMMM")</f>
        <v>February</v>
      </c>
      <c r="F355" s="2" t="str">
        <f>TEXT(Table2[[#This Row],[Order Date]],"YYYY")</f>
        <v>2020</v>
      </c>
      <c r="G355">
        <v>5270</v>
      </c>
      <c r="H355" t="s">
        <v>430</v>
      </c>
      <c r="I355" t="s">
        <v>101</v>
      </c>
      <c r="J355" t="s">
        <v>89</v>
      </c>
      <c r="K355" t="s">
        <v>90</v>
      </c>
      <c r="L355" t="s">
        <v>28</v>
      </c>
      <c r="M355" t="s">
        <v>94</v>
      </c>
      <c r="N355">
        <v>403</v>
      </c>
      <c r="O355" t="s">
        <v>53</v>
      </c>
      <c r="P355" s="4">
        <v>133.37</v>
      </c>
      <c r="Q355">
        <v>1</v>
      </c>
      <c r="R355" s="4">
        <f t="shared" si="25"/>
        <v>133.37</v>
      </c>
      <c r="S355" s="2">
        <v>84.590000149999995</v>
      </c>
      <c r="T355" s="2">
        <f t="shared" si="28"/>
        <v>48.77999985000001</v>
      </c>
      <c r="U355" s="2">
        <f t="shared" si="29"/>
        <v>84.590000149999995</v>
      </c>
    </row>
    <row r="356" spans="1:21">
      <c r="A356">
        <v>23886</v>
      </c>
      <c r="B356" s="1">
        <v>43876</v>
      </c>
      <c r="C356" s="2">
        <f t="shared" si="26"/>
        <v>6</v>
      </c>
      <c r="D356" s="2" t="str">
        <f t="shared" si="27"/>
        <v>Weekend</v>
      </c>
      <c r="E356" s="2" t="str">
        <f>TEXT(Table2[[#This Row],[Order Date]],"MMMM")</f>
        <v>February</v>
      </c>
      <c r="F356" s="2" t="str">
        <f>TEXT(Table2[[#This Row],[Order Date]],"YYYY")</f>
        <v>2020</v>
      </c>
      <c r="G356">
        <v>5243</v>
      </c>
      <c r="H356" t="s">
        <v>92</v>
      </c>
      <c r="I356" t="s">
        <v>44</v>
      </c>
      <c r="J356" t="s">
        <v>110</v>
      </c>
      <c r="K356" t="s">
        <v>111</v>
      </c>
      <c r="L356" t="s">
        <v>33</v>
      </c>
      <c r="M356" t="s">
        <v>134</v>
      </c>
      <c r="N356">
        <v>191</v>
      </c>
      <c r="O356" t="s">
        <v>29</v>
      </c>
      <c r="P356" s="4">
        <v>85</v>
      </c>
      <c r="Q356">
        <v>5</v>
      </c>
      <c r="R356" s="4">
        <f t="shared" si="25"/>
        <v>425</v>
      </c>
      <c r="S356" s="2">
        <v>273.89999399999999</v>
      </c>
      <c r="T356" s="2">
        <f t="shared" si="28"/>
        <v>151.10000600000001</v>
      </c>
      <c r="U356" s="2">
        <f t="shared" si="29"/>
        <v>54.779998800000001</v>
      </c>
    </row>
    <row r="357" spans="1:21">
      <c r="A357">
        <v>3137</v>
      </c>
      <c r="B357" s="1">
        <v>43876</v>
      </c>
      <c r="C357" s="2">
        <f t="shared" si="26"/>
        <v>6</v>
      </c>
      <c r="D357" s="2" t="str">
        <f t="shared" si="27"/>
        <v>Weekend</v>
      </c>
      <c r="E357" s="2" t="str">
        <f>TEXT(Table2[[#This Row],[Order Date]],"MMMM")</f>
        <v>February</v>
      </c>
      <c r="F357" s="2" t="str">
        <f>TEXT(Table2[[#This Row],[Order Date]],"YYYY")</f>
        <v>2020</v>
      </c>
      <c r="G357">
        <v>8524</v>
      </c>
      <c r="H357" t="s">
        <v>431</v>
      </c>
      <c r="I357" t="s">
        <v>44</v>
      </c>
      <c r="J357" t="s">
        <v>110</v>
      </c>
      <c r="K357" t="s">
        <v>111</v>
      </c>
      <c r="L357" t="s">
        <v>33</v>
      </c>
      <c r="M357" t="s">
        <v>160</v>
      </c>
      <c r="N357">
        <v>502</v>
      </c>
      <c r="O357" t="s">
        <v>29</v>
      </c>
      <c r="P357" s="4">
        <v>65</v>
      </c>
      <c r="Q357">
        <v>5</v>
      </c>
      <c r="R357" s="4">
        <f t="shared" si="25"/>
        <v>325</v>
      </c>
      <c r="S357" s="2">
        <v>167.99999235000001</v>
      </c>
      <c r="T357" s="2">
        <f t="shared" si="28"/>
        <v>157.00000764999999</v>
      </c>
      <c r="U357" s="2">
        <f t="shared" si="29"/>
        <v>33.599998470000003</v>
      </c>
    </row>
    <row r="358" spans="1:21">
      <c r="A358">
        <v>18245</v>
      </c>
      <c r="B358" s="1">
        <v>43875</v>
      </c>
      <c r="C358" s="2">
        <f t="shared" si="26"/>
        <v>5</v>
      </c>
      <c r="D358" s="2" t="str">
        <f t="shared" si="27"/>
        <v>Weekday</v>
      </c>
      <c r="E358" s="2" t="str">
        <f>TEXT(Table2[[#This Row],[Order Date]],"MMMM")</f>
        <v>February</v>
      </c>
      <c r="F358" s="2" t="str">
        <f>TEXT(Table2[[#This Row],[Order Date]],"YYYY")</f>
        <v>2020</v>
      </c>
      <c r="G358">
        <v>8224</v>
      </c>
      <c r="H358" t="s">
        <v>432</v>
      </c>
      <c r="I358" t="s">
        <v>44</v>
      </c>
      <c r="J358" t="s">
        <v>110</v>
      </c>
      <c r="K358" t="s">
        <v>111</v>
      </c>
      <c r="L358" t="s">
        <v>28</v>
      </c>
      <c r="M358" t="s">
        <v>94</v>
      </c>
      <c r="N358">
        <v>403</v>
      </c>
      <c r="O358" t="s">
        <v>53</v>
      </c>
      <c r="P358" s="4">
        <v>133.37</v>
      </c>
      <c r="Q358">
        <v>1</v>
      </c>
      <c r="R358" s="4">
        <f t="shared" si="25"/>
        <v>133.37</v>
      </c>
      <c r="S358" s="2">
        <v>84.590000149999995</v>
      </c>
      <c r="T358" s="2">
        <f t="shared" si="28"/>
        <v>48.77999985000001</v>
      </c>
      <c r="U358" s="2">
        <f t="shared" si="29"/>
        <v>84.590000149999995</v>
      </c>
    </row>
    <row r="359" spans="1:21">
      <c r="A359">
        <v>20085</v>
      </c>
      <c r="B359" s="1">
        <v>43874</v>
      </c>
      <c r="C359" s="2">
        <f t="shared" si="26"/>
        <v>4</v>
      </c>
      <c r="D359" s="2" t="str">
        <f t="shared" si="27"/>
        <v>Weekday</v>
      </c>
      <c r="E359" s="2" t="str">
        <f>TEXT(Table2[[#This Row],[Order Date]],"MMMM")</f>
        <v>February</v>
      </c>
      <c r="F359" s="2" t="str">
        <f>TEXT(Table2[[#This Row],[Order Date]],"YYYY")</f>
        <v>2020</v>
      </c>
      <c r="G359">
        <v>7466</v>
      </c>
      <c r="H359" t="s">
        <v>433</v>
      </c>
      <c r="I359" t="s">
        <v>44</v>
      </c>
      <c r="J359" t="s">
        <v>110</v>
      </c>
      <c r="K359" t="s">
        <v>111</v>
      </c>
      <c r="L359" t="s">
        <v>28</v>
      </c>
      <c r="M359" t="s">
        <v>94</v>
      </c>
      <c r="N359">
        <v>403</v>
      </c>
      <c r="O359" t="s">
        <v>53</v>
      </c>
      <c r="P359" s="4">
        <v>133.37</v>
      </c>
      <c r="Q359">
        <v>1</v>
      </c>
      <c r="R359" s="4">
        <f t="shared" si="25"/>
        <v>133.37</v>
      </c>
      <c r="S359" s="2">
        <v>84.590000149999995</v>
      </c>
      <c r="T359" s="2">
        <f t="shared" si="28"/>
        <v>48.77999985000001</v>
      </c>
      <c r="U359" s="2">
        <f t="shared" si="29"/>
        <v>84.590000149999995</v>
      </c>
    </row>
    <row r="360" spans="1:21">
      <c r="A360">
        <v>19528</v>
      </c>
      <c r="B360" s="1">
        <v>43874</v>
      </c>
      <c r="C360" s="2">
        <f t="shared" si="26"/>
        <v>4</v>
      </c>
      <c r="D360" s="2" t="str">
        <f t="shared" si="27"/>
        <v>Weekday</v>
      </c>
      <c r="E360" s="2" t="str">
        <f>TEXT(Table2[[#This Row],[Order Date]],"MMMM")</f>
        <v>February</v>
      </c>
      <c r="F360" s="2" t="str">
        <f>TEXT(Table2[[#This Row],[Order Date]],"YYYY")</f>
        <v>2020</v>
      </c>
      <c r="G360">
        <v>2364</v>
      </c>
      <c r="H360" t="s">
        <v>434</v>
      </c>
      <c r="I360" t="s">
        <v>435</v>
      </c>
      <c r="J360" t="s">
        <v>89</v>
      </c>
      <c r="K360" t="s">
        <v>90</v>
      </c>
      <c r="L360" t="s">
        <v>33</v>
      </c>
      <c r="M360" t="s">
        <v>134</v>
      </c>
      <c r="N360">
        <v>191</v>
      </c>
      <c r="O360" t="s">
        <v>29</v>
      </c>
      <c r="P360" s="4">
        <v>85</v>
      </c>
      <c r="Q360">
        <v>4</v>
      </c>
      <c r="R360" s="4">
        <f t="shared" si="25"/>
        <v>340</v>
      </c>
      <c r="S360" s="2">
        <v>219.11999520000001</v>
      </c>
      <c r="T360" s="2">
        <f t="shared" si="28"/>
        <v>120.88000479999999</v>
      </c>
      <c r="U360" s="2">
        <f t="shared" si="29"/>
        <v>54.779998800000001</v>
      </c>
    </row>
    <row r="361" spans="1:21">
      <c r="A361">
        <v>75937</v>
      </c>
      <c r="B361" s="1">
        <v>43874</v>
      </c>
      <c r="C361" s="2">
        <f t="shared" si="26"/>
        <v>4</v>
      </c>
      <c r="D361" s="2" t="str">
        <f t="shared" si="27"/>
        <v>Weekday</v>
      </c>
      <c r="E361" s="2" t="str">
        <f>TEXT(Table2[[#This Row],[Order Date]],"MMMM")</f>
        <v>February</v>
      </c>
      <c r="F361" s="2" t="str">
        <f>TEXT(Table2[[#This Row],[Order Date]],"YYYY")</f>
        <v>2020</v>
      </c>
      <c r="G361">
        <v>19490</v>
      </c>
      <c r="H361" t="s">
        <v>270</v>
      </c>
      <c r="I361" t="s">
        <v>26</v>
      </c>
      <c r="J361" t="s">
        <v>89</v>
      </c>
      <c r="K361" t="s">
        <v>90</v>
      </c>
      <c r="L361" t="s">
        <v>28</v>
      </c>
      <c r="M361" t="s">
        <v>97</v>
      </c>
      <c r="N361">
        <v>1360</v>
      </c>
      <c r="O361" t="s">
        <v>38</v>
      </c>
      <c r="P361" s="4">
        <v>370</v>
      </c>
      <c r="Q361">
        <v>1</v>
      </c>
      <c r="R361" s="4">
        <f t="shared" si="25"/>
        <v>370</v>
      </c>
      <c r="S361" s="2">
        <v>249.0899963</v>
      </c>
      <c r="T361" s="2">
        <f t="shared" si="28"/>
        <v>120.9100037</v>
      </c>
      <c r="U361" s="2">
        <f t="shared" si="29"/>
        <v>249.0899963</v>
      </c>
    </row>
    <row r="362" spans="1:21">
      <c r="A362">
        <v>65005</v>
      </c>
      <c r="B362" s="1">
        <v>43873</v>
      </c>
      <c r="C362" s="2">
        <f t="shared" si="26"/>
        <v>3</v>
      </c>
      <c r="D362" s="2" t="str">
        <f t="shared" si="27"/>
        <v>Weekday</v>
      </c>
      <c r="E362" s="2" t="str">
        <f>TEXT(Table2[[#This Row],[Order Date]],"MMMM")</f>
        <v>February</v>
      </c>
      <c r="F362" s="2" t="str">
        <f>TEXT(Table2[[#This Row],[Order Date]],"YYYY")</f>
        <v>2020</v>
      </c>
      <c r="G362">
        <v>1956</v>
      </c>
      <c r="H362" t="s">
        <v>436</v>
      </c>
      <c r="I362" t="s">
        <v>44</v>
      </c>
      <c r="J362" t="s">
        <v>110</v>
      </c>
      <c r="K362" t="s">
        <v>111</v>
      </c>
      <c r="L362" t="s">
        <v>28</v>
      </c>
      <c r="M362" t="s">
        <v>94</v>
      </c>
      <c r="N362">
        <v>403</v>
      </c>
      <c r="O362" t="s">
        <v>53</v>
      </c>
      <c r="P362" s="4">
        <v>133.37</v>
      </c>
      <c r="Q362">
        <v>1</v>
      </c>
      <c r="R362" s="4">
        <f t="shared" si="25"/>
        <v>133.37</v>
      </c>
      <c r="S362" s="2">
        <v>84.590000149999995</v>
      </c>
      <c r="T362" s="2">
        <f t="shared" si="28"/>
        <v>48.77999985000001</v>
      </c>
      <c r="U362" s="2">
        <f t="shared" si="29"/>
        <v>84.590000149999995</v>
      </c>
    </row>
    <row r="363" spans="1:21">
      <c r="A363">
        <v>24063</v>
      </c>
      <c r="B363" s="1">
        <v>43873</v>
      </c>
      <c r="C363" s="2">
        <f t="shared" si="26"/>
        <v>3</v>
      </c>
      <c r="D363" s="2" t="str">
        <f t="shared" si="27"/>
        <v>Weekday</v>
      </c>
      <c r="E363" s="2" t="str">
        <f>TEXT(Table2[[#This Row],[Order Date]],"MMMM")</f>
        <v>February</v>
      </c>
      <c r="F363" s="2" t="str">
        <f>TEXT(Table2[[#This Row],[Order Date]],"YYYY")</f>
        <v>2020</v>
      </c>
      <c r="G363">
        <v>8358</v>
      </c>
      <c r="H363" t="s">
        <v>92</v>
      </c>
      <c r="I363" t="s">
        <v>144</v>
      </c>
      <c r="J363" t="s">
        <v>89</v>
      </c>
      <c r="K363" t="s">
        <v>90</v>
      </c>
      <c r="L363" t="s">
        <v>28</v>
      </c>
      <c r="M363" t="s">
        <v>94</v>
      </c>
      <c r="N363">
        <v>403</v>
      </c>
      <c r="O363" t="s">
        <v>53</v>
      </c>
      <c r="P363" s="4">
        <v>133.37</v>
      </c>
      <c r="Q363">
        <v>1</v>
      </c>
      <c r="R363" s="4">
        <f t="shared" si="25"/>
        <v>133.37</v>
      </c>
      <c r="S363" s="2">
        <v>84.590000149999995</v>
      </c>
      <c r="T363" s="2">
        <f t="shared" si="28"/>
        <v>48.77999985000001</v>
      </c>
      <c r="U363" s="2">
        <f t="shared" si="29"/>
        <v>84.590000149999995</v>
      </c>
    </row>
    <row r="364" spans="1:21">
      <c r="A364">
        <v>19610</v>
      </c>
      <c r="B364" s="1">
        <v>43872</v>
      </c>
      <c r="C364" s="2">
        <f t="shared" si="26"/>
        <v>2</v>
      </c>
      <c r="D364" s="2" t="str">
        <f t="shared" si="27"/>
        <v>Weekday</v>
      </c>
      <c r="E364" s="2" t="str">
        <f>TEXT(Table2[[#This Row],[Order Date]],"MMMM")</f>
        <v>February</v>
      </c>
      <c r="F364" s="2" t="str">
        <f>TEXT(Table2[[#This Row],[Order Date]],"YYYY")</f>
        <v>2020</v>
      </c>
      <c r="G364">
        <v>387</v>
      </c>
      <c r="H364" t="s">
        <v>166</v>
      </c>
      <c r="I364" t="s">
        <v>44</v>
      </c>
      <c r="J364" t="s">
        <v>110</v>
      </c>
      <c r="K364" t="s">
        <v>111</v>
      </c>
      <c r="L364" t="s">
        <v>28</v>
      </c>
      <c r="M364" t="s">
        <v>94</v>
      </c>
      <c r="N364">
        <v>403</v>
      </c>
      <c r="O364" t="s">
        <v>53</v>
      </c>
      <c r="P364" s="4">
        <v>133.37</v>
      </c>
      <c r="Q364">
        <v>1</v>
      </c>
      <c r="R364" s="4">
        <f t="shared" si="25"/>
        <v>133.37</v>
      </c>
      <c r="S364" s="2">
        <v>84.590000149999995</v>
      </c>
      <c r="T364" s="2">
        <f t="shared" si="28"/>
        <v>48.77999985000001</v>
      </c>
      <c r="U364" s="2">
        <f t="shared" si="29"/>
        <v>84.590000149999995</v>
      </c>
    </row>
    <row r="365" spans="1:21">
      <c r="A365">
        <v>19380</v>
      </c>
      <c r="B365" s="1">
        <v>43872</v>
      </c>
      <c r="C365" s="2">
        <f t="shared" si="26"/>
        <v>2</v>
      </c>
      <c r="D365" s="2" t="str">
        <f t="shared" si="27"/>
        <v>Weekday</v>
      </c>
      <c r="E365" s="2" t="str">
        <f>TEXT(Table2[[#This Row],[Order Date]],"MMMM")</f>
        <v>February</v>
      </c>
      <c r="F365" s="2" t="str">
        <f>TEXT(Table2[[#This Row],[Order Date]],"YYYY")</f>
        <v>2020</v>
      </c>
      <c r="G365">
        <v>482</v>
      </c>
      <c r="H365" t="s">
        <v>437</v>
      </c>
      <c r="I365" t="s">
        <v>44</v>
      </c>
      <c r="J365" t="s">
        <v>110</v>
      </c>
      <c r="K365" t="s">
        <v>111</v>
      </c>
      <c r="L365" t="s">
        <v>28</v>
      </c>
      <c r="M365" t="s">
        <v>94</v>
      </c>
      <c r="N365">
        <v>403</v>
      </c>
      <c r="O365" t="s">
        <v>53</v>
      </c>
      <c r="P365" s="4">
        <v>133.37</v>
      </c>
      <c r="Q365">
        <v>1</v>
      </c>
      <c r="R365" s="4">
        <f t="shared" si="25"/>
        <v>133.37</v>
      </c>
      <c r="S365" s="2">
        <v>84.590000149999995</v>
      </c>
      <c r="T365" s="2">
        <f t="shared" si="28"/>
        <v>48.77999985000001</v>
      </c>
      <c r="U365" s="2">
        <f t="shared" si="29"/>
        <v>84.590000149999995</v>
      </c>
    </row>
    <row r="366" spans="1:21">
      <c r="A366">
        <v>19817</v>
      </c>
      <c r="B366" s="1">
        <v>43872</v>
      </c>
      <c r="C366" s="2">
        <f t="shared" si="26"/>
        <v>2</v>
      </c>
      <c r="D366" s="2" t="str">
        <f t="shared" si="27"/>
        <v>Weekday</v>
      </c>
      <c r="E366" s="2" t="str">
        <f>TEXT(Table2[[#This Row],[Order Date]],"MMMM")</f>
        <v>February</v>
      </c>
      <c r="F366" s="2" t="str">
        <f>TEXT(Table2[[#This Row],[Order Date]],"YYYY")</f>
        <v>2020</v>
      </c>
      <c r="G366">
        <v>3490</v>
      </c>
      <c r="H366" t="s">
        <v>92</v>
      </c>
      <c r="I366" t="s">
        <v>44</v>
      </c>
      <c r="J366" t="s">
        <v>110</v>
      </c>
      <c r="K366" t="s">
        <v>111</v>
      </c>
      <c r="L366" t="s">
        <v>28</v>
      </c>
      <c r="M366" t="s">
        <v>94</v>
      </c>
      <c r="N366">
        <v>403</v>
      </c>
      <c r="O366" t="s">
        <v>53</v>
      </c>
      <c r="P366" s="4">
        <v>133.37</v>
      </c>
      <c r="Q366">
        <v>1</v>
      </c>
      <c r="R366" s="4">
        <f t="shared" si="25"/>
        <v>133.37</v>
      </c>
      <c r="S366" s="2">
        <v>84.590000149999995</v>
      </c>
      <c r="T366" s="2">
        <f t="shared" si="28"/>
        <v>48.77999985000001</v>
      </c>
      <c r="U366" s="2">
        <f t="shared" si="29"/>
        <v>84.590000149999995</v>
      </c>
    </row>
    <row r="367" spans="1:21">
      <c r="A367">
        <v>22076</v>
      </c>
      <c r="B367" s="1">
        <v>43872</v>
      </c>
      <c r="C367" s="2">
        <f t="shared" si="26"/>
        <v>2</v>
      </c>
      <c r="D367" s="2" t="str">
        <f t="shared" si="27"/>
        <v>Weekday</v>
      </c>
      <c r="E367" s="2" t="str">
        <f>TEXT(Table2[[#This Row],[Order Date]],"MMMM")</f>
        <v>February</v>
      </c>
      <c r="F367" s="2" t="str">
        <f>TEXT(Table2[[#This Row],[Order Date]],"YYYY")</f>
        <v>2020</v>
      </c>
      <c r="G367">
        <v>2240</v>
      </c>
      <c r="H367" t="s">
        <v>438</v>
      </c>
      <c r="I367" t="s">
        <v>40</v>
      </c>
      <c r="J367" t="s">
        <v>110</v>
      </c>
      <c r="K367" t="s">
        <v>90</v>
      </c>
      <c r="L367" t="s">
        <v>28</v>
      </c>
      <c r="M367" t="s">
        <v>120</v>
      </c>
      <c r="N367">
        <v>365</v>
      </c>
      <c r="O367" t="s">
        <v>53</v>
      </c>
      <c r="P367" s="4">
        <v>94.75</v>
      </c>
      <c r="Q367">
        <v>3</v>
      </c>
      <c r="R367" s="4">
        <f t="shared" si="25"/>
        <v>284.25</v>
      </c>
      <c r="S367" s="2">
        <v>91.709999100000005</v>
      </c>
      <c r="T367" s="2">
        <f t="shared" si="28"/>
        <v>192.5400009</v>
      </c>
      <c r="U367" s="2">
        <f t="shared" si="29"/>
        <v>30.5699997</v>
      </c>
    </row>
    <row r="368" spans="1:21">
      <c r="A368">
        <v>21971</v>
      </c>
      <c r="B368" s="1">
        <v>43872</v>
      </c>
      <c r="C368" s="2">
        <f t="shared" si="26"/>
        <v>2</v>
      </c>
      <c r="D368" s="2" t="str">
        <f t="shared" si="27"/>
        <v>Weekday</v>
      </c>
      <c r="E368" s="2" t="str">
        <f>TEXT(Table2[[#This Row],[Order Date]],"MMMM")</f>
        <v>February</v>
      </c>
      <c r="F368" s="2" t="str">
        <f>TEXT(Table2[[#This Row],[Order Date]],"YYYY")</f>
        <v>2020</v>
      </c>
      <c r="G368">
        <v>9163</v>
      </c>
      <c r="H368" t="s">
        <v>439</v>
      </c>
      <c r="I368" t="s">
        <v>388</v>
      </c>
      <c r="J368" t="s">
        <v>89</v>
      </c>
      <c r="K368" t="s">
        <v>90</v>
      </c>
      <c r="L368" t="s">
        <v>28</v>
      </c>
      <c r="M368" t="s">
        <v>94</v>
      </c>
      <c r="N368">
        <v>403</v>
      </c>
      <c r="O368" t="s">
        <v>53</v>
      </c>
      <c r="P368" s="4">
        <v>133.37</v>
      </c>
      <c r="Q368">
        <v>1</v>
      </c>
      <c r="R368" s="4">
        <f t="shared" si="25"/>
        <v>133.37</v>
      </c>
      <c r="S368" s="2">
        <v>84.590000149999995</v>
      </c>
      <c r="T368" s="2">
        <f t="shared" si="28"/>
        <v>48.77999985000001</v>
      </c>
      <c r="U368" s="2">
        <f t="shared" si="29"/>
        <v>84.590000149999995</v>
      </c>
    </row>
    <row r="369" spans="1:21">
      <c r="A369">
        <v>21907</v>
      </c>
      <c r="B369" s="1">
        <v>43872</v>
      </c>
      <c r="C369" s="2">
        <f t="shared" si="26"/>
        <v>2</v>
      </c>
      <c r="D369" s="2" t="str">
        <f t="shared" si="27"/>
        <v>Weekday</v>
      </c>
      <c r="E369" s="2" t="str">
        <f>TEXT(Table2[[#This Row],[Order Date]],"MMMM")</f>
        <v>February</v>
      </c>
      <c r="F369" s="2" t="str">
        <f>TEXT(Table2[[#This Row],[Order Date]],"YYYY")</f>
        <v>2020</v>
      </c>
      <c r="G369">
        <v>12038</v>
      </c>
      <c r="H369" t="s">
        <v>92</v>
      </c>
      <c r="I369" t="s">
        <v>295</v>
      </c>
      <c r="J369" t="s">
        <v>89</v>
      </c>
      <c r="K369" t="s">
        <v>90</v>
      </c>
      <c r="L369" t="s">
        <v>28</v>
      </c>
      <c r="M369" t="s">
        <v>94</v>
      </c>
      <c r="N369">
        <v>403</v>
      </c>
      <c r="O369" t="s">
        <v>53</v>
      </c>
      <c r="P369" s="4">
        <v>133.37</v>
      </c>
      <c r="Q369">
        <v>1</v>
      </c>
      <c r="R369" s="4">
        <f t="shared" si="25"/>
        <v>133.37</v>
      </c>
      <c r="S369" s="2">
        <v>84.590000149999995</v>
      </c>
      <c r="T369" s="2">
        <f t="shared" si="28"/>
        <v>48.77999985000001</v>
      </c>
      <c r="U369" s="2">
        <f t="shared" si="29"/>
        <v>84.590000149999995</v>
      </c>
    </row>
    <row r="370" spans="1:21">
      <c r="A370">
        <v>23610</v>
      </c>
      <c r="B370" s="1">
        <v>43872</v>
      </c>
      <c r="C370" s="2">
        <f t="shared" si="26"/>
        <v>2</v>
      </c>
      <c r="D370" s="2" t="str">
        <f t="shared" si="27"/>
        <v>Weekday</v>
      </c>
      <c r="E370" s="2" t="str">
        <f>TEXT(Table2[[#This Row],[Order Date]],"MMMM")</f>
        <v>February</v>
      </c>
      <c r="F370" s="2" t="str">
        <f>TEXT(Table2[[#This Row],[Order Date]],"YYYY")</f>
        <v>2020</v>
      </c>
      <c r="G370">
        <v>6780</v>
      </c>
      <c r="H370" t="s">
        <v>440</v>
      </c>
      <c r="I370" t="s">
        <v>224</v>
      </c>
      <c r="J370" t="s">
        <v>89</v>
      </c>
      <c r="K370" t="s">
        <v>90</v>
      </c>
      <c r="L370" t="s">
        <v>28</v>
      </c>
      <c r="M370" t="s">
        <v>94</v>
      </c>
      <c r="N370">
        <v>403</v>
      </c>
      <c r="O370" t="s">
        <v>53</v>
      </c>
      <c r="P370" s="4">
        <v>133.37</v>
      </c>
      <c r="Q370">
        <v>1</v>
      </c>
      <c r="R370" s="4">
        <f t="shared" si="25"/>
        <v>133.37</v>
      </c>
      <c r="S370" s="2">
        <v>84.590000149999995</v>
      </c>
      <c r="T370" s="2">
        <f t="shared" si="28"/>
        <v>48.77999985000001</v>
      </c>
      <c r="U370" s="2">
        <f t="shared" si="29"/>
        <v>84.590000149999995</v>
      </c>
    </row>
    <row r="371" spans="1:21">
      <c r="A371">
        <v>75729</v>
      </c>
      <c r="B371" s="1">
        <v>43871</v>
      </c>
      <c r="C371" s="2">
        <f t="shared" si="26"/>
        <v>1</v>
      </c>
      <c r="D371" s="2" t="str">
        <f t="shared" si="27"/>
        <v>Weekday</v>
      </c>
      <c r="E371" s="2" t="str">
        <f>TEXT(Table2[[#This Row],[Order Date]],"MMMM")</f>
        <v>February</v>
      </c>
      <c r="F371" s="2" t="str">
        <f>TEXT(Table2[[#This Row],[Order Date]],"YYYY")</f>
        <v>2020</v>
      </c>
      <c r="G371">
        <v>19282</v>
      </c>
      <c r="H371" t="s">
        <v>441</v>
      </c>
      <c r="I371" t="s">
        <v>442</v>
      </c>
      <c r="J371" t="s">
        <v>89</v>
      </c>
      <c r="K371" t="s">
        <v>90</v>
      </c>
      <c r="L371" t="s">
        <v>33</v>
      </c>
      <c r="M371" t="s">
        <v>97</v>
      </c>
      <c r="N371">
        <v>1360</v>
      </c>
      <c r="O371" t="s">
        <v>38</v>
      </c>
      <c r="P371" s="4">
        <v>370</v>
      </c>
      <c r="Q371">
        <v>1</v>
      </c>
      <c r="R371" s="4">
        <f t="shared" si="25"/>
        <v>370</v>
      </c>
      <c r="S371" s="2">
        <v>249.0899963</v>
      </c>
      <c r="T371" s="2">
        <f t="shared" si="28"/>
        <v>120.9100037</v>
      </c>
      <c r="U371" s="2">
        <f t="shared" si="29"/>
        <v>249.0899963</v>
      </c>
    </row>
    <row r="372" spans="1:21">
      <c r="A372">
        <v>75915</v>
      </c>
      <c r="B372" s="1">
        <v>43870</v>
      </c>
      <c r="C372" s="2">
        <f t="shared" si="26"/>
        <v>7</v>
      </c>
      <c r="D372" s="2" t="str">
        <f t="shared" si="27"/>
        <v>Weekend</v>
      </c>
      <c r="E372" s="2" t="str">
        <f>TEXT(Table2[[#This Row],[Order Date]],"MMMM")</f>
        <v>February</v>
      </c>
      <c r="F372" s="2" t="str">
        <f>TEXT(Table2[[#This Row],[Order Date]],"YYYY")</f>
        <v>2020</v>
      </c>
      <c r="G372">
        <v>19468</v>
      </c>
      <c r="H372" t="s">
        <v>443</v>
      </c>
      <c r="I372" t="s">
        <v>220</v>
      </c>
      <c r="J372" t="s">
        <v>110</v>
      </c>
      <c r="K372" t="s">
        <v>90</v>
      </c>
      <c r="L372" t="s">
        <v>28</v>
      </c>
      <c r="M372" t="s">
        <v>97</v>
      </c>
      <c r="N372">
        <v>1360</v>
      </c>
      <c r="O372" t="s">
        <v>38</v>
      </c>
      <c r="P372" s="4">
        <v>370</v>
      </c>
      <c r="Q372">
        <v>1</v>
      </c>
      <c r="R372" s="4">
        <f t="shared" si="25"/>
        <v>370</v>
      </c>
      <c r="S372" s="2">
        <v>249.0899963</v>
      </c>
      <c r="T372" s="2">
        <f t="shared" si="28"/>
        <v>120.9100037</v>
      </c>
      <c r="U372" s="2">
        <f t="shared" si="29"/>
        <v>249.0899963</v>
      </c>
    </row>
    <row r="373" spans="1:21">
      <c r="A373">
        <v>75851</v>
      </c>
      <c r="B373" s="1">
        <v>43869</v>
      </c>
      <c r="C373" s="2">
        <f t="shared" si="26"/>
        <v>6</v>
      </c>
      <c r="D373" s="2" t="str">
        <f t="shared" si="27"/>
        <v>Weekend</v>
      </c>
      <c r="E373" s="2" t="str">
        <f>TEXT(Table2[[#This Row],[Order Date]],"MMMM")</f>
        <v>February</v>
      </c>
      <c r="F373" s="2" t="str">
        <f>TEXT(Table2[[#This Row],[Order Date]],"YYYY")</f>
        <v>2020</v>
      </c>
      <c r="G373">
        <v>19404</v>
      </c>
      <c r="H373" t="s">
        <v>444</v>
      </c>
      <c r="I373" t="s">
        <v>36</v>
      </c>
      <c r="J373" t="s">
        <v>110</v>
      </c>
      <c r="K373" t="s">
        <v>111</v>
      </c>
      <c r="L373" t="s">
        <v>33</v>
      </c>
      <c r="M373" t="s">
        <v>97</v>
      </c>
      <c r="N373">
        <v>1360</v>
      </c>
      <c r="O373" t="s">
        <v>38</v>
      </c>
      <c r="P373" s="4">
        <v>370</v>
      </c>
      <c r="Q373">
        <v>1</v>
      </c>
      <c r="R373" s="4">
        <f t="shared" si="25"/>
        <v>370</v>
      </c>
      <c r="S373" s="2">
        <v>249.0899963</v>
      </c>
      <c r="T373" s="2">
        <f t="shared" si="28"/>
        <v>120.9100037</v>
      </c>
      <c r="U373" s="2">
        <f t="shared" si="29"/>
        <v>249.0899963</v>
      </c>
    </row>
    <row r="374" spans="1:21">
      <c r="A374">
        <v>75852</v>
      </c>
      <c r="B374" s="1">
        <v>43868</v>
      </c>
      <c r="C374" s="2">
        <f t="shared" si="26"/>
        <v>5</v>
      </c>
      <c r="D374" s="2" t="str">
        <f t="shared" si="27"/>
        <v>Weekday</v>
      </c>
      <c r="E374" s="2" t="str">
        <f>TEXT(Table2[[#This Row],[Order Date]],"MMMM")</f>
        <v>February</v>
      </c>
      <c r="F374" s="2" t="str">
        <f>TEXT(Table2[[#This Row],[Order Date]],"YYYY")</f>
        <v>2020</v>
      </c>
      <c r="G374">
        <v>19405</v>
      </c>
      <c r="H374" t="s">
        <v>445</v>
      </c>
      <c r="I374" t="s">
        <v>211</v>
      </c>
      <c r="J374" t="s">
        <v>89</v>
      </c>
      <c r="K374" t="s">
        <v>90</v>
      </c>
      <c r="L374" t="s">
        <v>28</v>
      </c>
      <c r="M374" t="s">
        <v>97</v>
      </c>
      <c r="N374">
        <v>1360</v>
      </c>
      <c r="O374" t="s">
        <v>38</v>
      </c>
      <c r="P374" s="4">
        <v>370</v>
      </c>
      <c r="Q374">
        <v>1</v>
      </c>
      <c r="R374" s="4">
        <f t="shared" si="25"/>
        <v>370</v>
      </c>
      <c r="S374" s="2">
        <v>249.0899963</v>
      </c>
      <c r="T374" s="2">
        <f t="shared" si="28"/>
        <v>120.9100037</v>
      </c>
      <c r="U374" s="2">
        <f t="shared" si="29"/>
        <v>249.0899963</v>
      </c>
    </row>
    <row r="375" spans="1:21">
      <c r="A375">
        <v>75853</v>
      </c>
      <c r="B375" s="1">
        <v>43867</v>
      </c>
      <c r="C375" s="2">
        <f t="shared" si="26"/>
        <v>4</v>
      </c>
      <c r="D375" s="2" t="str">
        <f t="shared" si="27"/>
        <v>Weekday</v>
      </c>
      <c r="E375" s="2" t="str">
        <f>TEXT(Table2[[#This Row],[Order Date]],"MMMM")</f>
        <v>February</v>
      </c>
      <c r="F375" s="2" t="str">
        <f>TEXT(Table2[[#This Row],[Order Date]],"YYYY")</f>
        <v>2020</v>
      </c>
      <c r="G375">
        <v>19406</v>
      </c>
      <c r="H375" t="s">
        <v>446</v>
      </c>
      <c r="I375" t="s">
        <v>36</v>
      </c>
      <c r="J375" t="s">
        <v>110</v>
      </c>
      <c r="K375" t="s">
        <v>111</v>
      </c>
      <c r="L375" t="s">
        <v>28</v>
      </c>
      <c r="M375" t="s">
        <v>97</v>
      </c>
      <c r="N375">
        <v>1360</v>
      </c>
      <c r="O375" t="s">
        <v>38</v>
      </c>
      <c r="P375" s="4">
        <v>370</v>
      </c>
      <c r="Q375">
        <v>1</v>
      </c>
      <c r="R375" s="4">
        <f t="shared" si="25"/>
        <v>370</v>
      </c>
      <c r="S375" s="2">
        <v>249.0899963</v>
      </c>
      <c r="T375" s="2">
        <f t="shared" si="28"/>
        <v>120.9100037</v>
      </c>
      <c r="U375" s="2">
        <f t="shared" si="29"/>
        <v>249.0899963</v>
      </c>
    </row>
    <row r="376" spans="1:21">
      <c r="A376">
        <v>75854</v>
      </c>
      <c r="B376" s="1">
        <v>43866</v>
      </c>
      <c r="C376" s="2">
        <f t="shared" si="26"/>
        <v>3</v>
      </c>
      <c r="D376" s="2" t="str">
        <f t="shared" si="27"/>
        <v>Weekday</v>
      </c>
      <c r="E376" s="2" t="str">
        <f>TEXT(Table2[[#This Row],[Order Date]],"MMMM")</f>
        <v>February</v>
      </c>
      <c r="F376" s="2" t="str">
        <f>TEXT(Table2[[#This Row],[Order Date]],"YYYY")</f>
        <v>2020</v>
      </c>
      <c r="G376">
        <v>19407</v>
      </c>
      <c r="H376" t="s">
        <v>184</v>
      </c>
      <c r="I376" t="s">
        <v>69</v>
      </c>
      <c r="J376" t="s">
        <v>89</v>
      </c>
      <c r="K376" t="s">
        <v>90</v>
      </c>
      <c r="L376" t="s">
        <v>28</v>
      </c>
      <c r="M376" t="s">
        <v>97</v>
      </c>
      <c r="N376">
        <v>1360</v>
      </c>
      <c r="O376" t="s">
        <v>38</v>
      </c>
      <c r="P376" s="4">
        <v>370</v>
      </c>
      <c r="Q376">
        <v>1</v>
      </c>
      <c r="R376" s="4">
        <f t="shared" si="25"/>
        <v>370</v>
      </c>
      <c r="S376" s="2">
        <v>249.0899963</v>
      </c>
      <c r="T376" s="2">
        <f t="shared" si="28"/>
        <v>120.9100037</v>
      </c>
      <c r="U376" s="2">
        <f t="shared" si="29"/>
        <v>249.0899963</v>
      </c>
    </row>
    <row r="377" spans="1:21">
      <c r="A377">
        <v>75855</v>
      </c>
      <c r="B377" s="1">
        <v>43865</v>
      </c>
      <c r="C377" s="2">
        <f t="shared" si="26"/>
        <v>2</v>
      </c>
      <c r="D377" s="2" t="str">
        <f t="shared" si="27"/>
        <v>Weekday</v>
      </c>
      <c r="E377" s="2" t="str">
        <f>TEXT(Table2[[#This Row],[Order Date]],"MMMM")</f>
        <v>February</v>
      </c>
      <c r="F377" s="2" t="str">
        <f>TEXT(Table2[[#This Row],[Order Date]],"YYYY")</f>
        <v>2020</v>
      </c>
      <c r="G377">
        <v>19408</v>
      </c>
      <c r="H377" t="s">
        <v>447</v>
      </c>
      <c r="I377" t="s">
        <v>36</v>
      </c>
      <c r="J377" t="s">
        <v>110</v>
      </c>
      <c r="K377" t="s">
        <v>111</v>
      </c>
      <c r="L377" t="s">
        <v>28</v>
      </c>
      <c r="M377" t="s">
        <v>97</v>
      </c>
      <c r="N377">
        <v>1360</v>
      </c>
      <c r="O377" t="s">
        <v>38</v>
      </c>
      <c r="P377" s="4">
        <v>370</v>
      </c>
      <c r="Q377">
        <v>1</v>
      </c>
      <c r="R377" s="4">
        <f t="shared" si="25"/>
        <v>370</v>
      </c>
      <c r="S377" s="2">
        <v>249.0899963</v>
      </c>
      <c r="T377" s="2">
        <f t="shared" si="28"/>
        <v>120.9100037</v>
      </c>
      <c r="U377" s="2">
        <f t="shared" si="29"/>
        <v>249.0899963</v>
      </c>
    </row>
    <row r="378" spans="1:21">
      <c r="A378">
        <v>2263</v>
      </c>
      <c r="B378" s="1">
        <v>43865</v>
      </c>
      <c r="C378" s="2">
        <f t="shared" si="26"/>
        <v>2</v>
      </c>
      <c r="D378" s="2" t="str">
        <f t="shared" si="27"/>
        <v>Weekday</v>
      </c>
      <c r="E378" s="2" t="str">
        <f>TEXT(Table2[[#This Row],[Order Date]],"MMMM")</f>
        <v>February</v>
      </c>
      <c r="F378" s="2" t="str">
        <f>TEXT(Table2[[#This Row],[Order Date]],"YYYY")</f>
        <v>2020</v>
      </c>
      <c r="G378">
        <v>5367</v>
      </c>
      <c r="H378" t="s">
        <v>124</v>
      </c>
      <c r="I378" t="s">
        <v>125</v>
      </c>
      <c r="J378" t="s">
        <v>110</v>
      </c>
      <c r="K378" t="s">
        <v>90</v>
      </c>
      <c r="L378" t="s">
        <v>28</v>
      </c>
      <c r="M378" t="s">
        <v>160</v>
      </c>
      <c r="N378">
        <v>502</v>
      </c>
      <c r="O378" t="s">
        <v>29</v>
      </c>
      <c r="P378" s="4">
        <v>65</v>
      </c>
      <c r="Q378">
        <v>3</v>
      </c>
      <c r="R378" s="4">
        <f t="shared" si="25"/>
        <v>195</v>
      </c>
      <c r="S378" s="2">
        <v>100.79999541000001</v>
      </c>
      <c r="T378" s="2">
        <f t="shared" si="28"/>
        <v>94.200004589999992</v>
      </c>
      <c r="U378" s="2">
        <f t="shared" si="29"/>
        <v>33.599998470000003</v>
      </c>
    </row>
    <row r="379" spans="1:21">
      <c r="A379">
        <v>2263</v>
      </c>
      <c r="B379" s="1">
        <v>43864</v>
      </c>
      <c r="C379" s="2">
        <f t="shared" si="26"/>
        <v>1</v>
      </c>
      <c r="D379" s="2" t="str">
        <f t="shared" si="27"/>
        <v>Weekday</v>
      </c>
      <c r="E379" s="2" t="str">
        <f>TEXT(Table2[[#This Row],[Order Date]],"MMMM")</f>
        <v>February</v>
      </c>
      <c r="F379" s="2" t="str">
        <f>TEXT(Table2[[#This Row],[Order Date]],"YYYY")</f>
        <v>2020</v>
      </c>
      <c r="G379">
        <v>5367</v>
      </c>
      <c r="H379" t="s">
        <v>124</v>
      </c>
      <c r="I379" t="s">
        <v>125</v>
      </c>
      <c r="J379" t="s">
        <v>110</v>
      </c>
      <c r="K379" t="s">
        <v>90</v>
      </c>
      <c r="L379" t="s">
        <v>28</v>
      </c>
      <c r="M379" t="s">
        <v>160</v>
      </c>
      <c r="N379">
        <v>502</v>
      </c>
      <c r="O379" t="s">
        <v>29</v>
      </c>
      <c r="P379" s="4">
        <v>65</v>
      </c>
      <c r="Q379">
        <v>3</v>
      </c>
      <c r="R379" s="4">
        <f t="shared" si="25"/>
        <v>195</v>
      </c>
      <c r="S379" s="2">
        <v>100.79999541000001</v>
      </c>
      <c r="T379" s="2">
        <f t="shared" si="28"/>
        <v>94.200004589999992</v>
      </c>
      <c r="U379" s="2">
        <f t="shared" si="29"/>
        <v>33.599998470000003</v>
      </c>
    </row>
    <row r="380" spans="1:21">
      <c r="A380">
        <v>22819</v>
      </c>
      <c r="B380" s="1">
        <v>43864</v>
      </c>
      <c r="C380" s="2">
        <f t="shared" si="26"/>
        <v>1</v>
      </c>
      <c r="D380" s="2" t="str">
        <f t="shared" si="27"/>
        <v>Weekday</v>
      </c>
      <c r="E380" s="2" t="str">
        <f>TEXT(Table2[[#This Row],[Order Date]],"MMMM")</f>
        <v>February</v>
      </c>
      <c r="F380" s="2" t="str">
        <f>TEXT(Table2[[#This Row],[Order Date]],"YYYY")</f>
        <v>2020</v>
      </c>
      <c r="G380">
        <v>10368</v>
      </c>
      <c r="H380" t="s">
        <v>448</v>
      </c>
      <c r="I380" t="s">
        <v>119</v>
      </c>
      <c r="J380" t="s">
        <v>110</v>
      </c>
      <c r="K380" t="s">
        <v>90</v>
      </c>
      <c r="L380" t="s">
        <v>28</v>
      </c>
      <c r="M380" t="s">
        <v>183</v>
      </c>
      <c r="N380">
        <v>627</v>
      </c>
      <c r="O380" t="s">
        <v>46</v>
      </c>
      <c r="P380" s="4">
        <v>165</v>
      </c>
      <c r="Q380">
        <v>3</v>
      </c>
      <c r="R380" s="4">
        <f t="shared" si="25"/>
        <v>495</v>
      </c>
      <c r="S380" s="2">
        <v>368.19001020000002</v>
      </c>
      <c r="T380" s="2">
        <f t="shared" si="28"/>
        <v>126.80998979999998</v>
      </c>
      <c r="U380" s="2">
        <f t="shared" si="29"/>
        <v>122.7300034</v>
      </c>
    </row>
    <row r="381" spans="1:21">
      <c r="A381">
        <v>75856</v>
      </c>
      <c r="B381" s="1">
        <v>43864</v>
      </c>
      <c r="C381" s="2">
        <f t="shared" si="26"/>
        <v>1</v>
      </c>
      <c r="D381" s="2" t="str">
        <f t="shared" si="27"/>
        <v>Weekday</v>
      </c>
      <c r="E381" s="2" t="str">
        <f>TEXT(Table2[[#This Row],[Order Date]],"MMMM")</f>
        <v>February</v>
      </c>
      <c r="F381" s="2" t="str">
        <f>TEXT(Table2[[#This Row],[Order Date]],"YYYY")</f>
        <v>2020</v>
      </c>
      <c r="G381">
        <v>19409</v>
      </c>
      <c r="H381" t="s">
        <v>449</v>
      </c>
      <c r="I381" t="s">
        <v>395</v>
      </c>
      <c r="J381" t="s">
        <v>89</v>
      </c>
      <c r="K381" t="s">
        <v>90</v>
      </c>
      <c r="L381" t="s">
        <v>28</v>
      </c>
      <c r="M381" t="s">
        <v>97</v>
      </c>
      <c r="N381">
        <v>1360</v>
      </c>
      <c r="O381" t="s">
        <v>38</v>
      </c>
      <c r="P381" s="4">
        <v>370</v>
      </c>
      <c r="Q381">
        <v>1</v>
      </c>
      <c r="R381" s="4">
        <f t="shared" si="25"/>
        <v>370</v>
      </c>
      <c r="S381" s="2">
        <v>249.0899963</v>
      </c>
      <c r="T381" s="2">
        <f t="shared" si="28"/>
        <v>120.9100037</v>
      </c>
      <c r="U381" s="2">
        <f t="shared" si="29"/>
        <v>249.0899963</v>
      </c>
    </row>
    <row r="382" spans="1:21">
      <c r="A382">
        <v>75803</v>
      </c>
      <c r="B382" s="1">
        <v>43864</v>
      </c>
      <c r="C382" s="2">
        <f t="shared" si="26"/>
        <v>1</v>
      </c>
      <c r="D382" s="2" t="str">
        <f t="shared" si="27"/>
        <v>Weekday</v>
      </c>
      <c r="E382" s="2" t="str">
        <f>TEXT(Table2[[#This Row],[Order Date]],"MMMM")</f>
        <v>February</v>
      </c>
      <c r="F382" s="2" t="str">
        <f>TEXT(Table2[[#This Row],[Order Date]],"YYYY")</f>
        <v>2020</v>
      </c>
      <c r="G382">
        <v>19356</v>
      </c>
      <c r="H382" t="s">
        <v>450</v>
      </c>
      <c r="I382" t="s">
        <v>375</v>
      </c>
      <c r="J382" t="s">
        <v>89</v>
      </c>
      <c r="K382" t="s">
        <v>90</v>
      </c>
      <c r="L382" t="s">
        <v>28</v>
      </c>
      <c r="M382" t="s">
        <v>97</v>
      </c>
      <c r="N382">
        <v>1360</v>
      </c>
      <c r="O382" t="s">
        <v>38</v>
      </c>
      <c r="P382" s="4">
        <v>370</v>
      </c>
      <c r="Q382">
        <v>1</v>
      </c>
      <c r="R382" s="4">
        <f t="shared" si="25"/>
        <v>370</v>
      </c>
      <c r="S382" s="2">
        <v>249.0899963</v>
      </c>
      <c r="T382" s="2">
        <f t="shared" si="28"/>
        <v>120.9100037</v>
      </c>
      <c r="U382" s="2">
        <f t="shared" si="29"/>
        <v>249.0899963</v>
      </c>
    </row>
    <row r="383" spans="1:21">
      <c r="A383">
        <v>19213</v>
      </c>
      <c r="B383" s="1">
        <v>43863</v>
      </c>
      <c r="C383" s="2">
        <f t="shared" si="26"/>
        <v>7</v>
      </c>
      <c r="D383" s="2" t="str">
        <f t="shared" si="27"/>
        <v>Weekend</v>
      </c>
      <c r="E383" s="2" t="str">
        <f>TEXT(Table2[[#This Row],[Order Date]],"MMMM")</f>
        <v>February</v>
      </c>
      <c r="F383" s="2" t="str">
        <f>TEXT(Table2[[#This Row],[Order Date]],"YYYY")</f>
        <v>2020</v>
      </c>
      <c r="G383">
        <v>3311</v>
      </c>
      <c r="H383" t="s">
        <v>451</v>
      </c>
      <c r="I383" t="s">
        <v>44</v>
      </c>
      <c r="J383" t="s">
        <v>110</v>
      </c>
      <c r="K383" t="s">
        <v>111</v>
      </c>
      <c r="L383" t="s">
        <v>28</v>
      </c>
      <c r="M383" t="s">
        <v>115</v>
      </c>
      <c r="N383">
        <v>1004</v>
      </c>
      <c r="O383" t="s">
        <v>49</v>
      </c>
      <c r="P383" s="4">
        <v>460.58</v>
      </c>
      <c r="Q383">
        <v>1</v>
      </c>
      <c r="R383" s="4">
        <f t="shared" si="25"/>
        <v>460.58</v>
      </c>
      <c r="S383" s="2">
        <v>268.7900085</v>
      </c>
      <c r="T383" s="2">
        <f t="shared" si="28"/>
        <v>191.78999149999999</v>
      </c>
      <c r="U383" s="2">
        <f t="shared" si="29"/>
        <v>268.7900085</v>
      </c>
    </row>
    <row r="384" spans="1:21">
      <c r="A384">
        <v>2203</v>
      </c>
      <c r="B384" s="1">
        <v>43863</v>
      </c>
      <c r="C384" s="2">
        <f t="shared" si="26"/>
        <v>7</v>
      </c>
      <c r="D384" s="2" t="str">
        <f t="shared" si="27"/>
        <v>Weekend</v>
      </c>
      <c r="E384" s="2" t="str">
        <f>TEXT(Table2[[#This Row],[Order Date]],"MMMM")</f>
        <v>February</v>
      </c>
      <c r="F384" s="2" t="str">
        <f>TEXT(Table2[[#This Row],[Order Date]],"YYYY")</f>
        <v>2020</v>
      </c>
      <c r="G384">
        <v>7701</v>
      </c>
      <c r="H384" t="s">
        <v>452</v>
      </c>
      <c r="I384" t="s">
        <v>44</v>
      </c>
      <c r="J384" t="s">
        <v>110</v>
      </c>
      <c r="K384" t="s">
        <v>111</v>
      </c>
      <c r="L384" t="s">
        <v>33</v>
      </c>
      <c r="M384" t="s">
        <v>134</v>
      </c>
      <c r="N384">
        <v>191</v>
      </c>
      <c r="O384" t="s">
        <v>29</v>
      </c>
      <c r="P384" s="4">
        <v>85</v>
      </c>
      <c r="Q384">
        <v>5</v>
      </c>
      <c r="R384" s="4">
        <f t="shared" si="25"/>
        <v>425</v>
      </c>
      <c r="S384" s="2">
        <v>273.89999399999999</v>
      </c>
      <c r="T384" s="2">
        <f t="shared" si="28"/>
        <v>151.10000600000001</v>
      </c>
      <c r="U384" s="2">
        <f t="shared" si="29"/>
        <v>54.779998800000001</v>
      </c>
    </row>
    <row r="385" spans="1:21">
      <c r="A385">
        <v>16864</v>
      </c>
      <c r="B385" s="1">
        <v>43863</v>
      </c>
      <c r="C385" s="2">
        <f t="shared" si="26"/>
        <v>7</v>
      </c>
      <c r="D385" s="2" t="str">
        <f t="shared" si="27"/>
        <v>Weekend</v>
      </c>
      <c r="E385" s="2" t="str">
        <f>TEXT(Table2[[#This Row],[Order Date]],"MMMM")</f>
        <v>February</v>
      </c>
      <c r="F385" s="2" t="str">
        <f>TEXT(Table2[[#This Row],[Order Date]],"YYYY")</f>
        <v>2020</v>
      </c>
      <c r="G385">
        <v>10992</v>
      </c>
      <c r="H385" t="s">
        <v>118</v>
      </c>
      <c r="I385" t="s">
        <v>119</v>
      </c>
      <c r="J385" t="s">
        <v>110</v>
      </c>
      <c r="K385" t="s">
        <v>90</v>
      </c>
      <c r="L385" t="s">
        <v>28</v>
      </c>
      <c r="M385" t="s">
        <v>120</v>
      </c>
      <c r="N385">
        <v>365</v>
      </c>
      <c r="O385" t="s">
        <v>53</v>
      </c>
      <c r="P385" s="4">
        <v>94.75</v>
      </c>
      <c r="Q385">
        <v>1</v>
      </c>
      <c r="R385" s="4">
        <f t="shared" si="25"/>
        <v>94.75</v>
      </c>
      <c r="S385" s="2">
        <v>30.5699997</v>
      </c>
      <c r="T385" s="2">
        <f t="shared" si="28"/>
        <v>64.180000300000003</v>
      </c>
      <c r="U385" s="2">
        <f t="shared" si="29"/>
        <v>30.5699997</v>
      </c>
    </row>
    <row r="386" spans="1:21">
      <c r="A386">
        <v>75804</v>
      </c>
      <c r="B386" s="1">
        <v>43863</v>
      </c>
      <c r="C386" s="2">
        <f t="shared" si="26"/>
        <v>7</v>
      </c>
      <c r="D386" s="2" t="str">
        <f t="shared" si="27"/>
        <v>Weekend</v>
      </c>
      <c r="E386" s="2" t="str">
        <f>TEXT(Table2[[#This Row],[Order Date]],"MMMM")</f>
        <v>February</v>
      </c>
      <c r="F386" s="2" t="str">
        <f>TEXT(Table2[[#This Row],[Order Date]],"YYYY")</f>
        <v>2020</v>
      </c>
      <c r="G386">
        <v>19357</v>
      </c>
      <c r="H386" t="s">
        <v>453</v>
      </c>
      <c r="I386" t="s">
        <v>154</v>
      </c>
      <c r="J386" t="s">
        <v>110</v>
      </c>
      <c r="K386" t="s">
        <v>90</v>
      </c>
      <c r="L386" t="s">
        <v>28</v>
      </c>
      <c r="M386" t="s">
        <v>97</v>
      </c>
      <c r="N386">
        <v>1360</v>
      </c>
      <c r="O386" t="s">
        <v>38</v>
      </c>
      <c r="P386" s="4">
        <v>370</v>
      </c>
      <c r="Q386">
        <v>1</v>
      </c>
      <c r="R386" s="4">
        <f t="shared" ref="R386:R449" si="30">P386*Q386</f>
        <v>370</v>
      </c>
      <c r="S386" s="2">
        <v>249.0899963</v>
      </c>
      <c r="T386" s="2">
        <f t="shared" si="28"/>
        <v>120.9100037</v>
      </c>
      <c r="U386" s="2">
        <f t="shared" si="29"/>
        <v>249.0899963</v>
      </c>
    </row>
    <row r="387" spans="1:21">
      <c r="A387">
        <v>75857</v>
      </c>
      <c r="B387" s="1">
        <v>43863</v>
      </c>
      <c r="C387" s="2">
        <f t="shared" ref="C387:C450" si="31">WEEKDAY(B387,2)</f>
        <v>7</v>
      </c>
      <c r="D387" s="2" t="str">
        <f t="shared" ref="D387:D450" si="32">IF(C387&gt;=6,"Weekend","Weekday")</f>
        <v>Weekend</v>
      </c>
      <c r="E387" s="2" t="str">
        <f>TEXT(Table2[[#This Row],[Order Date]],"MMMM")</f>
        <v>February</v>
      </c>
      <c r="F387" s="2" t="str">
        <f>TEXT(Table2[[#This Row],[Order Date]],"YYYY")</f>
        <v>2020</v>
      </c>
      <c r="G387">
        <v>19410</v>
      </c>
      <c r="H387" t="s">
        <v>139</v>
      </c>
      <c r="I387" t="s">
        <v>220</v>
      </c>
      <c r="J387" t="s">
        <v>110</v>
      </c>
      <c r="K387" t="s">
        <v>90</v>
      </c>
      <c r="L387" t="s">
        <v>28</v>
      </c>
      <c r="M387" t="s">
        <v>97</v>
      </c>
      <c r="N387">
        <v>1360</v>
      </c>
      <c r="O387" t="s">
        <v>38</v>
      </c>
      <c r="P387" s="4">
        <v>370</v>
      </c>
      <c r="Q387">
        <v>1</v>
      </c>
      <c r="R387" s="4">
        <f t="shared" si="30"/>
        <v>370</v>
      </c>
      <c r="S387" s="2">
        <v>249.0899963</v>
      </c>
      <c r="T387" s="2">
        <f t="shared" ref="T387:T450" si="33">R387-S387</f>
        <v>120.9100037</v>
      </c>
      <c r="U387" s="2">
        <f t="shared" ref="U387:U450" si="34">S387/Q387</f>
        <v>249.0899963</v>
      </c>
    </row>
    <row r="388" spans="1:21">
      <c r="A388">
        <v>14250</v>
      </c>
      <c r="B388" s="1">
        <v>43862</v>
      </c>
      <c r="C388" s="2">
        <f t="shared" si="31"/>
        <v>6</v>
      </c>
      <c r="D388" s="2" t="str">
        <f t="shared" si="32"/>
        <v>Weekend</v>
      </c>
      <c r="E388" s="2" t="str">
        <f>TEXT(Table2[[#This Row],[Order Date]],"MMMM")</f>
        <v>February</v>
      </c>
      <c r="F388" s="2" t="str">
        <f>TEXT(Table2[[#This Row],[Order Date]],"YYYY")</f>
        <v>2020</v>
      </c>
      <c r="G388">
        <v>6010</v>
      </c>
      <c r="H388" t="s">
        <v>454</v>
      </c>
      <c r="I388" t="s">
        <v>44</v>
      </c>
      <c r="J388" t="s">
        <v>110</v>
      </c>
      <c r="K388" t="s">
        <v>111</v>
      </c>
      <c r="L388" t="s">
        <v>28</v>
      </c>
      <c r="M388" t="s">
        <v>112</v>
      </c>
      <c r="N388">
        <v>957</v>
      </c>
      <c r="O388" t="s">
        <v>34</v>
      </c>
      <c r="P388" s="4">
        <v>80</v>
      </c>
      <c r="Q388">
        <v>1</v>
      </c>
      <c r="R388" s="4">
        <f t="shared" si="30"/>
        <v>80</v>
      </c>
      <c r="S388" s="2">
        <v>47.430000309999997</v>
      </c>
      <c r="T388" s="2">
        <f t="shared" si="33"/>
        <v>32.569999690000003</v>
      </c>
      <c r="U388" s="2">
        <f t="shared" si="34"/>
        <v>47.430000309999997</v>
      </c>
    </row>
    <row r="389" spans="1:21">
      <c r="A389">
        <v>46064</v>
      </c>
      <c r="B389" s="1">
        <v>43862</v>
      </c>
      <c r="C389" s="2">
        <f t="shared" si="31"/>
        <v>6</v>
      </c>
      <c r="D389" s="2" t="str">
        <f t="shared" si="32"/>
        <v>Weekend</v>
      </c>
      <c r="E389" s="2" t="str">
        <f>TEXT(Table2[[#This Row],[Order Date]],"MMMM")</f>
        <v>February</v>
      </c>
      <c r="F389" s="2" t="str">
        <f>TEXT(Table2[[#This Row],[Order Date]],"YYYY")</f>
        <v>2020</v>
      </c>
      <c r="G389">
        <v>6980</v>
      </c>
      <c r="H389" t="s">
        <v>232</v>
      </c>
      <c r="I389" t="s">
        <v>340</v>
      </c>
      <c r="J389" t="s">
        <v>319</v>
      </c>
      <c r="K389" t="s">
        <v>90</v>
      </c>
      <c r="L389" t="s">
        <v>28</v>
      </c>
      <c r="M389" t="s">
        <v>94</v>
      </c>
      <c r="N389">
        <v>403</v>
      </c>
      <c r="O389" t="s">
        <v>53</v>
      </c>
      <c r="P389" s="4">
        <v>133.37</v>
      </c>
      <c r="Q389">
        <v>1</v>
      </c>
      <c r="R389" s="4">
        <f t="shared" si="30"/>
        <v>133.37</v>
      </c>
      <c r="S389" s="2">
        <v>84.590000149999995</v>
      </c>
      <c r="T389" s="2">
        <f t="shared" si="33"/>
        <v>48.77999985000001</v>
      </c>
      <c r="U389" s="2">
        <f t="shared" si="34"/>
        <v>84.590000149999995</v>
      </c>
    </row>
    <row r="390" spans="1:21">
      <c r="A390">
        <v>21522</v>
      </c>
      <c r="B390" s="1">
        <v>43862</v>
      </c>
      <c r="C390" s="2">
        <f t="shared" si="31"/>
        <v>6</v>
      </c>
      <c r="D390" s="2" t="str">
        <f t="shared" si="32"/>
        <v>Weekend</v>
      </c>
      <c r="E390" s="2" t="str">
        <f>TEXT(Table2[[#This Row],[Order Date]],"MMMM")</f>
        <v>February</v>
      </c>
      <c r="F390" s="2" t="str">
        <f>TEXT(Table2[[#This Row],[Order Date]],"YYYY")</f>
        <v>2020</v>
      </c>
      <c r="G390">
        <v>5270</v>
      </c>
      <c r="H390" t="s">
        <v>430</v>
      </c>
      <c r="I390" t="s">
        <v>101</v>
      </c>
      <c r="J390" t="s">
        <v>89</v>
      </c>
      <c r="K390" t="s">
        <v>90</v>
      </c>
      <c r="L390" t="s">
        <v>28</v>
      </c>
      <c r="M390" t="s">
        <v>94</v>
      </c>
      <c r="N390">
        <v>403</v>
      </c>
      <c r="O390" t="s">
        <v>53</v>
      </c>
      <c r="P390" s="4">
        <v>133.37</v>
      </c>
      <c r="Q390">
        <v>1</v>
      </c>
      <c r="R390" s="4">
        <f t="shared" si="30"/>
        <v>133.37</v>
      </c>
      <c r="S390" s="2">
        <v>84.590000149999995</v>
      </c>
      <c r="T390" s="2">
        <f t="shared" si="33"/>
        <v>48.77999985000001</v>
      </c>
      <c r="U390" s="2">
        <f t="shared" si="34"/>
        <v>84.590000149999995</v>
      </c>
    </row>
    <row r="391" spans="1:21">
      <c r="A391">
        <v>75858</v>
      </c>
      <c r="B391" s="1">
        <v>43862</v>
      </c>
      <c r="C391" s="2">
        <f t="shared" si="31"/>
        <v>6</v>
      </c>
      <c r="D391" s="2" t="str">
        <f t="shared" si="32"/>
        <v>Weekend</v>
      </c>
      <c r="E391" s="2" t="str">
        <f>TEXT(Table2[[#This Row],[Order Date]],"MMMM")</f>
        <v>February</v>
      </c>
      <c r="F391" s="2" t="str">
        <f>TEXT(Table2[[#This Row],[Order Date]],"YYYY")</f>
        <v>2020</v>
      </c>
      <c r="G391">
        <v>19411</v>
      </c>
      <c r="H391" t="s">
        <v>212</v>
      </c>
      <c r="I391" t="s">
        <v>101</v>
      </c>
      <c r="J391" t="s">
        <v>89</v>
      </c>
      <c r="K391" t="s">
        <v>90</v>
      </c>
      <c r="L391" t="s">
        <v>28</v>
      </c>
      <c r="M391" t="s">
        <v>97</v>
      </c>
      <c r="N391">
        <v>1360</v>
      </c>
      <c r="O391" t="s">
        <v>38</v>
      </c>
      <c r="P391" s="4">
        <v>370</v>
      </c>
      <c r="Q391">
        <v>1</v>
      </c>
      <c r="R391" s="4">
        <f t="shared" si="30"/>
        <v>370</v>
      </c>
      <c r="S391" s="2">
        <v>249.0899963</v>
      </c>
      <c r="T391" s="2">
        <f t="shared" si="33"/>
        <v>120.9100037</v>
      </c>
      <c r="U391" s="2">
        <f t="shared" si="34"/>
        <v>249.0899963</v>
      </c>
    </row>
    <row r="392" spans="1:21">
      <c r="A392">
        <v>75805</v>
      </c>
      <c r="B392" s="1">
        <v>43862</v>
      </c>
      <c r="C392" s="2">
        <f t="shared" si="31"/>
        <v>6</v>
      </c>
      <c r="D392" s="2" t="str">
        <f t="shared" si="32"/>
        <v>Weekend</v>
      </c>
      <c r="E392" s="2" t="str">
        <f>TEXT(Table2[[#This Row],[Order Date]],"MMMM")</f>
        <v>February</v>
      </c>
      <c r="F392" s="2" t="str">
        <f>TEXT(Table2[[#This Row],[Order Date]],"YYYY")</f>
        <v>2020</v>
      </c>
      <c r="G392">
        <v>19358</v>
      </c>
      <c r="H392" t="s">
        <v>455</v>
      </c>
      <c r="I392" t="s">
        <v>312</v>
      </c>
      <c r="J392" t="s">
        <v>89</v>
      </c>
      <c r="K392" t="s">
        <v>90</v>
      </c>
      <c r="L392" t="s">
        <v>28</v>
      </c>
      <c r="M392" t="s">
        <v>97</v>
      </c>
      <c r="N392">
        <v>1360</v>
      </c>
      <c r="O392" t="s">
        <v>38</v>
      </c>
      <c r="P392" s="4">
        <v>370</v>
      </c>
      <c r="Q392">
        <v>1</v>
      </c>
      <c r="R392" s="4">
        <f t="shared" si="30"/>
        <v>370</v>
      </c>
      <c r="S392" s="2">
        <v>249.0899963</v>
      </c>
      <c r="T392" s="2">
        <f t="shared" si="33"/>
        <v>120.9100037</v>
      </c>
      <c r="U392" s="2">
        <f t="shared" si="34"/>
        <v>249.0899963</v>
      </c>
    </row>
    <row r="393" spans="1:21">
      <c r="A393">
        <v>77202</v>
      </c>
      <c r="B393" s="1">
        <v>43861</v>
      </c>
      <c r="C393" s="2">
        <f t="shared" si="31"/>
        <v>5</v>
      </c>
      <c r="D393" s="2" t="str">
        <f t="shared" si="32"/>
        <v>Weekday</v>
      </c>
      <c r="E393" s="2" t="str">
        <f>TEXT(Table2[[#This Row],[Order Date]],"MMMM")</f>
        <v>January</v>
      </c>
      <c r="F393" s="2" t="str">
        <f>TEXT(Table2[[#This Row],[Order Date]],"YYYY")</f>
        <v>2020</v>
      </c>
      <c r="G393">
        <v>20755</v>
      </c>
      <c r="H393" t="s">
        <v>456</v>
      </c>
      <c r="I393" t="s">
        <v>36</v>
      </c>
      <c r="J393" t="s">
        <v>110</v>
      </c>
      <c r="K393" t="s">
        <v>111</v>
      </c>
      <c r="L393" t="s">
        <v>28</v>
      </c>
      <c r="M393" t="s">
        <v>97</v>
      </c>
      <c r="N393">
        <v>1360</v>
      </c>
      <c r="O393" t="s">
        <v>38</v>
      </c>
      <c r="P393" s="4">
        <v>370</v>
      </c>
      <c r="Q393">
        <v>1</v>
      </c>
      <c r="R393" s="4">
        <f t="shared" si="30"/>
        <v>370</v>
      </c>
      <c r="S393" s="2">
        <v>249.0899963</v>
      </c>
      <c r="T393" s="2">
        <f t="shared" si="33"/>
        <v>120.9100037</v>
      </c>
      <c r="U393" s="2">
        <f t="shared" si="34"/>
        <v>249.0899963</v>
      </c>
    </row>
    <row r="394" spans="1:21">
      <c r="A394">
        <v>16617</v>
      </c>
      <c r="B394" s="1">
        <v>43861</v>
      </c>
      <c r="C394" s="2">
        <f t="shared" si="31"/>
        <v>5</v>
      </c>
      <c r="D394" s="2" t="str">
        <f t="shared" si="32"/>
        <v>Weekday</v>
      </c>
      <c r="E394" s="2" t="str">
        <f>TEXT(Table2[[#This Row],[Order Date]],"MMMM")</f>
        <v>January</v>
      </c>
      <c r="F394" s="2" t="str">
        <f>TEXT(Table2[[#This Row],[Order Date]],"YYYY")</f>
        <v>2020</v>
      </c>
      <c r="G394">
        <v>4047</v>
      </c>
      <c r="H394" t="s">
        <v>104</v>
      </c>
      <c r="I394" t="s">
        <v>44</v>
      </c>
      <c r="J394" t="s">
        <v>110</v>
      </c>
      <c r="K394" t="s">
        <v>111</v>
      </c>
      <c r="L394" t="s">
        <v>28</v>
      </c>
      <c r="M394" t="s">
        <v>94</v>
      </c>
      <c r="N394">
        <v>403</v>
      </c>
      <c r="O394" t="s">
        <v>53</v>
      </c>
      <c r="P394" s="4">
        <v>133.37</v>
      </c>
      <c r="Q394">
        <v>1</v>
      </c>
      <c r="R394" s="4">
        <f t="shared" si="30"/>
        <v>133.37</v>
      </c>
      <c r="S394" s="2">
        <v>84.590000149999995</v>
      </c>
      <c r="T394" s="2">
        <f t="shared" si="33"/>
        <v>48.77999985000001</v>
      </c>
      <c r="U394" s="2">
        <f t="shared" si="34"/>
        <v>84.590000149999995</v>
      </c>
    </row>
    <row r="395" spans="1:21">
      <c r="A395">
        <v>10580</v>
      </c>
      <c r="B395" s="1">
        <v>43861</v>
      </c>
      <c r="C395" s="2">
        <f t="shared" si="31"/>
        <v>5</v>
      </c>
      <c r="D395" s="2" t="str">
        <f t="shared" si="32"/>
        <v>Weekday</v>
      </c>
      <c r="E395" s="2" t="str">
        <f>TEXT(Table2[[#This Row],[Order Date]],"MMMM")</f>
        <v>January</v>
      </c>
      <c r="F395" s="2" t="str">
        <f>TEXT(Table2[[#This Row],[Order Date]],"YYYY")</f>
        <v>2020</v>
      </c>
      <c r="G395">
        <v>9556</v>
      </c>
      <c r="H395" t="s">
        <v>58</v>
      </c>
      <c r="I395" t="s">
        <v>44</v>
      </c>
      <c r="J395" t="s">
        <v>110</v>
      </c>
      <c r="K395" t="s">
        <v>111</v>
      </c>
      <c r="L395" t="s">
        <v>28</v>
      </c>
      <c r="M395" t="s">
        <v>115</v>
      </c>
      <c r="N395">
        <v>1004</v>
      </c>
      <c r="O395" t="s">
        <v>49</v>
      </c>
      <c r="P395" s="4">
        <v>460.58</v>
      </c>
      <c r="Q395">
        <v>1</v>
      </c>
      <c r="R395" s="4">
        <f t="shared" si="30"/>
        <v>460.58</v>
      </c>
      <c r="S395" s="2">
        <v>268.7900085</v>
      </c>
      <c r="T395" s="2">
        <f t="shared" si="33"/>
        <v>191.78999149999999</v>
      </c>
      <c r="U395" s="2">
        <f t="shared" si="34"/>
        <v>268.7900085</v>
      </c>
    </row>
    <row r="396" spans="1:21">
      <c r="A396">
        <v>47369</v>
      </c>
      <c r="B396" s="1">
        <v>43861</v>
      </c>
      <c r="C396" s="2">
        <f t="shared" si="31"/>
        <v>5</v>
      </c>
      <c r="D396" s="2" t="str">
        <f t="shared" si="32"/>
        <v>Weekday</v>
      </c>
      <c r="E396" s="2" t="str">
        <f>TEXT(Table2[[#This Row],[Order Date]],"MMMM")</f>
        <v>January</v>
      </c>
      <c r="F396" s="2" t="str">
        <f>TEXT(Table2[[#This Row],[Order Date]],"YYYY")</f>
        <v>2020</v>
      </c>
      <c r="G396">
        <v>7531</v>
      </c>
      <c r="H396" t="s">
        <v>257</v>
      </c>
      <c r="I396" t="s">
        <v>182</v>
      </c>
      <c r="J396" t="s">
        <v>110</v>
      </c>
      <c r="K396" t="s">
        <v>90</v>
      </c>
      <c r="L396" t="s">
        <v>28</v>
      </c>
      <c r="M396" t="s">
        <v>120</v>
      </c>
      <c r="N396">
        <v>365</v>
      </c>
      <c r="O396" t="s">
        <v>53</v>
      </c>
      <c r="P396" s="4">
        <v>94.75</v>
      </c>
      <c r="Q396">
        <v>1</v>
      </c>
      <c r="R396" s="4">
        <f t="shared" si="30"/>
        <v>94.75</v>
      </c>
      <c r="S396" s="2">
        <v>30.5699997</v>
      </c>
      <c r="T396" s="2">
        <f t="shared" si="33"/>
        <v>64.180000300000003</v>
      </c>
      <c r="U396" s="2">
        <f t="shared" si="34"/>
        <v>30.5699997</v>
      </c>
    </row>
    <row r="397" spans="1:21">
      <c r="A397">
        <v>75859</v>
      </c>
      <c r="B397" s="1">
        <v>43861</v>
      </c>
      <c r="C397" s="2">
        <f t="shared" si="31"/>
        <v>5</v>
      </c>
      <c r="D397" s="2" t="str">
        <f t="shared" si="32"/>
        <v>Weekday</v>
      </c>
      <c r="E397" s="2" t="str">
        <f>TEXT(Table2[[#This Row],[Order Date]],"MMMM")</f>
        <v>January</v>
      </c>
      <c r="F397" s="2" t="str">
        <f>TEXT(Table2[[#This Row],[Order Date]],"YYYY")</f>
        <v>2020</v>
      </c>
      <c r="G397">
        <v>19412</v>
      </c>
      <c r="H397" t="s">
        <v>457</v>
      </c>
      <c r="I397" t="s">
        <v>220</v>
      </c>
      <c r="J397" t="s">
        <v>110</v>
      </c>
      <c r="K397" t="s">
        <v>90</v>
      </c>
      <c r="L397" t="s">
        <v>33</v>
      </c>
      <c r="M397" t="s">
        <v>97</v>
      </c>
      <c r="N397">
        <v>1360</v>
      </c>
      <c r="O397" t="s">
        <v>38</v>
      </c>
      <c r="P397" s="4">
        <v>370</v>
      </c>
      <c r="Q397">
        <v>1</v>
      </c>
      <c r="R397" s="4">
        <f t="shared" si="30"/>
        <v>370</v>
      </c>
      <c r="S397" s="2">
        <v>249.0899963</v>
      </c>
      <c r="T397" s="2">
        <f t="shared" si="33"/>
        <v>120.9100037</v>
      </c>
      <c r="U397" s="2">
        <f t="shared" si="34"/>
        <v>249.0899963</v>
      </c>
    </row>
    <row r="398" spans="1:21">
      <c r="A398">
        <v>14474</v>
      </c>
      <c r="B398" s="1">
        <v>43861</v>
      </c>
      <c r="C398" s="2">
        <f t="shared" si="31"/>
        <v>5</v>
      </c>
      <c r="D398" s="2" t="str">
        <f t="shared" si="32"/>
        <v>Weekday</v>
      </c>
      <c r="E398" s="2" t="str">
        <f>TEXT(Table2[[#This Row],[Order Date]],"MMMM")</f>
        <v>January</v>
      </c>
      <c r="F398" s="2" t="str">
        <f>TEXT(Table2[[#This Row],[Order Date]],"YYYY")</f>
        <v>2020</v>
      </c>
      <c r="G398">
        <v>11686</v>
      </c>
      <c r="H398" t="s">
        <v>322</v>
      </c>
      <c r="I398" t="s">
        <v>292</v>
      </c>
      <c r="J398" t="s">
        <v>89</v>
      </c>
      <c r="K398" t="s">
        <v>90</v>
      </c>
      <c r="L398" t="s">
        <v>33</v>
      </c>
      <c r="M398" t="s">
        <v>120</v>
      </c>
      <c r="N398">
        <v>365</v>
      </c>
      <c r="O398" t="s">
        <v>53</v>
      </c>
      <c r="P398" s="4">
        <v>94.75</v>
      </c>
      <c r="Q398">
        <v>4</v>
      </c>
      <c r="R398" s="4">
        <f t="shared" si="30"/>
        <v>379</v>
      </c>
      <c r="S398" s="2">
        <v>122.2799988</v>
      </c>
      <c r="T398" s="2">
        <f t="shared" si="33"/>
        <v>256.72000120000001</v>
      </c>
      <c r="U398" s="2">
        <f t="shared" si="34"/>
        <v>30.5699997</v>
      </c>
    </row>
    <row r="399" spans="1:21">
      <c r="A399">
        <v>75806</v>
      </c>
      <c r="B399" s="1">
        <v>43861</v>
      </c>
      <c r="C399" s="2">
        <f t="shared" si="31"/>
        <v>5</v>
      </c>
      <c r="D399" s="2" t="str">
        <f t="shared" si="32"/>
        <v>Weekday</v>
      </c>
      <c r="E399" s="2" t="str">
        <f>TEXT(Table2[[#This Row],[Order Date]],"MMMM")</f>
        <v>January</v>
      </c>
      <c r="F399" s="2" t="str">
        <f>TEXT(Table2[[#This Row],[Order Date]],"YYYY")</f>
        <v>2020</v>
      </c>
      <c r="G399">
        <v>19359</v>
      </c>
      <c r="H399" t="s">
        <v>458</v>
      </c>
      <c r="I399" t="s">
        <v>459</v>
      </c>
      <c r="J399" t="s">
        <v>89</v>
      </c>
      <c r="K399" t="s">
        <v>90</v>
      </c>
      <c r="L399" t="s">
        <v>28</v>
      </c>
      <c r="M399" t="s">
        <v>97</v>
      </c>
      <c r="N399">
        <v>1360</v>
      </c>
      <c r="O399" t="s">
        <v>38</v>
      </c>
      <c r="P399" s="4">
        <v>370</v>
      </c>
      <c r="Q399">
        <v>1</v>
      </c>
      <c r="R399" s="4">
        <f t="shared" si="30"/>
        <v>370</v>
      </c>
      <c r="S399" s="2">
        <v>249.0899963</v>
      </c>
      <c r="T399" s="2">
        <f t="shared" si="33"/>
        <v>120.9100037</v>
      </c>
      <c r="U399" s="2">
        <f t="shared" si="34"/>
        <v>249.0899963</v>
      </c>
    </row>
    <row r="400" spans="1:21">
      <c r="A400">
        <v>18884</v>
      </c>
      <c r="B400" s="1">
        <v>43861</v>
      </c>
      <c r="C400" s="2">
        <f t="shared" si="31"/>
        <v>5</v>
      </c>
      <c r="D400" s="2" t="str">
        <f t="shared" si="32"/>
        <v>Weekday</v>
      </c>
      <c r="E400" s="2" t="str">
        <f>TEXT(Table2[[#This Row],[Order Date]],"MMMM")</f>
        <v>January</v>
      </c>
      <c r="F400" s="2" t="str">
        <f>TEXT(Table2[[#This Row],[Order Date]],"YYYY")</f>
        <v>2020</v>
      </c>
      <c r="G400">
        <v>10408</v>
      </c>
      <c r="H400" t="s">
        <v>92</v>
      </c>
      <c r="I400" t="s">
        <v>26</v>
      </c>
      <c r="J400" t="s">
        <v>89</v>
      </c>
      <c r="K400" t="s">
        <v>90</v>
      </c>
      <c r="L400" t="s">
        <v>28</v>
      </c>
      <c r="M400" t="s">
        <v>173</v>
      </c>
      <c r="N400">
        <v>235</v>
      </c>
      <c r="O400" t="s">
        <v>42</v>
      </c>
      <c r="P400" s="4">
        <v>34.950000000000003</v>
      </c>
      <c r="Q400">
        <v>5</v>
      </c>
      <c r="R400" s="4">
        <f t="shared" si="30"/>
        <v>174.75</v>
      </c>
      <c r="S400" s="2">
        <v>95.650005349999986</v>
      </c>
      <c r="T400" s="2">
        <f t="shared" si="33"/>
        <v>79.099994650000014</v>
      </c>
      <c r="U400" s="2">
        <f t="shared" si="34"/>
        <v>19.130001069999999</v>
      </c>
    </row>
    <row r="401" spans="1:21">
      <c r="A401">
        <v>10253</v>
      </c>
      <c r="B401" s="1">
        <v>43860</v>
      </c>
      <c r="C401" s="2">
        <f t="shared" si="31"/>
        <v>4</v>
      </c>
      <c r="D401" s="2" t="str">
        <f t="shared" si="32"/>
        <v>Weekday</v>
      </c>
      <c r="E401" s="2" t="str">
        <f>TEXT(Table2[[#This Row],[Order Date]],"MMMM")</f>
        <v>January</v>
      </c>
      <c r="F401" s="2" t="str">
        <f>TEXT(Table2[[#This Row],[Order Date]],"YYYY")</f>
        <v>2020</v>
      </c>
      <c r="G401">
        <v>8398</v>
      </c>
      <c r="H401" t="s">
        <v>213</v>
      </c>
      <c r="I401" t="s">
        <v>218</v>
      </c>
      <c r="J401" t="s">
        <v>110</v>
      </c>
      <c r="K401" t="s">
        <v>111</v>
      </c>
      <c r="L401" t="s">
        <v>28</v>
      </c>
      <c r="M401" t="s">
        <v>134</v>
      </c>
      <c r="N401">
        <v>191</v>
      </c>
      <c r="O401" t="s">
        <v>29</v>
      </c>
      <c r="P401" s="4">
        <v>85</v>
      </c>
      <c r="Q401">
        <v>1</v>
      </c>
      <c r="R401" s="4">
        <f t="shared" si="30"/>
        <v>85</v>
      </c>
      <c r="S401" s="2">
        <v>54.779998800000001</v>
      </c>
      <c r="T401" s="2">
        <f t="shared" si="33"/>
        <v>30.220001199999999</v>
      </c>
      <c r="U401" s="2">
        <f t="shared" si="34"/>
        <v>54.779998800000001</v>
      </c>
    </row>
    <row r="402" spans="1:21">
      <c r="A402">
        <v>70112</v>
      </c>
      <c r="B402" s="1">
        <v>43860</v>
      </c>
      <c r="C402" s="2">
        <f t="shared" si="31"/>
        <v>4</v>
      </c>
      <c r="D402" s="2" t="str">
        <f t="shared" si="32"/>
        <v>Weekday</v>
      </c>
      <c r="E402" s="2" t="str">
        <f>TEXT(Table2[[#This Row],[Order Date]],"MMMM")</f>
        <v>January</v>
      </c>
      <c r="F402" s="2" t="str">
        <f>TEXT(Table2[[#This Row],[Order Date]],"YYYY")</f>
        <v>2020</v>
      </c>
      <c r="G402">
        <v>13665</v>
      </c>
      <c r="H402" t="s">
        <v>460</v>
      </c>
      <c r="I402" t="s">
        <v>227</v>
      </c>
      <c r="J402" t="s">
        <v>110</v>
      </c>
      <c r="K402" t="s">
        <v>111</v>
      </c>
      <c r="L402" t="s">
        <v>28</v>
      </c>
      <c r="M402" t="s">
        <v>228</v>
      </c>
      <c r="N402">
        <v>1350</v>
      </c>
      <c r="O402" t="s">
        <v>29</v>
      </c>
      <c r="P402" s="4">
        <v>22.74</v>
      </c>
      <c r="Q402">
        <v>1</v>
      </c>
      <c r="R402" s="4">
        <f t="shared" si="30"/>
        <v>22.74</v>
      </c>
      <c r="S402" s="2">
        <v>14.6999969</v>
      </c>
      <c r="T402" s="2">
        <f t="shared" si="33"/>
        <v>8.0400030999999981</v>
      </c>
      <c r="U402" s="2">
        <f t="shared" si="34"/>
        <v>14.6999969</v>
      </c>
    </row>
    <row r="403" spans="1:21">
      <c r="A403">
        <v>8221</v>
      </c>
      <c r="B403" s="1">
        <v>43860</v>
      </c>
      <c r="C403" s="2">
        <f t="shared" si="31"/>
        <v>4</v>
      </c>
      <c r="D403" s="2" t="str">
        <f t="shared" si="32"/>
        <v>Weekday</v>
      </c>
      <c r="E403" s="2" t="str">
        <f>TEXT(Table2[[#This Row],[Order Date]],"MMMM")</f>
        <v>January</v>
      </c>
      <c r="F403" s="2" t="str">
        <f>TEXT(Table2[[#This Row],[Order Date]],"YYYY")</f>
        <v>2020</v>
      </c>
      <c r="G403">
        <v>1273</v>
      </c>
      <c r="H403" t="s">
        <v>461</v>
      </c>
      <c r="I403" t="s">
        <v>44</v>
      </c>
      <c r="J403" t="s">
        <v>110</v>
      </c>
      <c r="K403" t="s">
        <v>111</v>
      </c>
      <c r="L403" t="s">
        <v>33</v>
      </c>
      <c r="M403" t="s">
        <v>251</v>
      </c>
      <c r="N403">
        <v>44</v>
      </c>
      <c r="O403" t="s">
        <v>53</v>
      </c>
      <c r="P403" s="4">
        <v>94.75</v>
      </c>
      <c r="Q403">
        <v>5</v>
      </c>
      <c r="R403" s="4">
        <f t="shared" si="30"/>
        <v>473.75</v>
      </c>
      <c r="S403" s="2">
        <v>370.44998169999997</v>
      </c>
      <c r="T403" s="2">
        <f t="shared" si="33"/>
        <v>103.30001830000003</v>
      </c>
      <c r="U403" s="2">
        <f t="shared" si="34"/>
        <v>74.089996339999999</v>
      </c>
    </row>
    <row r="404" spans="1:21">
      <c r="A404">
        <v>16555</v>
      </c>
      <c r="B404" s="1">
        <v>43860</v>
      </c>
      <c r="C404" s="2">
        <f t="shared" si="31"/>
        <v>4</v>
      </c>
      <c r="D404" s="2" t="str">
        <f t="shared" si="32"/>
        <v>Weekday</v>
      </c>
      <c r="E404" s="2" t="str">
        <f>TEXT(Table2[[#This Row],[Order Date]],"MMMM")</f>
        <v>January</v>
      </c>
      <c r="F404" s="2" t="str">
        <f>TEXT(Table2[[#This Row],[Order Date]],"YYYY")</f>
        <v>2020</v>
      </c>
      <c r="G404">
        <v>5670</v>
      </c>
      <c r="H404" t="s">
        <v>276</v>
      </c>
      <c r="I404" t="s">
        <v>44</v>
      </c>
      <c r="J404" t="s">
        <v>110</v>
      </c>
      <c r="K404" t="s">
        <v>111</v>
      </c>
      <c r="L404" t="s">
        <v>28</v>
      </c>
      <c r="M404" t="s">
        <v>112</v>
      </c>
      <c r="N404">
        <v>957</v>
      </c>
      <c r="O404" t="s">
        <v>34</v>
      </c>
      <c r="P404" s="4">
        <v>80</v>
      </c>
      <c r="Q404">
        <v>1</v>
      </c>
      <c r="R404" s="4">
        <f t="shared" si="30"/>
        <v>80</v>
      </c>
      <c r="S404" s="2">
        <v>47.430000309999997</v>
      </c>
      <c r="T404" s="2">
        <f t="shared" si="33"/>
        <v>32.569999690000003</v>
      </c>
      <c r="U404" s="2">
        <f t="shared" si="34"/>
        <v>47.430000309999997</v>
      </c>
    </row>
    <row r="405" spans="1:21">
      <c r="A405">
        <v>18692</v>
      </c>
      <c r="B405" s="1">
        <v>43860</v>
      </c>
      <c r="C405" s="2">
        <f t="shared" si="31"/>
        <v>4</v>
      </c>
      <c r="D405" s="2" t="str">
        <f t="shared" si="32"/>
        <v>Weekday</v>
      </c>
      <c r="E405" s="2" t="str">
        <f>TEXT(Table2[[#This Row],[Order Date]],"MMMM")</f>
        <v>January</v>
      </c>
      <c r="F405" s="2" t="str">
        <f>TEXT(Table2[[#This Row],[Order Date]],"YYYY")</f>
        <v>2020</v>
      </c>
      <c r="G405">
        <v>7367</v>
      </c>
      <c r="H405" t="s">
        <v>92</v>
      </c>
      <c r="I405" t="s">
        <v>44</v>
      </c>
      <c r="J405" t="s">
        <v>110</v>
      </c>
      <c r="K405" t="s">
        <v>111</v>
      </c>
      <c r="L405" t="s">
        <v>28</v>
      </c>
      <c r="M405" t="s">
        <v>112</v>
      </c>
      <c r="N405">
        <v>957</v>
      </c>
      <c r="O405" t="s">
        <v>34</v>
      </c>
      <c r="P405" s="4">
        <v>80</v>
      </c>
      <c r="Q405">
        <v>1</v>
      </c>
      <c r="R405" s="4">
        <f t="shared" si="30"/>
        <v>80</v>
      </c>
      <c r="S405" s="2">
        <v>47.430000309999997</v>
      </c>
      <c r="T405" s="2">
        <f t="shared" si="33"/>
        <v>32.569999690000003</v>
      </c>
      <c r="U405" s="2">
        <f t="shared" si="34"/>
        <v>47.430000309999997</v>
      </c>
    </row>
    <row r="406" spans="1:21">
      <c r="A406">
        <v>18901</v>
      </c>
      <c r="B406" s="1">
        <v>43860</v>
      </c>
      <c r="C406" s="2">
        <f t="shared" si="31"/>
        <v>4</v>
      </c>
      <c r="D406" s="2" t="str">
        <f t="shared" si="32"/>
        <v>Weekday</v>
      </c>
      <c r="E406" s="2" t="str">
        <f>TEXT(Table2[[#This Row],[Order Date]],"MMMM")</f>
        <v>January</v>
      </c>
      <c r="F406" s="2" t="str">
        <f>TEXT(Table2[[#This Row],[Order Date]],"YYYY")</f>
        <v>2020</v>
      </c>
      <c r="G406">
        <v>5256</v>
      </c>
      <c r="H406" t="s">
        <v>92</v>
      </c>
      <c r="I406" t="s">
        <v>462</v>
      </c>
      <c r="J406" t="s">
        <v>110</v>
      </c>
      <c r="K406" t="s">
        <v>90</v>
      </c>
      <c r="L406" t="s">
        <v>28</v>
      </c>
      <c r="M406" t="s">
        <v>120</v>
      </c>
      <c r="N406">
        <v>365</v>
      </c>
      <c r="O406" t="s">
        <v>53</v>
      </c>
      <c r="P406" s="4">
        <v>94.75</v>
      </c>
      <c r="Q406">
        <v>1</v>
      </c>
      <c r="R406" s="4">
        <f t="shared" si="30"/>
        <v>94.75</v>
      </c>
      <c r="S406" s="2">
        <v>30.5699997</v>
      </c>
      <c r="T406" s="2">
        <f t="shared" si="33"/>
        <v>64.180000300000003</v>
      </c>
      <c r="U406" s="2">
        <f t="shared" si="34"/>
        <v>30.5699997</v>
      </c>
    </row>
    <row r="407" spans="1:21">
      <c r="A407">
        <v>75807</v>
      </c>
      <c r="B407" s="1">
        <v>43860</v>
      </c>
      <c r="C407" s="2">
        <f t="shared" si="31"/>
        <v>4</v>
      </c>
      <c r="D407" s="2" t="str">
        <f t="shared" si="32"/>
        <v>Weekday</v>
      </c>
      <c r="E407" s="2" t="str">
        <f>TEXT(Table2[[#This Row],[Order Date]],"MMMM")</f>
        <v>January</v>
      </c>
      <c r="F407" s="2" t="str">
        <f>TEXT(Table2[[#This Row],[Order Date]],"YYYY")</f>
        <v>2020</v>
      </c>
      <c r="G407">
        <v>19360</v>
      </c>
      <c r="H407" t="s">
        <v>246</v>
      </c>
      <c r="I407" t="s">
        <v>154</v>
      </c>
      <c r="J407" t="s">
        <v>110</v>
      </c>
      <c r="K407" t="s">
        <v>90</v>
      </c>
      <c r="L407" t="s">
        <v>28</v>
      </c>
      <c r="M407" t="s">
        <v>97</v>
      </c>
      <c r="N407">
        <v>1360</v>
      </c>
      <c r="O407" t="s">
        <v>38</v>
      </c>
      <c r="P407" s="4">
        <v>370</v>
      </c>
      <c r="Q407">
        <v>1</v>
      </c>
      <c r="R407" s="4">
        <f t="shared" si="30"/>
        <v>370</v>
      </c>
      <c r="S407" s="2">
        <v>249.0899963</v>
      </c>
      <c r="T407" s="2">
        <f t="shared" si="33"/>
        <v>120.9100037</v>
      </c>
      <c r="U407" s="2">
        <f t="shared" si="34"/>
        <v>249.0899963</v>
      </c>
    </row>
    <row r="408" spans="1:21">
      <c r="A408">
        <v>12354</v>
      </c>
      <c r="B408" s="1">
        <v>43860</v>
      </c>
      <c r="C408" s="2">
        <f t="shared" si="31"/>
        <v>4</v>
      </c>
      <c r="D408" s="2" t="str">
        <f t="shared" si="32"/>
        <v>Weekday</v>
      </c>
      <c r="E408" s="2" t="str">
        <f>TEXT(Table2[[#This Row],[Order Date]],"MMMM")</f>
        <v>January</v>
      </c>
      <c r="F408" s="2" t="str">
        <f>TEXT(Table2[[#This Row],[Order Date]],"YYYY")</f>
        <v>2020</v>
      </c>
      <c r="G408">
        <v>2379</v>
      </c>
      <c r="H408" t="s">
        <v>92</v>
      </c>
      <c r="I408" t="s">
        <v>40</v>
      </c>
      <c r="J408" t="s">
        <v>110</v>
      </c>
      <c r="K408" t="s">
        <v>90</v>
      </c>
      <c r="L408" t="s">
        <v>28</v>
      </c>
      <c r="M408" t="s">
        <v>94</v>
      </c>
      <c r="N408">
        <v>403</v>
      </c>
      <c r="O408" t="s">
        <v>53</v>
      </c>
      <c r="P408" s="4">
        <v>133.37</v>
      </c>
      <c r="Q408">
        <v>1</v>
      </c>
      <c r="R408" s="4">
        <f t="shared" si="30"/>
        <v>133.37</v>
      </c>
      <c r="S408" s="2">
        <v>84.590000149999995</v>
      </c>
      <c r="T408" s="2">
        <f t="shared" si="33"/>
        <v>48.77999985000001</v>
      </c>
      <c r="U408" s="2">
        <f t="shared" si="34"/>
        <v>84.590000149999995</v>
      </c>
    </row>
    <row r="409" spans="1:21">
      <c r="A409">
        <v>18845</v>
      </c>
      <c r="B409" s="1">
        <v>43860</v>
      </c>
      <c r="C409" s="2">
        <f t="shared" si="31"/>
        <v>4</v>
      </c>
      <c r="D409" s="2" t="str">
        <f t="shared" si="32"/>
        <v>Weekday</v>
      </c>
      <c r="E409" s="2" t="str">
        <f>TEXT(Table2[[#This Row],[Order Date]],"MMMM")</f>
        <v>January</v>
      </c>
      <c r="F409" s="2" t="str">
        <f>TEXT(Table2[[#This Row],[Order Date]],"YYYY")</f>
        <v>2020</v>
      </c>
      <c r="G409">
        <v>11011</v>
      </c>
      <c r="H409" t="s">
        <v>172</v>
      </c>
      <c r="I409" t="s">
        <v>254</v>
      </c>
      <c r="J409" t="s">
        <v>89</v>
      </c>
      <c r="K409" t="s">
        <v>90</v>
      </c>
      <c r="L409" t="s">
        <v>28</v>
      </c>
      <c r="M409" t="s">
        <v>173</v>
      </c>
      <c r="N409">
        <v>235</v>
      </c>
      <c r="O409" t="s">
        <v>42</v>
      </c>
      <c r="P409" s="4">
        <v>34.950000000000003</v>
      </c>
      <c r="Q409">
        <v>5</v>
      </c>
      <c r="R409" s="4">
        <f t="shared" si="30"/>
        <v>174.75</v>
      </c>
      <c r="S409" s="2">
        <v>95.650005349999986</v>
      </c>
      <c r="T409" s="2">
        <f t="shared" si="33"/>
        <v>79.099994650000014</v>
      </c>
      <c r="U409" s="2">
        <f t="shared" si="34"/>
        <v>19.130001069999999</v>
      </c>
    </row>
    <row r="410" spans="1:21">
      <c r="A410">
        <v>12393</v>
      </c>
      <c r="B410" s="1">
        <v>43860</v>
      </c>
      <c r="C410" s="2">
        <f t="shared" si="31"/>
        <v>4</v>
      </c>
      <c r="D410" s="2" t="str">
        <f t="shared" si="32"/>
        <v>Weekday</v>
      </c>
      <c r="E410" s="2" t="str">
        <f>TEXT(Table2[[#This Row],[Order Date]],"MMMM")</f>
        <v>January</v>
      </c>
      <c r="F410" s="2" t="str">
        <f>TEXT(Table2[[#This Row],[Order Date]],"YYYY")</f>
        <v>2020</v>
      </c>
      <c r="G410">
        <v>10659</v>
      </c>
      <c r="H410" t="s">
        <v>463</v>
      </c>
      <c r="I410" t="s">
        <v>180</v>
      </c>
      <c r="J410" t="s">
        <v>89</v>
      </c>
      <c r="K410" t="s">
        <v>90</v>
      </c>
      <c r="L410" t="s">
        <v>33</v>
      </c>
      <c r="M410" t="s">
        <v>120</v>
      </c>
      <c r="N410">
        <v>365</v>
      </c>
      <c r="O410" t="s">
        <v>53</v>
      </c>
      <c r="P410" s="4">
        <v>94.75</v>
      </c>
      <c r="Q410">
        <v>4</v>
      </c>
      <c r="R410" s="4">
        <f t="shared" si="30"/>
        <v>379</v>
      </c>
      <c r="S410" s="2">
        <v>122.2799988</v>
      </c>
      <c r="T410" s="2">
        <f t="shared" si="33"/>
        <v>256.72000120000001</v>
      </c>
      <c r="U410" s="2">
        <f t="shared" si="34"/>
        <v>30.5699997</v>
      </c>
    </row>
    <row r="411" spans="1:21">
      <c r="A411">
        <v>75860</v>
      </c>
      <c r="B411" s="1">
        <v>43860</v>
      </c>
      <c r="C411" s="2">
        <f t="shared" si="31"/>
        <v>4</v>
      </c>
      <c r="D411" s="2" t="str">
        <f t="shared" si="32"/>
        <v>Weekday</v>
      </c>
      <c r="E411" s="2" t="str">
        <f>TEXT(Table2[[#This Row],[Order Date]],"MMMM")</f>
        <v>January</v>
      </c>
      <c r="F411" s="2" t="str">
        <f>TEXT(Table2[[#This Row],[Order Date]],"YYYY")</f>
        <v>2020</v>
      </c>
      <c r="G411">
        <v>19413</v>
      </c>
      <c r="H411" t="s">
        <v>117</v>
      </c>
      <c r="I411" t="s">
        <v>428</v>
      </c>
      <c r="J411" t="s">
        <v>89</v>
      </c>
      <c r="K411" t="s">
        <v>90</v>
      </c>
      <c r="L411" t="s">
        <v>28</v>
      </c>
      <c r="M411" t="s">
        <v>97</v>
      </c>
      <c r="N411">
        <v>1360</v>
      </c>
      <c r="O411" t="s">
        <v>38</v>
      </c>
      <c r="P411" s="4">
        <v>370</v>
      </c>
      <c r="Q411">
        <v>1</v>
      </c>
      <c r="R411" s="4">
        <f t="shared" si="30"/>
        <v>370</v>
      </c>
      <c r="S411" s="2">
        <v>249.0899963</v>
      </c>
      <c r="T411" s="2">
        <f t="shared" si="33"/>
        <v>120.9100037</v>
      </c>
      <c r="U411" s="2">
        <f t="shared" si="34"/>
        <v>249.0899963</v>
      </c>
    </row>
    <row r="412" spans="1:21">
      <c r="A412">
        <v>67037</v>
      </c>
      <c r="B412" s="1">
        <v>43860</v>
      </c>
      <c r="C412" s="2">
        <f t="shared" si="31"/>
        <v>4</v>
      </c>
      <c r="D412" s="2" t="str">
        <f t="shared" si="32"/>
        <v>Weekday</v>
      </c>
      <c r="E412" s="2" t="str">
        <f>TEXT(Table2[[#This Row],[Order Date]],"MMMM")</f>
        <v>January</v>
      </c>
      <c r="F412" s="2" t="str">
        <f>TEXT(Table2[[#This Row],[Order Date]],"YYYY")</f>
        <v>2020</v>
      </c>
      <c r="G412">
        <v>8701</v>
      </c>
      <c r="H412" t="s">
        <v>379</v>
      </c>
      <c r="I412" t="s">
        <v>464</v>
      </c>
      <c r="J412" t="s">
        <v>89</v>
      </c>
      <c r="K412" t="s">
        <v>90</v>
      </c>
      <c r="L412" t="s">
        <v>28</v>
      </c>
      <c r="M412" t="s">
        <v>120</v>
      </c>
      <c r="N412">
        <v>365</v>
      </c>
      <c r="O412" t="s">
        <v>53</v>
      </c>
      <c r="P412" s="4">
        <v>94.75</v>
      </c>
      <c r="Q412">
        <v>5</v>
      </c>
      <c r="R412" s="4">
        <f t="shared" si="30"/>
        <v>473.75</v>
      </c>
      <c r="S412" s="2">
        <v>152.8499985</v>
      </c>
      <c r="T412" s="2">
        <f t="shared" si="33"/>
        <v>320.90000150000003</v>
      </c>
      <c r="U412" s="2">
        <f t="shared" si="34"/>
        <v>30.5699997</v>
      </c>
    </row>
    <row r="413" spans="1:21">
      <c r="A413">
        <v>75808</v>
      </c>
      <c r="B413" s="1">
        <v>43859</v>
      </c>
      <c r="C413" s="2">
        <f t="shared" si="31"/>
        <v>3</v>
      </c>
      <c r="D413" s="2" t="str">
        <f t="shared" si="32"/>
        <v>Weekday</v>
      </c>
      <c r="E413" s="2" t="str">
        <f>TEXT(Table2[[#This Row],[Order Date]],"MMMM")</f>
        <v>January</v>
      </c>
      <c r="F413" s="2" t="str">
        <f>TEXT(Table2[[#This Row],[Order Date]],"YYYY")</f>
        <v>2020</v>
      </c>
      <c r="G413">
        <v>19361</v>
      </c>
      <c r="H413" t="s">
        <v>465</v>
      </c>
      <c r="I413" t="s">
        <v>109</v>
      </c>
      <c r="J413" t="s">
        <v>110</v>
      </c>
      <c r="K413" t="s">
        <v>111</v>
      </c>
      <c r="L413" t="s">
        <v>28</v>
      </c>
      <c r="M413" t="s">
        <v>97</v>
      </c>
      <c r="N413">
        <v>1360</v>
      </c>
      <c r="O413" t="s">
        <v>38</v>
      </c>
      <c r="P413" s="4">
        <v>370</v>
      </c>
      <c r="Q413">
        <v>1</v>
      </c>
      <c r="R413" s="4">
        <f t="shared" si="30"/>
        <v>370</v>
      </c>
      <c r="S413" s="2">
        <v>249.0899963</v>
      </c>
      <c r="T413" s="2">
        <f t="shared" si="33"/>
        <v>120.9100037</v>
      </c>
      <c r="U413" s="2">
        <f t="shared" si="34"/>
        <v>249.0899963</v>
      </c>
    </row>
    <row r="414" spans="1:21">
      <c r="A414">
        <v>16477</v>
      </c>
      <c r="B414" s="1">
        <v>43859</v>
      </c>
      <c r="C414" s="2">
        <f t="shared" si="31"/>
        <v>3</v>
      </c>
      <c r="D414" s="2" t="str">
        <f t="shared" si="32"/>
        <v>Weekday</v>
      </c>
      <c r="E414" s="2" t="str">
        <f>TEXT(Table2[[#This Row],[Order Date]],"MMMM")</f>
        <v>January</v>
      </c>
      <c r="F414" s="2" t="str">
        <f>TEXT(Table2[[#This Row],[Order Date]],"YYYY")</f>
        <v>2020</v>
      </c>
      <c r="G414">
        <v>2860</v>
      </c>
      <c r="H414" t="s">
        <v>92</v>
      </c>
      <c r="I414" t="s">
        <v>44</v>
      </c>
      <c r="J414" t="s">
        <v>110</v>
      </c>
      <c r="K414" t="s">
        <v>111</v>
      </c>
      <c r="L414" t="s">
        <v>19</v>
      </c>
      <c r="M414" t="s">
        <v>94</v>
      </c>
      <c r="N414">
        <v>403</v>
      </c>
      <c r="O414" t="s">
        <v>53</v>
      </c>
      <c r="P414" s="4">
        <v>133.37</v>
      </c>
      <c r="Q414">
        <v>1</v>
      </c>
      <c r="R414" s="4">
        <f t="shared" si="30"/>
        <v>133.37</v>
      </c>
      <c r="S414" s="2">
        <v>84.590000149999995</v>
      </c>
      <c r="T414" s="2">
        <f t="shared" si="33"/>
        <v>48.77999985000001</v>
      </c>
      <c r="U414" s="2">
        <f t="shared" si="34"/>
        <v>84.590000149999995</v>
      </c>
    </row>
    <row r="415" spans="1:21">
      <c r="A415">
        <v>16477</v>
      </c>
      <c r="B415" s="1">
        <v>43859</v>
      </c>
      <c r="C415" s="2">
        <f t="shared" si="31"/>
        <v>3</v>
      </c>
      <c r="D415" s="2" t="str">
        <f t="shared" si="32"/>
        <v>Weekday</v>
      </c>
      <c r="E415" s="2" t="str">
        <f>TEXT(Table2[[#This Row],[Order Date]],"MMMM")</f>
        <v>January</v>
      </c>
      <c r="F415" s="2" t="str">
        <f>TEXT(Table2[[#This Row],[Order Date]],"YYYY")</f>
        <v>2020</v>
      </c>
      <c r="G415">
        <v>2860</v>
      </c>
      <c r="H415" t="s">
        <v>92</v>
      </c>
      <c r="I415" t="s">
        <v>44</v>
      </c>
      <c r="J415" t="s">
        <v>110</v>
      </c>
      <c r="K415" t="s">
        <v>111</v>
      </c>
      <c r="L415" t="s">
        <v>19</v>
      </c>
      <c r="M415" t="s">
        <v>94</v>
      </c>
      <c r="N415">
        <v>403</v>
      </c>
      <c r="O415" t="s">
        <v>53</v>
      </c>
      <c r="P415" s="4">
        <v>133.37</v>
      </c>
      <c r="Q415">
        <v>1</v>
      </c>
      <c r="R415" s="4">
        <f t="shared" si="30"/>
        <v>133.37</v>
      </c>
      <c r="S415" s="2">
        <v>84.590000149999995</v>
      </c>
      <c r="T415" s="2">
        <f t="shared" si="33"/>
        <v>48.77999985000001</v>
      </c>
      <c r="U415" s="2">
        <f t="shared" si="34"/>
        <v>84.590000149999995</v>
      </c>
    </row>
    <row r="416" spans="1:21">
      <c r="A416">
        <v>16477</v>
      </c>
      <c r="B416" s="1">
        <v>43859</v>
      </c>
      <c r="C416" s="2">
        <f t="shared" si="31"/>
        <v>3</v>
      </c>
      <c r="D416" s="2" t="str">
        <f t="shared" si="32"/>
        <v>Weekday</v>
      </c>
      <c r="E416" s="2" t="str">
        <f>TEXT(Table2[[#This Row],[Order Date]],"MMMM")</f>
        <v>January</v>
      </c>
      <c r="F416" s="2" t="str">
        <f>TEXT(Table2[[#This Row],[Order Date]],"YYYY")</f>
        <v>2020</v>
      </c>
      <c r="G416">
        <v>2860</v>
      </c>
      <c r="H416" t="s">
        <v>92</v>
      </c>
      <c r="I416" t="s">
        <v>44</v>
      </c>
      <c r="J416" t="s">
        <v>110</v>
      </c>
      <c r="K416" t="s">
        <v>111</v>
      </c>
      <c r="L416" t="s">
        <v>19</v>
      </c>
      <c r="M416" t="s">
        <v>94</v>
      </c>
      <c r="N416">
        <v>403</v>
      </c>
      <c r="O416" t="s">
        <v>53</v>
      </c>
      <c r="P416" s="4">
        <v>133.37</v>
      </c>
      <c r="Q416">
        <v>1</v>
      </c>
      <c r="R416" s="4">
        <f t="shared" si="30"/>
        <v>133.37</v>
      </c>
      <c r="S416" s="2">
        <v>84.590000149999995</v>
      </c>
      <c r="T416" s="2">
        <f t="shared" si="33"/>
        <v>48.77999985000001</v>
      </c>
      <c r="U416" s="2">
        <f t="shared" si="34"/>
        <v>84.590000149999995</v>
      </c>
    </row>
    <row r="417" spans="1:21">
      <c r="A417">
        <v>12323</v>
      </c>
      <c r="B417" s="1">
        <v>43859</v>
      </c>
      <c r="C417" s="2">
        <f t="shared" si="31"/>
        <v>3</v>
      </c>
      <c r="D417" s="2" t="str">
        <f t="shared" si="32"/>
        <v>Weekday</v>
      </c>
      <c r="E417" s="2" t="str">
        <f>TEXT(Table2[[#This Row],[Order Date]],"MMMM")</f>
        <v>January</v>
      </c>
      <c r="F417" s="2" t="str">
        <f>TEXT(Table2[[#This Row],[Order Date]],"YYYY")</f>
        <v>2020</v>
      </c>
      <c r="G417">
        <v>4151</v>
      </c>
      <c r="H417" t="s">
        <v>92</v>
      </c>
      <c r="I417" t="s">
        <v>44</v>
      </c>
      <c r="J417" t="s">
        <v>110</v>
      </c>
      <c r="K417" t="s">
        <v>111</v>
      </c>
      <c r="L417" t="s">
        <v>28</v>
      </c>
      <c r="M417" t="s">
        <v>120</v>
      </c>
      <c r="N417">
        <v>365</v>
      </c>
      <c r="O417" t="s">
        <v>53</v>
      </c>
      <c r="P417" s="4">
        <v>94.75</v>
      </c>
      <c r="Q417">
        <v>1</v>
      </c>
      <c r="R417" s="4">
        <f t="shared" si="30"/>
        <v>94.75</v>
      </c>
      <c r="S417" s="2">
        <v>30.5699997</v>
      </c>
      <c r="T417" s="2">
        <f t="shared" si="33"/>
        <v>64.180000300000003</v>
      </c>
      <c r="U417" s="2">
        <f t="shared" si="34"/>
        <v>30.5699997</v>
      </c>
    </row>
    <row r="418" spans="1:21">
      <c r="A418">
        <v>65105</v>
      </c>
      <c r="B418" s="1">
        <v>43859</v>
      </c>
      <c r="C418" s="2">
        <f t="shared" si="31"/>
        <v>3</v>
      </c>
      <c r="D418" s="2" t="str">
        <f t="shared" si="32"/>
        <v>Weekday</v>
      </c>
      <c r="E418" s="2" t="str">
        <f>TEXT(Table2[[#This Row],[Order Date]],"MMMM")</f>
        <v>January</v>
      </c>
      <c r="F418" s="2" t="str">
        <f>TEXT(Table2[[#This Row],[Order Date]],"YYYY")</f>
        <v>2020</v>
      </c>
      <c r="G418">
        <v>5898</v>
      </c>
      <c r="H418" t="s">
        <v>466</v>
      </c>
      <c r="I418" t="s">
        <v>44</v>
      </c>
      <c r="J418" t="s">
        <v>110</v>
      </c>
      <c r="K418" t="s">
        <v>111</v>
      </c>
      <c r="L418" t="s">
        <v>28</v>
      </c>
      <c r="M418" t="s">
        <v>112</v>
      </c>
      <c r="N418">
        <v>957</v>
      </c>
      <c r="O418" t="s">
        <v>34</v>
      </c>
      <c r="P418" s="4">
        <v>80</v>
      </c>
      <c r="Q418">
        <v>1</v>
      </c>
      <c r="R418" s="4">
        <f t="shared" si="30"/>
        <v>80</v>
      </c>
      <c r="S418" s="2">
        <v>47.430000309999997</v>
      </c>
      <c r="T418" s="2">
        <f t="shared" si="33"/>
        <v>32.569999690000003</v>
      </c>
      <c r="U418" s="2">
        <f t="shared" si="34"/>
        <v>47.430000309999997</v>
      </c>
    </row>
    <row r="419" spans="1:21">
      <c r="A419">
        <v>14250</v>
      </c>
      <c r="B419" s="1">
        <v>43859</v>
      </c>
      <c r="C419" s="2">
        <f t="shared" si="31"/>
        <v>3</v>
      </c>
      <c r="D419" s="2" t="str">
        <f t="shared" si="32"/>
        <v>Weekday</v>
      </c>
      <c r="E419" s="2" t="str">
        <f>TEXT(Table2[[#This Row],[Order Date]],"MMMM")</f>
        <v>January</v>
      </c>
      <c r="F419" s="2" t="str">
        <f>TEXT(Table2[[#This Row],[Order Date]],"YYYY")</f>
        <v>2020</v>
      </c>
      <c r="G419">
        <v>6010</v>
      </c>
      <c r="H419" t="s">
        <v>454</v>
      </c>
      <c r="I419" t="s">
        <v>44</v>
      </c>
      <c r="J419" t="s">
        <v>110</v>
      </c>
      <c r="K419" t="s">
        <v>111</v>
      </c>
      <c r="L419" t="s">
        <v>28</v>
      </c>
      <c r="M419" t="s">
        <v>94</v>
      </c>
      <c r="N419">
        <v>403</v>
      </c>
      <c r="O419" t="s">
        <v>53</v>
      </c>
      <c r="P419" s="4">
        <v>133.37</v>
      </c>
      <c r="Q419">
        <v>1</v>
      </c>
      <c r="R419" s="4">
        <f t="shared" si="30"/>
        <v>133.37</v>
      </c>
      <c r="S419" s="2">
        <v>84.590000149999995</v>
      </c>
      <c r="T419" s="2">
        <f t="shared" si="33"/>
        <v>48.77999985000001</v>
      </c>
      <c r="U419" s="2">
        <f t="shared" si="34"/>
        <v>84.590000149999995</v>
      </c>
    </row>
    <row r="420" spans="1:21">
      <c r="A420">
        <v>16499</v>
      </c>
      <c r="B420" s="1">
        <v>43859</v>
      </c>
      <c r="C420" s="2">
        <f t="shared" si="31"/>
        <v>3</v>
      </c>
      <c r="D420" s="2" t="str">
        <f t="shared" si="32"/>
        <v>Weekday</v>
      </c>
      <c r="E420" s="2" t="str">
        <f>TEXT(Table2[[#This Row],[Order Date]],"MMMM")</f>
        <v>January</v>
      </c>
      <c r="F420" s="2" t="str">
        <f>TEXT(Table2[[#This Row],[Order Date]],"YYYY")</f>
        <v>2020</v>
      </c>
      <c r="G420">
        <v>5447</v>
      </c>
      <c r="H420" t="s">
        <v>467</v>
      </c>
      <c r="I420" t="s">
        <v>125</v>
      </c>
      <c r="J420" t="s">
        <v>110</v>
      </c>
      <c r="K420" t="s">
        <v>90</v>
      </c>
      <c r="L420" t="s">
        <v>28</v>
      </c>
      <c r="M420" t="s">
        <v>134</v>
      </c>
      <c r="N420">
        <v>191</v>
      </c>
      <c r="O420" t="s">
        <v>29</v>
      </c>
      <c r="P420" s="4">
        <v>85</v>
      </c>
      <c r="Q420">
        <v>1</v>
      </c>
      <c r="R420" s="4">
        <f t="shared" si="30"/>
        <v>85</v>
      </c>
      <c r="S420" s="2">
        <v>54.779998800000001</v>
      </c>
      <c r="T420" s="2">
        <f t="shared" si="33"/>
        <v>30.220001199999999</v>
      </c>
      <c r="U420" s="2">
        <f t="shared" si="34"/>
        <v>54.779998800000001</v>
      </c>
    </row>
    <row r="421" spans="1:21">
      <c r="A421">
        <v>16499</v>
      </c>
      <c r="B421" s="1">
        <v>43859</v>
      </c>
      <c r="C421" s="2">
        <f t="shared" si="31"/>
        <v>3</v>
      </c>
      <c r="D421" s="2" t="str">
        <f t="shared" si="32"/>
        <v>Weekday</v>
      </c>
      <c r="E421" s="2" t="str">
        <f>TEXT(Table2[[#This Row],[Order Date]],"MMMM")</f>
        <v>January</v>
      </c>
      <c r="F421" s="2" t="str">
        <f>TEXT(Table2[[#This Row],[Order Date]],"YYYY")</f>
        <v>2020</v>
      </c>
      <c r="G421">
        <v>5447</v>
      </c>
      <c r="H421" t="s">
        <v>467</v>
      </c>
      <c r="I421" t="s">
        <v>125</v>
      </c>
      <c r="J421" t="s">
        <v>110</v>
      </c>
      <c r="K421" t="s">
        <v>90</v>
      </c>
      <c r="L421" t="s">
        <v>28</v>
      </c>
      <c r="M421" t="s">
        <v>94</v>
      </c>
      <c r="N421">
        <v>403</v>
      </c>
      <c r="O421" t="s">
        <v>53</v>
      </c>
      <c r="P421" s="4">
        <v>133.37</v>
      </c>
      <c r="Q421">
        <v>1</v>
      </c>
      <c r="R421" s="4">
        <f t="shared" si="30"/>
        <v>133.37</v>
      </c>
      <c r="S421" s="2">
        <v>84.590000149999995</v>
      </c>
      <c r="T421" s="2">
        <f t="shared" si="33"/>
        <v>48.77999985000001</v>
      </c>
      <c r="U421" s="2">
        <f t="shared" si="34"/>
        <v>84.590000149999995</v>
      </c>
    </row>
    <row r="422" spans="1:21">
      <c r="A422">
        <v>16499</v>
      </c>
      <c r="B422" s="1">
        <v>43859</v>
      </c>
      <c r="C422" s="2">
        <f t="shared" si="31"/>
        <v>3</v>
      </c>
      <c r="D422" s="2" t="str">
        <f t="shared" si="32"/>
        <v>Weekday</v>
      </c>
      <c r="E422" s="2" t="str">
        <f>TEXT(Table2[[#This Row],[Order Date]],"MMMM")</f>
        <v>January</v>
      </c>
      <c r="F422" s="2" t="str">
        <f>TEXT(Table2[[#This Row],[Order Date]],"YYYY")</f>
        <v>2020</v>
      </c>
      <c r="G422">
        <v>5447</v>
      </c>
      <c r="H422" t="s">
        <v>467</v>
      </c>
      <c r="I422" t="s">
        <v>125</v>
      </c>
      <c r="J422" t="s">
        <v>110</v>
      </c>
      <c r="K422" t="s">
        <v>90</v>
      </c>
      <c r="L422" t="s">
        <v>28</v>
      </c>
      <c r="M422" t="s">
        <v>94</v>
      </c>
      <c r="N422">
        <v>403</v>
      </c>
      <c r="O422" t="s">
        <v>53</v>
      </c>
      <c r="P422" s="4">
        <v>133.37</v>
      </c>
      <c r="Q422">
        <v>1</v>
      </c>
      <c r="R422" s="4">
        <f t="shared" si="30"/>
        <v>133.37</v>
      </c>
      <c r="S422" s="2">
        <v>84.590000149999995</v>
      </c>
      <c r="T422" s="2">
        <f t="shared" si="33"/>
        <v>48.77999985000001</v>
      </c>
      <c r="U422" s="2">
        <f t="shared" si="34"/>
        <v>84.590000149999995</v>
      </c>
    </row>
    <row r="423" spans="1:21">
      <c r="A423">
        <v>16444</v>
      </c>
      <c r="B423" s="1">
        <v>43859</v>
      </c>
      <c r="C423" s="2">
        <f t="shared" si="31"/>
        <v>3</v>
      </c>
      <c r="D423" s="2" t="str">
        <f t="shared" si="32"/>
        <v>Weekday</v>
      </c>
      <c r="E423" s="2" t="str">
        <f>TEXT(Table2[[#This Row],[Order Date]],"MMMM")</f>
        <v>January</v>
      </c>
      <c r="F423" s="2" t="str">
        <f>TEXT(Table2[[#This Row],[Order Date]],"YYYY")</f>
        <v>2020</v>
      </c>
      <c r="G423">
        <v>9011</v>
      </c>
      <c r="H423" t="s">
        <v>92</v>
      </c>
      <c r="I423" t="s">
        <v>36</v>
      </c>
      <c r="J423" t="s">
        <v>110</v>
      </c>
      <c r="K423" t="s">
        <v>90</v>
      </c>
      <c r="L423" t="s">
        <v>28</v>
      </c>
      <c r="M423" t="s">
        <v>120</v>
      </c>
      <c r="N423">
        <v>365</v>
      </c>
      <c r="O423" t="s">
        <v>53</v>
      </c>
      <c r="P423" s="4">
        <v>94.75</v>
      </c>
      <c r="Q423">
        <v>5</v>
      </c>
      <c r="R423" s="4">
        <f t="shared" si="30"/>
        <v>473.75</v>
      </c>
      <c r="S423" s="2">
        <v>152.8499985</v>
      </c>
      <c r="T423" s="2">
        <f t="shared" si="33"/>
        <v>320.90000150000003</v>
      </c>
      <c r="U423" s="2">
        <f t="shared" si="34"/>
        <v>30.5699997</v>
      </c>
    </row>
    <row r="424" spans="1:21">
      <c r="A424">
        <v>12300</v>
      </c>
      <c r="B424" s="1">
        <v>43859</v>
      </c>
      <c r="C424" s="2">
        <f t="shared" si="31"/>
        <v>3</v>
      </c>
      <c r="D424" s="2" t="str">
        <f t="shared" si="32"/>
        <v>Weekday</v>
      </c>
      <c r="E424" s="2" t="str">
        <f>TEXT(Table2[[#This Row],[Order Date]],"MMMM")</f>
        <v>January</v>
      </c>
      <c r="F424" s="2" t="str">
        <f>TEXT(Table2[[#This Row],[Order Date]],"YYYY")</f>
        <v>2020</v>
      </c>
      <c r="G424">
        <v>127</v>
      </c>
      <c r="H424" t="s">
        <v>468</v>
      </c>
      <c r="I424" t="s">
        <v>44</v>
      </c>
      <c r="J424" t="s">
        <v>110</v>
      </c>
      <c r="K424" t="s">
        <v>90</v>
      </c>
      <c r="L424" t="s">
        <v>28</v>
      </c>
      <c r="M424" t="s">
        <v>94</v>
      </c>
      <c r="N424">
        <v>403</v>
      </c>
      <c r="O424" t="s">
        <v>53</v>
      </c>
      <c r="P424" s="4">
        <v>133.37</v>
      </c>
      <c r="Q424">
        <v>1</v>
      </c>
      <c r="R424" s="4">
        <f t="shared" si="30"/>
        <v>133.37</v>
      </c>
      <c r="S424" s="2">
        <v>84.590000149999995</v>
      </c>
      <c r="T424" s="2">
        <f t="shared" si="33"/>
        <v>48.77999985000001</v>
      </c>
      <c r="U424" s="2">
        <f t="shared" si="34"/>
        <v>84.590000149999995</v>
      </c>
    </row>
    <row r="425" spans="1:21">
      <c r="A425">
        <v>12300</v>
      </c>
      <c r="B425" s="1">
        <v>43859</v>
      </c>
      <c r="C425" s="2">
        <f t="shared" si="31"/>
        <v>3</v>
      </c>
      <c r="D425" s="2" t="str">
        <f t="shared" si="32"/>
        <v>Weekday</v>
      </c>
      <c r="E425" s="2" t="str">
        <f>TEXT(Table2[[#This Row],[Order Date]],"MMMM")</f>
        <v>January</v>
      </c>
      <c r="F425" s="2" t="str">
        <f>TEXT(Table2[[#This Row],[Order Date]],"YYYY")</f>
        <v>2020</v>
      </c>
      <c r="G425">
        <v>127</v>
      </c>
      <c r="H425" t="s">
        <v>468</v>
      </c>
      <c r="I425" t="s">
        <v>44</v>
      </c>
      <c r="J425" t="s">
        <v>110</v>
      </c>
      <c r="K425" t="s">
        <v>90</v>
      </c>
      <c r="L425" t="s">
        <v>28</v>
      </c>
      <c r="M425" t="s">
        <v>94</v>
      </c>
      <c r="N425">
        <v>403</v>
      </c>
      <c r="O425" t="s">
        <v>53</v>
      </c>
      <c r="P425" s="4">
        <v>133.37</v>
      </c>
      <c r="Q425">
        <v>1</v>
      </c>
      <c r="R425" s="4">
        <f t="shared" si="30"/>
        <v>133.37</v>
      </c>
      <c r="S425" s="2">
        <v>84.590000149999995</v>
      </c>
      <c r="T425" s="2">
        <f t="shared" si="33"/>
        <v>48.77999985000001</v>
      </c>
      <c r="U425" s="2">
        <f t="shared" si="34"/>
        <v>84.590000149999995</v>
      </c>
    </row>
    <row r="426" spans="1:21">
      <c r="A426">
        <v>67322</v>
      </c>
      <c r="B426" s="1">
        <v>43859</v>
      </c>
      <c r="C426" s="2">
        <f t="shared" si="31"/>
        <v>3</v>
      </c>
      <c r="D426" s="2" t="str">
        <f t="shared" si="32"/>
        <v>Weekday</v>
      </c>
      <c r="E426" s="2" t="str">
        <f>TEXT(Table2[[#This Row],[Order Date]],"MMMM")</f>
        <v>January</v>
      </c>
      <c r="F426" s="2" t="str">
        <f>TEXT(Table2[[#This Row],[Order Date]],"YYYY")</f>
        <v>2020</v>
      </c>
      <c r="G426">
        <v>6980</v>
      </c>
      <c r="H426" t="s">
        <v>232</v>
      </c>
      <c r="I426" t="s">
        <v>340</v>
      </c>
      <c r="J426" t="s">
        <v>319</v>
      </c>
      <c r="K426" t="s">
        <v>90</v>
      </c>
      <c r="L426" t="s">
        <v>28</v>
      </c>
      <c r="M426" t="s">
        <v>94</v>
      </c>
      <c r="N426">
        <v>403</v>
      </c>
      <c r="O426" t="s">
        <v>53</v>
      </c>
      <c r="P426" s="4">
        <v>133.37</v>
      </c>
      <c r="Q426">
        <v>1</v>
      </c>
      <c r="R426" s="4">
        <f t="shared" si="30"/>
        <v>133.37</v>
      </c>
      <c r="S426" s="2">
        <v>84.590000149999995</v>
      </c>
      <c r="T426" s="2">
        <f t="shared" si="33"/>
        <v>48.77999985000001</v>
      </c>
      <c r="U426" s="2">
        <f t="shared" si="34"/>
        <v>84.590000149999995</v>
      </c>
    </row>
    <row r="427" spans="1:21">
      <c r="A427">
        <v>62470</v>
      </c>
      <c r="B427" s="1">
        <v>43859</v>
      </c>
      <c r="C427" s="2">
        <f t="shared" si="31"/>
        <v>3</v>
      </c>
      <c r="D427" s="2" t="str">
        <f t="shared" si="32"/>
        <v>Weekday</v>
      </c>
      <c r="E427" s="2" t="str">
        <f>TEXT(Table2[[#This Row],[Order Date]],"MMMM")</f>
        <v>January</v>
      </c>
      <c r="F427" s="2" t="str">
        <f>TEXT(Table2[[#This Row],[Order Date]],"YYYY")</f>
        <v>2020</v>
      </c>
      <c r="G427">
        <v>895</v>
      </c>
      <c r="H427" t="s">
        <v>469</v>
      </c>
      <c r="I427" t="s">
        <v>101</v>
      </c>
      <c r="J427" t="s">
        <v>89</v>
      </c>
      <c r="K427" t="s">
        <v>90</v>
      </c>
      <c r="L427" t="s">
        <v>28</v>
      </c>
      <c r="M427" t="s">
        <v>160</v>
      </c>
      <c r="N427">
        <v>502</v>
      </c>
      <c r="O427" t="s">
        <v>29</v>
      </c>
      <c r="P427" s="4">
        <v>65</v>
      </c>
      <c r="Q427">
        <v>4</v>
      </c>
      <c r="R427" s="4">
        <f t="shared" si="30"/>
        <v>260</v>
      </c>
      <c r="S427" s="2">
        <v>134.39999388000001</v>
      </c>
      <c r="T427" s="2">
        <f t="shared" si="33"/>
        <v>125.60000611999999</v>
      </c>
      <c r="U427" s="2">
        <f t="shared" si="34"/>
        <v>33.599998470000003</v>
      </c>
    </row>
    <row r="428" spans="1:21">
      <c r="A428">
        <v>75861</v>
      </c>
      <c r="B428" s="1">
        <v>43859</v>
      </c>
      <c r="C428" s="2">
        <f t="shared" si="31"/>
        <v>3</v>
      </c>
      <c r="D428" s="2" t="str">
        <f t="shared" si="32"/>
        <v>Weekday</v>
      </c>
      <c r="E428" s="2" t="str">
        <f>TEXT(Table2[[#This Row],[Order Date]],"MMMM")</f>
        <v>January</v>
      </c>
      <c r="F428" s="2" t="str">
        <f>TEXT(Table2[[#This Row],[Order Date]],"YYYY")</f>
        <v>2020</v>
      </c>
      <c r="G428">
        <v>19414</v>
      </c>
      <c r="H428" t="s">
        <v>439</v>
      </c>
      <c r="I428" t="s">
        <v>93</v>
      </c>
      <c r="J428" t="s">
        <v>89</v>
      </c>
      <c r="K428" t="s">
        <v>90</v>
      </c>
      <c r="L428" t="s">
        <v>28</v>
      </c>
      <c r="M428" t="s">
        <v>97</v>
      </c>
      <c r="N428">
        <v>1360</v>
      </c>
      <c r="O428" t="s">
        <v>38</v>
      </c>
      <c r="P428" s="4">
        <v>370</v>
      </c>
      <c r="Q428">
        <v>1</v>
      </c>
      <c r="R428" s="4">
        <f t="shared" si="30"/>
        <v>370</v>
      </c>
      <c r="S428" s="2">
        <v>249.0899963</v>
      </c>
      <c r="T428" s="2">
        <f t="shared" si="33"/>
        <v>120.9100037</v>
      </c>
      <c r="U428" s="2">
        <f t="shared" si="34"/>
        <v>249.0899963</v>
      </c>
    </row>
    <row r="429" spans="1:21">
      <c r="A429">
        <v>8095</v>
      </c>
      <c r="B429" s="1">
        <v>43859</v>
      </c>
      <c r="C429" s="2">
        <f t="shared" si="31"/>
        <v>3</v>
      </c>
      <c r="D429" s="2" t="str">
        <f t="shared" si="32"/>
        <v>Weekday</v>
      </c>
      <c r="E429" s="2" t="str">
        <f>TEXT(Table2[[#This Row],[Order Date]],"MMMM")</f>
        <v>January</v>
      </c>
      <c r="F429" s="2" t="str">
        <f>TEXT(Table2[[#This Row],[Order Date]],"YYYY")</f>
        <v>2020</v>
      </c>
      <c r="G429">
        <v>7347</v>
      </c>
      <c r="H429" t="s">
        <v>391</v>
      </c>
      <c r="I429" t="s">
        <v>470</v>
      </c>
      <c r="J429" t="s">
        <v>89</v>
      </c>
      <c r="K429" t="s">
        <v>90</v>
      </c>
      <c r="L429" t="s">
        <v>28</v>
      </c>
      <c r="M429" t="s">
        <v>471</v>
      </c>
      <c r="N429">
        <v>822</v>
      </c>
      <c r="O429" t="s">
        <v>46</v>
      </c>
      <c r="P429" s="4">
        <v>46.69</v>
      </c>
      <c r="Q429">
        <v>2</v>
      </c>
      <c r="R429" s="4">
        <f t="shared" si="30"/>
        <v>93.38</v>
      </c>
      <c r="S429" s="2">
        <v>52.880001059999998</v>
      </c>
      <c r="T429" s="2">
        <f t="shared" si="33"/>
        <v>40.499998939999998</v>
      </c>
      <c r="U429" s="2">
        <f t="shared" si="34"/>
        <v>26.440000529999999</v>
      </c>
    </row>
    <row r="430" spans="1:21">
      <c r="A430">
        <v>21407</v>
      </c>
      <c r="B430" s="1">
        <v>43859</v>
      </c>
      <c r="C430" s="2">
        <f t="shared" si="31"/>
        <v>3</v>
      </c>
      <c r="D430" s="2" t="str">
        <f t="shared" si="32"/>
        <v>Weekday</v>
      </c>
      <c r="E430" s="2" t="str">
        <f>TEXT(Table2[[#This Row],[Order Date]],"MMMM")</f>
        <v>January</v>
      </c>
      <c r="F430" s="2" t="str">
        <f>TEXT(Table2[[#This Row],[Order Date]],"YYYY")</f>
        <v>2020</v>
      </c>
      <c r="G430">
        <v>6956</v>
      </c>
      <c r="H430" t="s">
        <v>472</v>
      </c>
      <c r="I430" t="s">
        <v>473</v>
      </c>
      <c r="J430" t="s">
        <v>89</v>
      </c>
      <c r="K430" t="s">
        <v>90</v>
      </c>
      <c r="L430" t="s">
        <v>28</v>
      </c>
      <c r="M430" t="s">
        <v>94</v>
      </c>
      <c r="N430">
        <v>403</v>
      </c>
      <c r="O430" t="s">
        <v>53</v>
      </c>
      <c r="P430" s="4">
        <v>133.37</v>
      </c>
      <c r="Q430">
        <v>1</v>
      </c>
      <c r="R430" s="4">
        <f t="shared" si="30"/>
        <v>133.37</v>
      </c>
      <c r="S430" s="2">
        <v>84.590000149999995</v>
      </c>
      <c r="T430" s="2">
        <f t="shared" si="33"/>
        <v>48.77999985000001</v>
      </c>
      <c r="U430" s="2">
        <f t="shared" si="34"/>
        <v>84.590000149999995</v>
      </c>
    </row>
    <row r="431" spans="1:21">
      <c r="A431">
        <v>14384</v>
      </c>
      <c r="B431" s="1">
        <v>43859</v>
      </c>
      <c r="C431" s="2">
        <f t="shared" si="31"/>
        <v>3</v>
      </c>
      <c r="D431" s="2" t="str">
        <f t="shared" si="32"/>
        <v>Weekday</v>
      </c>
      <c r="E431" s="2" t="str">
        <f>TEXT(Table2[[#This Row],[Order Date]],"MMMM")</f>
        <v>January</v>
      </c>
      <c r="F431" s="2" t="str">
        <f>TEXT(Table2[[#This Row],[Order Date]],"YYYY")</f>
        <v>2020</v>
      </c>
      <c r="G431">
        <v>6947</v>
      </c>
      <c r="H431" t="s">
        <v>474</v>
      </c>
      <c r="I431" t="s">
        <v>26</v>
      </c>
      <c r="J431" t="s">
        <v>89</v>
      </c>
      <c r="K431" t="s">
        <v>90</v>
      </c>
      <c r="L431" t="s">
        <v>28</v>
      </c>
      <c r="M431" t="s">
        <v>134</v>
      </c>
      <c r="N431">
        <v>191</v>
      </c>
      <c r="O431" t="s">
        <v>29</v>
      </c>
      <c r="P431" s="4">
        <v>85</v>
      </c>
      <c r="Q431">
        <v>5</v>
      </c>
      <c r="R431" s="4">
        <f t="shared" si="30"/>
        <v>425</v>
      </c>
      <c r="S431" s="2">
        <v>273.89999399999999</v>
      </c>
      <c r="T431" s="2">
        <f t="shared" si="33"/>
        <v>151.10000600000001</v>
      </c>
      <c r="U431" s="2">
        <f t="shared" si="34"/>
        <v>54.779998800000001</v>
      </c>
    </row>
    <row r="432" spans="1:21">
      <c r="A432">
        <v>77102</v>
      </c>
      <c r="B432" s="1">
        <v>43859</v>
      </c>
      <c r="C432" s="2">
        <f t="shared" si="31"/>
        <v>3</v>
      </c>
      <c r="D432" s="2" t="str">
        <f t="shared" si="32"/>
        <v>Weekday</v>
      </c>
      <c r="E432" s="2" t="str">
        <f>TEXT(Table2[[#This Row],[Order Date]],"MMMM")</f>
        <v>January</v>
      </c>
      <c r="F432" s="2" t="str">
        <f>TEXT(Table2[[#This Row],[Order Date]],"YYYY")</f>
        <v>2020</v>
      </c>
      <c r="G432">
        <v>20655</v>
      </c>
      <c r="H432" t="s">
        <v>475</v>
      </c>
      <c r="I432" t="s">
        <v>476</v>
      </c>
      <c r="J432" t="s">
        <v>89</v>
      </c>
      <c r="K432" t="s">
        <v>90</v>
      </c>
      <c r="L432" t="s">
        <v>28</v>
      </c>
      <c r="M432" t="s">
        <v>477</v>
      </c>
      <c r="N432">
        <v>1363</v>
      </c>
      <c r="O432" t="s">
        <v>49</v>
      </c>
      <c r="P432" s="4">
        <v>139.9</v>
      </c>
      <c r="Q432">
        <v>1</v>
      </c>
      <c r="R432" s="4">
        <f t="shared" si="30"/>
        <v>139.9</v>
      </c>
      <c r="S432" s="2">
        <v>72.86000061</v>
      </c>
      <c r="T432" s="2">
        <f t="shared" si="33"/>
        <v>67.039999390000006</v>
      </c>
      <c r="U432" s="2">
        <f t="shared" si="34"/>
        <v>72.86000061</v>
      </c>
    </row>
    <row r="433" spans="1:21">
      <c r="A433">
        <v>67079</v>
      </c>
      <c r="B433" s="1">
        <v>43859</v>
      </c>
      <c r="C433" s="2">
        <f t="shared" si="31"/>
        <v>3</v>
      </c>
      <c r="D433" s="2" t="str">
        <f t="shared" si="32"/>
        <v>Weekday</v>
      </c>
      <c r="E433" s="2" t="str">
        <f>TEXT(Table2[[#This Row],[Order Date]],"MMMM")</f>
        <v>January</v>
      </c>
      <c r="F433" s="2" t="str">
        <f>TEXT(Table2[[#This Row],[Order Date]],"YYYY")</f>
        <v>2020</v>
      </c>
      <c r="G433">
        <v>5584</v>
      </c>
      <c r="H433" t="s">
        <v>92</v>
      </c>
      <c r="I433" t="s">
        <v>136</v>
      </c>
      <c r="J433" t="s">
        <v>89</v>
      </c>
      <c r="K433" t="s">
        <v>90</v>
      </c>
      <c r="L433" t="s">
        <v>28</v>
      </c>
      <c r="M433" t="s">
        <v>160</v>
      </c>
      <c r="N433">
        <v>502</v>
      </c>
      <c r="O433" t="s">
        <v>29</v>
      </c>
      <c r="P433" s="4">
        <v>65</v>
      </c>
      <c r="Q433">
        <v>4</v>
      </c>
      <c r="R433" s="4">
        <f t="shared" si="30"/>
        <v>260</v>
      </c>
      <c r="S433" s="2">
        <v>134.39999388000001</v>
      </c>
      <c r="T433" s="2">
        <f t="shared" si="33"/>
        <v>125.60000611999999</v>
      </c>
      <c r="U433" s="2">
        <f t="shared" si="34"/>
        <v>33.599998470000003</v>
      </c>
    </row>
    <row r="434" spans="1:21">
      <c r="A434">
        <v>5528</v>
      </c>
      <c r="B434" s="1">
        <v>43859</v>
      </c>
      <c r="C434" s="2">
        <f t="shared" si="31"/>
        <v>3</v>
      </c>
      <c r="D434" s="2" t="str">
        <f t="shared" si="32"/>
        <v>Weekday</v>
      </c>
      <c r="E434" s="2" t="str">
        <f>TEXT(Table2[[#This Row],[Order Date]],"MMMM")</f>
        <v>January</v>
      </c>
      <c r="F434" s="2" t="str">
        <f>TEXT(Table2[[#This Row],[Order Date]],"YYYY")</f>
        <v>2020</v>
      </c>
      <c r="G434">
        <v>6071</v>
      </c>
      <c r="H434" t="s">
        <v>478</v>
      </c>
      <c r="I434" t="s">
        <v>136</v>
      </c>
      <c r="J434" t="s">
        <v>89</v>
      </c>
      <c r="K434" t="s">
        <v>90</v>
      </c>
      <c r="L434" t="s">
        <v>28</v>
      </c>
      <c r="M434" t="s">
        <v>160</v>
      </c>
      <c r="N434">
        <v>502</v>
      </c>
      <c r="O434" t="s">
        <v>29</v>
      </c>
      <c r="P434" s="4">
        <v>65</v>
      </c>
      <c r="Q434">
        <v>2</v>
      </c>
      <c r="R434" s="4">
        <f t="shared" si="30"/>
        <v>130</v>
      </c>
      <c r="S434" s="2">
        <v>67.199996940000005</v>
      </c>
      <c r="T434" s="2">
        <f t="shared" si="33"/>
        <v>62.800003059999995</v>
      </c>
      <c r="U434" s="2">
        <f t="shared" si="34"/>
        <v>33.599998470000003</v>
      </c>
    </row>
    <row r="435" spans="1:21">
      <c r="A435">
        <v>67331</v>
      </c>
      <c r="B435" s="1">
        <v>43859</v>
      </c>
      <c r="C435" s="2">
        <f t="shared" si="31"/>
        <v>3</v>
      </c>
      <c r="D435" s="2" t="str">
        <f t="shared" si="32"/>
        <v>Weekday</v>
      </c>
      <c r="E435" s="2" t="str">
        <f>TEXT(Table2[[#This Row],[Order Date]],"MMMM")</f>
        <v>January</v>
      </c>
      <c r="F435" s="2" t="str">
        <f>TEXT(Table2[[#This Row],[Order Date]],"YYYY")</f>
        <v>2020</v>
      </c>
      <c r="G435">
        <v>7327</v>
      </c>
      <c r="H435" t="s">
        <v>479</v>
      </c>
      <c r="I435" t="s">
        <v>386</v>
      </c>
      <c r="J435" t="s">
        <v>89</v>
      </c>
      <c r="K435" t="s">
        <v>90</v>
      </c>
      <c r="L435" t="s">
        <v>28</v>
      </c>
      <c r="M435" t="s">
        <v>120</v>
      </c>
      <c r="N435">
        <v>365</v>
      </c>
      <c r="O435" t="s">
        <v>53</v>
      </c>
      <c r="P435" s="4">
        <v>94.75</v>
      </c>
      <c r="Q435">
        <v>5</v>
      </c>
      <c r="R435" s="4">
        <f t="shared" si="30"/>
        <v>473.75</v>
      </c>
      <c r="S435" s="2">
        <v>152.8499985</v>
      </c>
      <c r="T435" s="2">
        <f t="shared" si="33"/>
        <v>320.90000150000003</v>
      </c>
      <c r="U435" s="2">
        <f t="shared" si="34"/>
        <v>30.5699997</v>
      </c>
    </row>
    <row r="436" spans="1:21">
      <c r="A436">
        <v>67066</v>
      </c>
      <c r="B436" s="1">
        <v>43859</v>
      </c>
      <c r="C436" s="2">
        <f t="shared" si="31"/>
        <v>3</v>
      </c>
      <c r="D436" s="2" t="str">
        <f t="shared" si="32"/>
        <v>Weekday</v>
      </c>
      <c r="E436" s="2" t="str">
        <f>TEXT(Table2[[#This Row],[Order Date]],"MMMM")</f>
        <v>January</v>
      </c>
      <c r="F436" s="2" t="str">
        <f>TEXT(Table2[[#This Row],[Order Date]],"YYYY")</f>
        <v>2020</v>
      </c>
      <c r="G436">
        <v>7231</v>
      </c>
      <c r="H436" t="s">
        <v>92</v>
      </c>
      <c r="I436" t="s">
        <v>185</v>
      </c>
      <c r="J436" t="s">
        <v>89</v>
      </c>
      <c r="K436" t="s">
        <v>90</v>
      </c>
      <c r="L436" t="s">
        <v>28</v>
      </c>
      <c r="M436" t="s">
        <v>480</v>
      </c>
      <c r="N436">
        <v>24</v>
      </c>
      <c r="O436" t="s">
        <v>42</v>
      </c>
      <c r="P436" s="4">
        <v>40.89</v>
      </c>
      <c r="Q436">
        <v>4</v>
      </c>
      <c r="R436" s="4">
        <f t="shared" si="30"/>
        <v>163.56</v>
      </c>
      <c r="S436" s="2">
        <v>68.199996959999993</v>
      </c>
      <c r="T436" s="2">
        <f t="shared" si="33"/>
        <v>95.360003040000009</v>
      </c>
      <c r="U436" s="2">
        <f t="shared" si="34"/>
        <v>17.049999239999998</v>
      </c>
    </row>
    <row r="437" spans="1:21">
      <c r="A437">
        <v>1634</v>
      </c>
      <c r="B437" s="1">
        <v>43858</v>
      </c>
      <c r="C437" s="2">
        <f t="shared" si="31"/>
        <v>2</v>
      </c>
      <c r="D437" s="2" t="str">
        <f t="shared" si="32"/>
        <v>Weekday</v>
      </c>
      <c r="E437" s="2" t="str">
        <f>TEXT(Table2[[#This Row],[Order Date]],"MMMM")</f>
        <v>January</v>
      </c>
      <c r="F437" s="2" t="str">
        <f>TEXT(Table2[[#This Row],[Order Date]],"YYYY")</f>
        <v>2020</v>
      </c>
      <c r="G437">
        <v>7273</v>
      </c>
      <c r="H437" t="s">
        <v>92</v>
      </c>
      <c r="I437" t="s">
        <v>218</v>
      </c>
      <c r="J437" t="s">
        <v>110</v>
      </c>
      <c r="K437" t="s">
        <v>111</v>
      </c>
      <c r="L437" t="s">
        <v>33</v>
      </c>
      <c r="M437" t="s">
        <v>320</v>
      </c>
      <c r="N437">
        <v>905</v>
      </c>
      <c r="O437" t="s">
        <v>46</v>
      </c>
      <c r="P437" s="4">
        <v>52.99</v>
      </c>
      <c r="Q437">
        <v>5</v>
      </c>
      <c r="R437" s="4">
        <f t="shared" si="30"/>
        <v>264.95</v>
      </c>
      <c r="S437" s="2">
        <v>179.30000304999999</v>
      </c>
      <c r="T437" s="2">
        <f t="shared" si="33"/>
        <v>85.649996950000002</v>
      </c>
      <c r="U437" s="2">
        <f t="shared" si="34"/>
        <v>35.86000061</v>
      </c>
    </row>
    <row r="438" spans="1:21">
      <c r="A438">
        <v>75862</v>
      </c>
      <c r="B438" s="1">
        <v>43858</v>
      </c>
      <c r="C438" s="2">
        <f t="shared" si="31"/>
        <v>2</v>
      </c>
      <c r="D438" s="2" t="str">
        <f t="shared" si="32"/>
        <v>Weekday</v>
      </c>
      <c r="E438" s="2" t="str">
        <f>TEXT(Table2[[#This Row],[Order Date]],"MMMM")</f>
        <v>January</v>
      </c>
      <c r="F438" s="2" t="str">
        <f>TEXT(Table2[[#This Row],[Order Date]],"YYYY")</f>
        <v>2020</v>
      </c>
      <c r="G438">
        <v>19415</v>
      </c>
      <c r="H438" t="s">
        <v>451</v>
      </c>
      <c r="I438" t="s">
        <v>36</v>
      </c>
      <c r="J438" t="s">
        <v>110</v>
      </c>
      <c r="K438" t="s">
        <v>111</v>
      </c>
      <c r="L438" t="s">
        <v>33</v>
      </c>
      <c r="M438" t="s">
        <v>97</v>
      </c>
      <c r="N438">
        <v>1360</v>
      </c>
      <c r="O438" t="s">
        <v>38</v>
      </c>
      <c r="P438" s="4">
        <v>370</v>
      </c>
      <c r="Q438">
        <v>1</v>
      </c>
      <c r="R438" s="4">
        <f t="shared" si="30"/>
        <v>370</v>
      </c>
      <c r="S438" s="2">
        <v>249.0899963</v>
      </c>
      <c r="T438" s="2">
        <f t="shared" si="33"/>
        <v>120.9100037</v>
      </c>
      <c r="U438" s="2">
        <f t="shared" si="34"/>
        <v>249.0899963</v>
      </c>
    </row>
    <row r="439" spans="1:21">
      <c r="A439">
        <v>16228</v>
      </c>
      <c r="B439" s="1">
        <v>43858</v>
      </c>
      <c r="C439" s="2">
        <f t="shared" si="31"/>
        <v>2</v>
      </c>
      <c r="D439" s="2" t="str">
        <f t="shared" si="32"/>
        <v>Weekday</v>
      </c>
      <c r="E439" s="2" t="str">
        <f>TEXT(Table2[[#This Row],[Order Date]],"MMMM")</f>
        <v>January</v>
      </c>
      <c r="F439" s="2" t="str">
        <f>TEXT(Table2[[#This Row],[Order Date]],"YYYY")</f>
        <v>2020</v>
      </c>
      <c r="G439">
        <v>275</v>
      </c>
      <c r="H439" t="s">
        <v>92</v>
      </c>
      <c r="I439" t="s">
        <v>44</v>
      </c>
      <c r="J439" t="s">
        <v>110</v>
      </c>
      <c r="K439" t="s">
        <v>111</v>
      </c>
      <c r="L439" t="s">
        <v>28</v>
      </c>
      <c r="M439" t="s">
        <v>94</v>
      </c>
      <c r="N439">
        <v>403</v>
      </c>
      <c r="O439" t="s">
        <v>53</v>
      </c>
      <c r="P439" s="4">
        <v>133.37</v>
      </c>
      <c r="Q439">
        <v>1</v>
      </c>
      <c r="R439" s="4">
        <f t="shared" si="30"/>
        <v>133.37</v>
      </c>
      <c r="S439" s="2">
        <v>84.590000149999995</v>
      </c>
      <c r="T439" s="2">
        <f t="shared" si="33"/>
        <v>48.77999985000001</v>
      </c>
      <c r="U439" s="2">
        <f t="shared" si="34"/>
        <v>84.590000149999995</v>
      </c>
    </row>
    <row r="440" spans="1:21">
      <c r="A440">
        <v>5919</v>
      </c>
      <c r="B440" s="1">
        <v>43858</v>
      </c>
      <c r="C440" s="2">
        <f t="shared" si="31"/>
        <v>2</v>
      </c>
      <c r="D440" s="2" t="str">
        <f t="shared" si="32"/>
        <v>Weekday</v>
      </c>
      <c r="E440" s="2" t="str">
        <f>TEXT(Table2[[#This Row],[Order Date]],"MMMM")</f>
        <v>January</v>
      </c>
      <c r="F440" s="2" t="str">
        <f>TEXT(Table2[[#This Row],[Order Date]],"YYYY")</f>
        <v>2020</v>
      </c>
      <c r="G440">
        <v>6306</v>
      </c>
      <c r="H440" t="s">
        <v>481</v>
      </c>
      <c r="I440" t="s">
        <v>44</v>
      </c>
      <c r="J440" t="s">
        <v>110</v>
      </c>
      <c r="K440" t="s">
        <v>111</v>
      </c>
      <c r="L440" t="s">
        <v>33</v>
      </c>
      <c r="M440" t="s">
        <v>183</v>
      </c>
      <c r="N440">
        <v>627</v>
      </c>
      <c r="O440" t="s">
        <v>46</v>
      </c>
      <c r="P440" s="4">
        <v>165</v>
      </c>
      <c r="Q440">
        <v>5</v>
      </c>
      <c r="R440" s="4">
        <f t="shared" si="30"/>
        <v>825</v>
      </c>
      <c r="S440" s="2">
        <v>613.65001700000005</v>
      </c>
      <c r="T440" s="2">
        <f t="shared" si="33"/>
        <v>211.34998299999995</v>
      </c>
      <c r="U440" s="2">
        <f t="shared" si="34"/>
        <v>122.73000340000002</v>
      </c>
    </row>
    <row r="441" spans="1:21">
      <c r="A441">
        <v>14730</v>
      </c>
      <c r="B441" s="1">
        <v>43858</v>
      </c>
      <c r="C441" s="2">
        <f t="shared" si="31"/>
        <v>2</v>
      </c>
      <c r="D441" s="2" t="str">
        <f t="shared" si="32"/>
        <v>Weekday</v>
      </c>
      <c r="E441" s="2" t="str">
        <f>TEXT(Table2[[#This Row],[Order Date]],"MMMM")</f>
        <v>January</v>
      </c>
      <c r="F441" s="2" t="str">
        <f>TEXT(Table2[[#This Row],[Order Date]],"YYYY")</f>
        <v>2020</v>
      </c>
      <c r="G441">
        <v>8098</v>
      </c>
      <c r="H441" t="s">
        <v>92</v>
      </c>
      <c r="I441" t="s">
        <v>44</v>
      </c>
      <c r="J441" t="s">
        <v>110</v>
      </c>
      <c r="K441" t="s">
        <v>111</v>
      </c>
      <c r="L441" t="s">
        <v>28</v>
      </c>
      <c r="M441" t="s">
        <v>115</v>
      </c>
      <c r="N441">
        <v>1004</v>
      </c>
      <c r="O441" t="s">
        <v>49</v>
      </c>
      <c r="P441" s="4">
        <v>460.58</v>
      </c>
      <c r="Q441">
        <v>1</v>
      </c>
      <c r="R441" s="4">
        <f t="shared" si="30"/>
        <v>460.58</v>
      </c>
      <c r="S441" s="2">
        <v>268.7900085</v>
      </c>
      <c r="T441" s="2">
        <f t="shared" si="33"/>
        <v>191.78999149999999</v>
      </c>
      <c r="U441" s="2">
        <f t="shared" si="34"/>
        <v>268.7900085</v>
      </c>
    </row>
    <row r="442" spans="1:21">
      <c r="A442">
        <v>61419</v>
      </c>
      <c r="B442" s="1">
        <v>43858</v>
      </c>
      <c r="C442" s="2">
        <f t="shared" si="31"/>
        <v>2</v>
      </c>
      <c r="D442" s="2" t="str">
        <f t="shared" si="32"/>
        <v>Weekday</v>
      </c>
      <c r="E442" s="2" t="str">
        <f>TEXT(Table2[[#This Row],[Order Date]],"MMMM")</f>
        <v>January</v>
      </c>
      <c r="F442" s="2" t="str">
        <f>TEXT(Table2[[#This Row],[Order Date]],"YYYY")</f>
        <v>2020</v>
      </c>
      <c r="G442">
        <v>11273</v>
      </c>
      <c r="H442" t="s">
        <v>482</v>
      </c>
      <c r="I442" t="s">
        <v>44</v>
      </c>
      <c r="J442" t="s">
        <v>110</v>
      </c>
      <c r="K442" t="s">
        <v>111</v>
      </c>
      <c r="L442" t="s">
        <v>33</v>
      </c>
      <c r="M442" t="s">
        <v>160</v>
      </c>
      <c r="N442">
        <v>502</v>
      </c>
      <c r="O442" t="s">
        <v>29</v>
      </c>
      <c r="P442" s="4">
        <v>65</v>
      </c>
      <c r="Q442">
        <v>5</v>
      </c>
      <c r="R442" s="4">
        <f t="shared" si="30"/>
        <v>325</v>
      </c>
      <c r="S442" s="2">
        <v>167.99999235000001</v>
      </c>
      <c r="T442" s="2">
        <f t="shared" si="33"/>
        <v>157.00000764999999</v>
      </c>
      <c r="U442" s="2">
        <f t="shared" si="34"/>
        <v>33.599998470000003</v>
      </c>
    </row>
    <row r="443" spans="1:21">
      <c r="A443">
        <v>10113</v>
      </c>
      <c r="B443" s="1">
        <v>43858</v>
      </c>
      <c r="C443" s="2">
        <f t="shared" si="31"/>
        <v>2</v>
      </c>
      <c r="D443" s="2" t="str">
        <f t="shared" si="32"/>
        <v>Weekday</v>
      </c>
      <c r="E443" s="2" t="str">
        <f>TEXT(Table2[[#This Row],[Order Date]],"MMMM")</f>
        <v>January</v>
      </c>
      <c r="F443" s="2" t="str">
        <f>TEXT(Table2[[#This Row],[Order Date]],"YYYY")</f>
        <v>2020</v>
      </c>
      <c r="G443">
        <v>12119</v>
      </c>
      <c r="H443" t="s">
        <v>365</v>
      </c>
      <c r="I443" t="s">
        <v>44</v>
      </c>
      <c r="J443" t="s">
        <v>110</v>
      </c>
      <c r="K443" t="s">
        <v>111</v>
      </c>
      <c r="L443" t="s">
        <v>33</v>
      </c>
      <c r="M443" t="s">
        <v>122</v>
      </c>
      <c r="N443">
        <v>893</v>
      </c>
      <c r="O443" t="s">
        <v>46</v>
      </c>
      <c r="P443" s="4">
        <v>52.99</v>
      </c>
      <c r="Q443">
        <v>5</v>
      </c>
      <c r="R443" s="4">
        <f t="shared" si="30"/>
        <v>264.95</v>
      </c>
      <c r="S443" s="2">
        <v>181.84999465000001</v>
      </c>
      <c r="T443" s="2">
        <f t="shared" si="33"/>
        <v>83.100005349999975</v>
      </c>
      <c r="U443" s="2">
        <f t="shared" si="34"/>
        <v>36.369998930000001</v>
      </c>
    </row>
    <row r="444" spans="1:21">
      <c r="A444">
        <v>12218</v>
      </c>
      <c r="B444" s="1">
        <v>43858</v>
      </c>
      <c r="C444" s="2">
        <f t="shared" si="31"/>
        <v>2</v>
      </c>
      <c r="D444" s="2" t="str">
        <f t="shared" si="32"/>
        <v>Weekday</v>
      </c>
      <c r="E444" s="2" t="str">
        <f>TEXT(Table2[[#This Row],[Order Date]],"MMMM")</f>
        <v>January</v>
      </c>
      <c r="F444" s="2" t="str">
        <f>TEXT(Table2[[#This Row],[Order Date]],"YYYY")</f>
        <v>2020</v>
      </c>
      <c r="G444">
        <v>9818</v>
      </c>
      <c r="H444" t="s">
        <v>483</v>
      </c>
      <c r="I444" t="s">
        <v>159</v>
      </c>
      <c r="J444" t="s">
        <v>110</v>
      </c>
      <c r="K444" t="s">
        <v>90</v>
      </c>
      <c r="L444" t="s">
        <v>28</v>
      </c>
      <c r="M444" t="s">
        <v>120</v>
      </c>
      <c r="N444">
        <v>365</v>
      </c>
      <c r="O444" t="s">
        <v>53</v>
      </c>
      <c r="P444" s="4">
        <v>94.75</v>
      </c>
      <c r="Q444">
        <v>1</v>
      </c>
      <c r="R444" s="4">
        <f t="shared" si="30"/>
        <v>94.75</v>
      </c>
      <c r="S444" s="2">
        <v>30.5699997</v>
      </c>
      <c r="T444" s="2">
        <f t="shared" si="33"/>
        <v>64.180000300000003</v>
      </c>
      <c r="U444" s="2">
        <f t="shared" si="34"/>
        <v>30.5699997</v>
      </c>
    </row>
    <row r="445" spans="1:21">
      <c r="A445">
        <v>5895</v>
      </c>
      <c r="B445" s="1">
        <v>43858</v>
      </c>
      <c r="C445" s="2">
        <f t="shared" si="31"/>
        <v>2</v>
      </c>
      <c r="D445" s="2" t="str">
        <f t="shared" si="32"/>
        <v>Weekday</v>
      </c>
      <c r="E445" s="2" t="str">
        <f>TEXT(Table2[[#This Row],[Order Date]],"MMMM")</f>
        <v>January</v>
      </c>
      <c r="F445" s="2" t="str">
        <f>TEXT(Table2[[#This Row],[Order Date]],"YYYY")</f>
        <v>2020</v>
      </c>
      <c r="G445">
        <v>8707</v>
      </c>
      <c r="H445" t="s">
        <v>92</v>
      </c>
      <c r="I445" t="s">
        <v>36</v>
      </c>
      <c r="J445" t="s">
        <v>110</v>
      </c>
      <c r="K445" t="s">
        <v>90</v>
      </c>
      <c r="L445" t="s">
        <v>28</v>
      </c>
      <c r="M445" t="s">
        <v>134</v>
      </c>
      <c r="N445">
        <v>191</v>
      </c>
      <c r="O445" t="s">
        <v>29</v>
      </c>
      <c r="P445" s="4">
        <v>85</v>
      </c>
      <c r="Q445">
        <v>3</v>
      </c>
      <c r="R445" s="4">
        <f t="shared" si="30"/>
        <v>255</v>
      </c>
      <c r="S445" s="2">
        <v>164.33999640000002</v>
      </c>
      <c r="T445" s="2">
        <f t="shared" si="33"/>
        <v>90.660003599999982</v>
      </c>
      <c r="U445" s="2">
        <f t="shared" si="34"/>
        <v>54.779998800000008</v>
      </c>
    </row>
    <row r="446" spans="1:21">
      <c r="A446">
        <v>66275</v>
      </c>
      <c r="B446" s="1">
        <v>43858</v>
      </c>
      <c r="C446" s="2">
        <f t="shared" si="31"/>
        <v>2</v>
      </c>
      <c r="D446" s="2" t="str">
        <f t="shared" si="32"/>
        <v>Weekday</v>
      </c>
      <c r="E446" s="2" t="str">
        <f>TEXT(Table2[[#This Row],[Order Date]],"MMMM")</f>
        <v>January</v>
      </c>
      <c r="F446" s="2" t="str">
        <f>TEXT(Table2[[#This Row],[Order Date]],"YYYY")</f>
        <v>2020</v>
      </c>
      <c r="G446">
        <v>9029</v>
      </c>
      <c r="H446" t="s">
        <v>484</v>
      </c>
      <c r="I446" t="s">
        <v>36</v>
      </c>
      <c r="J446" t="s">
        <v>110</v>
      </c>
      <c r="K446" t="s">
        <v>90</v>
      </c>
      <c r="L446" t="s">
        <v>28</v>
      </c>
      <c r="M446" t="s">
        <v>120</v>
      </c>
      <c r="N446">
        <v>365</v>
      </c>
      <c r="O446" t="s">
        <v>53</v>
      </c>
      <c r="P446" s="4">
        <v>94.75</v>
      </c>
      <c r="Q446">
        <v>5</v>
      </c>
      <c r="R446" s="4">
        <f t="shared" si="30"/>
        <v>473.75</v>
      </c>
      <c r="S446" s="2">
        <v>152.8499985</v>
      </c>
      <c r="T446" s="2">
        <f t="shared" si="33"/>
        <v>320.90000150000003</v>
      </c>
      <c r="U446" s="2">
        <f t="shared" si="34"/>
        <v>30.5699997</v>
      </c>
    </row>
    <row r="447" spans="1:21">
      <c r="A447">
        <v>10116</v>
      </c>
      <c r="B447" s="1">
        <v>43858</v>
      </c>
      <c r="C447" s="2">
        <f t="shared" si="31"/>
        <v>2</v>
      </c>
      <c r="D447" s="2" t="str">
        <f t="shared" si="32"/>
        <v>Weekday</v>
      </c>
      <c r="E447" s="2" t="str">
        <f>TEXT(Table2[[#This Row],[Order Date]],"MMMM")</f>
        <v>January</v>
      </c>
      <c r="F447" s="2" t="str">
        <f>TEXT(Table2[[#This Row],[Order Date]],"YYYY")</f>
        <v>2020</v>
      </c>
      <c r="G447">
        <v>1180</v>
      </c>
      <c r="H447" t="s">
        <v>468</v>
      </c>
      <c r="I447" t="s">
        <v>485</v>
      </c>
      <c r="J447" t="s">
        <v>89</v>
      </c>
      <c r="K447" t="s">
        <v>90</v>
      </c>
      <c r="L447" t="s">
        <v>33</v>
      </c>
      <c r="M447" t="s">
        <v>134</v>
      </c>
      <c r="N447">
        <v>191</v>
      </c>
      <c r="O447" t="s">
        <v>29</v>
      </c>
      <c r="P447" s="4">
        <v>85</v>
      </c>
      <c r="Q447">
        <v>2</v>
      </c>
      <c r="R447" s="4">
        <f t="shared" si="30"/>
        <v>170</v>
      </c>
      <c r="S447" s="2">
        <v>109.5599976</v>
      </c>
      <c r="T447" s="2">
        <f t="shared" si="33"/>
        <v>60.440002399999997</v>
      </c>
      <c r="U447" s="2">
        <f t="shared" si="34"/>
        <v>54.779998800000001</v>
      </c>
    </row>
    <row r="448" spans="1:21">
      <c r="A448">
        <v>16436</v>
      </c>
      <c r="B448" s="1">
        <v>43858</v>
      </c>
      <c r="C448" s="2">
        <f t="shared" si="31"/>
        <v>2</v>
      </c>
      <c r="D448" s="2" t="str">
        <f t="shared" si="32"/>
        <v>Weekday</v>
      </c>
      <c r="E448" s="2" t="str">
        <f>TEXT(Table2[[#This Row],[Order Date]],"MMMM")</f>
        <v>January</v>
      </c>
      <c r="F448" s="2" t="str">
        <f>TEXT(Table2[[#This Row],[Order Date]],"YYYY")</f>
        <v>2020</v>
      </c>
      <c r="G448">
        <v>6050</v>
      </c>
      <c r="H448" t="s">
        <v>486</v>
      </c>
      <c r="I448" t="s">
        <v>487</v>
      </c>
      <c r="J448" t="s">
        <v>89</v>
      </c>
      <c r="K448" t="s">
        <v>90</v>
      </c>
      <c r="L448" t="s">
        <v>33</v>
      </c>
      <c r="M448" t="s">
        <v>134</v>
      </c>
      <c r="N448">
        <v>191</v>
      </c>
      <c r="O448" t="s">
        <v>29</v>
      </c>
      <c r="P448" s="4">
        <v>85</v>
      </c>
      <c r="Q448">
        <v>4</v>
      </c>
      <c r="R448" s="4">
        <f t="shared" si="30"/>
        <v>340</v>
      </c>
      <c r="S448" s="2">
        <v>219.11999520000001</v>
      </c>
      <c r="T448" s="2">
        <f t="shared" si="33"/>
        <v>120.88000479999999</v>
      </c>
      <c r="U448" s="2">
        <f t="shared" si="34"/>
        <v>54.779998800000001</v>
      </c>
    </row>
    <row r="449" spans="1:21">
      <c r="A449">
        <v>16436</v>
      </c>
      <c r="B449" s="1">
        <v>43858</v>
      </c>
      <c r="C449" s="2">
        <f t="shared" si="31"/>
        <v>2</v>
      </c>
      <c r="D449" s="2" t="str">
        <f t="shared" si="32"/>
        <v>Weekday</v>
      </c>
      <c r="E449" s="2" t="str">
        <f>TEXT(Table2[[#This Row],[Order Date]],"MMMM")</f>
        <v>January</v>
      </c>
      <c r="F449" s="2" t="str">
        <f>TEXT(Table2[[#This Row],[Order Date]],"YYYY")</f>
        <v>2020</v>
      </c>
      <c r="G449">
        <v>6050</v>
      </c>
      <c r="H449" t="s">
        <v>486</v>
      </c>
      <c r="I449" t="s">
        <v>487</v>
      </c>
      <c r="J449" t="s">
        <v>89</v>
      </c>
      <c r="K449" t="s">
        <v>90</v>
      </c>
      <c r="L449" t="s">
        <v>33</v>
      </c>
      <c r="M449" t="s">
        <v>99</v>
      </c>
      <c r="N449">
        <v>804</v>
      </c>
      <c r="O449" t="s">
        <v>46</v>
      </c>
      <c r="P449" s="4">
        <v>18.989999999999998</v>
      </c>
      <c r="Q449">
        <v>4</v>
      </c>
      <c r="R449" s="4">
        <f t="shared" si="30"/>
        <v>75.959999999999994</v>
      </c>
      <c r="S449" s="2">
        <v>47.279998800000001</v>
      </c>
      <c r="T449" s="2">
        <f t="shared" si="33"/>
        <v>28.680001199999992</v>
      </c>
      <c r="U449" s="2">
        <f t="shared" si="34"/>
        <v>11.8199997</v>
      </c>
    </row>
    <row r="450" spans="1:21">
      <c r="A450">
        <v>76992</v>
      </c>
      <c r="B450" s="1">
        <v>43858</v>
      </c>
      <c r="C450" s="2">
        <f t="shared" si="31"/>
        <v>2</v>
      </c>
      <c r="D450" s="2" t="str">
        <f t="shared" si="32"/>
        <v>Weekday</v>
      </c>
      <c r="E450" s="2" t="str">
        <f>TEXT(Table2[[#This Row],[Order Date]],"MMMM")</f>
        <v>January</v>
      </c>
      <c r="F450" s="2" t="str">
        <f>TEXT(Table2[[#This Row],[Order Date]],"YYYY")</f>
        <v>2020</v>
      </c>
      <c r="G450">
        <v>20545</v>
      </c>
      <c r="H450" t="s">
        <v>488</v>
      </c>
      <c r="I450" t="s">
        <v>489</v>
      </c>
      <c r="J450" t="s">
        <v>89</v>
      </c>
      <c r="K450" t="s">
        <v>90</v>
      </c>
      <c r="L450" t="s">
        <v>28</v>
      </c>
      <c r="M450" t="s">
        <v>477</v>
      </c>
      <c r="N450">
        <v>1363</v>
      </c>
      <c r="O450" t="s">
        <v>49</v>
      </c>
      <c r="P450" s="4">
        <v>139.9</v>
      </c>
      <c r="Q450">
        <v>1</v>
      </c>
      <c r="R450" s="4">
        <f t="shared" ref="R450:R513" si="35">P450*Q450</f>
        <v>139.9</v>
      </c>
      <c r="S450" s="2">
        <v>72.86000061</v>
      </c>
      <c r="T450" s="2">
        <f t="shared" si="33"/>
        <v>67.039999390000006</v>
      </c>
      <c r="U450" s="2">
        <f t="shared" si="34"/>
        <v>72.86000061</v>
      </c>
    </row>
    <row r="451" spans="1:21">
      <c r="A451">
        <v>76976</v>
      </c>
      <c r="B451" s="1">
        <v>43858</v>
      </c>
      <c r="C451" s="2">
        <f t="shared" ref="C451:C514" si="36">WEEKDAY(B451,2)</f>
        <v>2</v>
      </c>
      <c r="D451" s="2" t="str">
        <f t="shared" ref="D451:D514" si="37">IF(C451&gt;=6,"Weekend","Weekday")</f>
        <v>Weekday</v>
      </c>
      <c r="E451" s="2" t="str">
        <f>TEXT(Table2[[#This Row],[Order Date]],"MMMM")</f>
        <v>January</v>
      </c>
      <c r="F451" s="2" t="str">
        <f>TEXT(Table2[[#This Row],[Order Date]],"YYYY")</f>
        <v>2020</v>
      </c>
      <c r="G451">
        <v>20529</v>
      </c>
      <c r="H451" t="s">
        <v>490</v>
      </c>
      <c r="I451" t="s">
        <v>491</v>
      </c>
      <c r="J451" t="s">
        <v>89</v>
      </c>
      <c r="K451" t="s">
        <v>90</v>
      </c>
      <c r="L451" t="s">
        <v>28</v>
      </c>
      <c r="M451" t="s">
        <v>477</v>
      </c>
      <c r="N451">
        <v>1363</v>
      </c>
      <c r="O451" t="s">
        <v>49</v>
      </c>
      <c r="P451" s="4">
        <v>139.9</v>
      </c>
      <c r="Q451">
        <v>1</v>
      </c>
      <c r="R451" s="4">
        <f t="shared" si="35"/>
        <v>139.9</v>
      </c>
      <c r="S451" s="2">
        <v>72.86000061</v>
      </c>
      <c r="T451" s="2">
        <f t="shared" ref="T451:T514" si="38">R451-S451</f>
        <v>67.039999390000006</v>
      </c>
      <c r="U451" s="2">
        <f t="shared" ref="U451:U514" si="39">S451/Q451</f>
        <v>72.86000061</v>
      </c>
    </row>
    <row r="452" spans="1:21">
      <c r="A452">
        <v>5893</v>
      </c>
      <c r="B452" s="1">
        <v>43858</v>
      </c>
      <c r="C452" s="2">
        <f t="shared" si="36"/>
        <v>2</v>
      </c>
      <c r="D452" s="2" t="str">
        <f t="shared" si="37"/>
        <v>Weekday</v>
      </c>
      <c r="E452" s="2" t="str">
        <f>TEXT(Table2[[#This Row],[Order Date]],"MMMM")</f>
        <v>January</v>
      </c>
      <c r="F452" s="2" t="str">
        <f>TEXT(Table2[[#This Row],[Order Date]],"YYYY")</f>
        <v>2020</v>
      </c>
      <c r="G452">
        <v>4539</v>
      </c>
      <c r="H452" t="s">
        <v>492</v>
      </c>
      <c r="I452" t="s">
        <v>177</v>
      </c>
      <c r="J452" t="s">
        <v>89</v>
      </c>
      <c r="K452" t="s">
        <v>90</v>
      </c>
      <c r="L452" t="s">
        <v>33</v>
      </c>
      <c r="M452" t="s">
        <v>183</v>
      </c>
      <c r="N452">
        <v>627</v>
      </c>
      <c r="O452" t="s">
        <v>46</v>
      </c>
      <c r="P452" s="4">
        <v>165</v>
      </c>
      <c r="Q452">
        <v>2</v>
      </c>
      <c r="R452" s="4">
        <f t="shared" si="35"/>
        <v>330</v>
      </c>
      <c r="S452" s="2">
        <v>245.4600068</v>
      </c>
      <c r="T452" s="2">
        <f t="shared" si="38"/>
        <v>84.539993199999998</v>
      </c>
      <c r="U452" s="2">
        <f t="shared" si="39"/>
        <v>122.7300034</v>
      </c>
    </row>
    <row r="453" spans="1:21">
      <c r="A453">
        <v>62523</v>
      </c>
      <c r="B453" s="1">
        <v>43858</v>
      </c>
      <c r="C453" s="2">
        <f t="shared" si="36"/>
        <v>2</v>
      </c>
      <c r="D453" s="2" t="str">
        <f t="shared" si="37"/>
        <v>Weekday</v>
      </c>
      <c r="E453" s="2" t="str">
        <f>TEXT(Table2[[#This Row],[Order Date]],"MMMM")</f>
        <v>January</v>
      </c>
      <c r="F453" s="2" t="str">
        <f>TEXT(Table2[[#This Row],[Order Date]],"YYYY")</f>
        <v>2020</v>
      </c>
      <c r="G453">
        <v>636</v>
      </c>
      <c r="H453" t="s">
        <v>493</v>
      </c>
      <c r="I453" t="s">
        <v>397</v>
      </c>
      <c r="J453" t="s">
        <v>89</v>
      </c>
      <c r="K453" t="s">
        <v>90</v>
      </c>
      <c r="L453" t="s">
        <v>33</v>
      </c>
      <c r="M453" t="s">
        <v>160</v>
      </c>
      <c r="N453">
        <v>502</v>
      </c>
      <c r="O453" t="s">
        <v>29</v>
      </c>
      <c r="P453" s="4">
        <v>65</v>
      </c>
      <c r="Q453">
        <v>4</v>
      </c>
      <c r="R453" s="4">
        <f t="shared" si="35"/>
        <v>260</v>
      </c>
      <c r="S453" s="2">
        <v>134.39999388000001</v>
      </c>
      <c r="T453" s="2">
        <f t="shared" si="38"/>
        <v>125.60000611999999</v>
      </c>
      <c r="U453" s="2">
        <f t="shared" si="39"/>
        <v>33.599998470000003</v>
      </c>
    </row>
    <row r="454" spans="1:21">
      <c r="A454">
        <v>16419</v>
      </c>
      <c r="B454" s="1">
        <v>43858</v>
      </c>
      <c r="C454" s="2">
        <f t="shared" si="36"/>
        <v>2</v>
      </c>
      <c r="D454" s="2" t="str">
        <f t="shared" si="37"/>
        <v>Weekday</v>
      </c>
      <c r="E454" s="2" t="str">
        <f>TEXT(Table2[[#This Row],[Order Date]],"MMMM")</f>
        <v>January</v>
      </c>
      <c r="F454" s="2" t="str">
        <f>TEXT(Table2[[#This Row],[Order Date]],"YYYY")</f>
        <v>2020</v>
      </c>
      <c r="G454">
        <v>6815</v>
      </c>
      <c r="H454" t="s">
        <v>494</v>
      </c>
      <c r="I454" t="s">
        <v>26</v>
      </c>
      <c r="J454" t="s">
        <v>89</v>
      </c>
      <c r="K454" t="s">
        <v>90</v>
      </c>
      <c r="L454" t="s">
        <v>28</v>
      </c>
      <c r="M454" t="s">
        <v>134</v>
      </c>
      <c r="N454">
        <v>191</v>
      </c>
      <c r="O454" t="s">
        <v>29</v>
      </c>
      <c r="P454" s="4">
        <v>85</v>
      </c>
      <c r="Q454">
        <v>5</v>
      </c>
      <c r="R454" s="4">
        <f t="shared" si="35"/>
        <v>425</v>
      </c>
      <c r="S454" s="2">
        <v>273.89999399999999</v>
      </c>
      <c r="T454" s="2">
        <f t="shared" si="38"/>
        <v>151.10000600000001</v>
      </c>
      <c r="U454" s="2">
        <f t="shared" si="39"/>
        <v>54.779998800000001</v>
      </c>
    </row>
    <row r="455" spans="1:21">
      <c r="A455">
        <v>16378</v>
      </c>
      <c r="B455" s="1">
        <v>43858</v>
      </c>
      <c r="C455" s="2">
        <f t="shared" si="36"/>
        <v>2</v>
      </c>
      <c r="D455" s="2" t="str">
        <f t="shared" si="37"/>
        <v>Weekday</v>
      </c>
      <c r="E455" s="2" t="str">
        <f>TEXT(Table2[[#This Row],[Order Date]],"MMMM")</f>
        <v>January</v>
      </c>
      <c r="F455" s="2" t="str">
        <f>TEXT(Table2[[#This Row],[Order Date]],"YYYY")</f>
        <v>2020</v>
      </c>
      <c r="G455">
        <v>1445</v>
      </c>
      <c r="H455" t="s">
        <v>495</v>
      </c>
      <c r="I455" t="s">
        <v>144</v>
      </c>
      <c r="J455" t="s">
        <v>89</v>
      </c>
      <c r="K455" t="s">
        <v>90</v>
      </c>
      <c r="L455" t="s">
        <v>28</v>
      </c>
      <c r="M455" t="s">
        <v>120</v>
      </c>
      <c r="N455">
        <v>365</v>
      </c>
      <c r="O455" t="s">
        <v>53</v>
      </c>
      <c r="P455" s="4">
        <v>94.75</v>
      </c>
      <c r="Q455">
        <v>5</v>
      </c>
      <c r="R455" s="4">
        <f t="shared" si="35"/>
        <v>473.75</v>
      </c>
      <c r="S455" s="2">
        <v>152.8499985</v>
      </c>
      <c r="T455" s="2">
        <f t="shared" si="38"/>
        <v>320.90000150000003</v>
      </c>
      <c r="U455" s="2">
        <f t="shared" si="39"/>
        <v>30.5699997</v>
      </c>
    </row>
    <row r="456" spans="1:21">
      <c r="A456">
        <v>75809</v>
      </c>
      <c r="B456" s="1">
        <v>43858</v>
      </c>
      <c r="C456" s="2">
        <f t="shared" si="36"/>
        <v>2</v>
      </c>
      <c r="D456" s="2" t="str">
        <f t="shared" si="37"/>
        <v>Weekday</v>
      </c>
      <c r="E456" s="2" t="str">
        <f>TEXT(Table2[[#This Row],[Order Date]],"MMMM")</f>
        <v>January</v>
      </c>
      <c r="F456" s="2" t="str">
        <f>TEXT(Table2[[#This Row],[Order Date]],"YYYY")</f>
        <v>2020</v>
      </c>
      <c r="G456">
        <v>19362</v>
      </c>
      <c r="H456" t="s">
        <v>496</v>
      </c>
      <c r="I456" t="s">
        <v>96</v>
      </c>
      <c r="J456" t="s">
        <v>89</v>
      </c>
      <c r="K456" t="s">
        <v>90</v>
      </c>
      <c r="L456" t="s">
        <v>28</v>
      </c>
      <c r="M456" t="s">
        <v>97</v>
      </c>
      <c r="N456">
        <v>1360</v>
      </c>
      <c r="O456" t="s">
        <v>38</v>
      </c>
      <c r="P456" s="4">
        <v>370</v>
      </c>
      <c r="Q456">
        <v>1</v>
      </c>
      <c r="R456" s="4">
        <f t="shared" si="35"/>
        <v>370</v>
      </c>
      <c r="S456" s="2">
        <v>249.0899963</v>
      </c>
      <c r="T456" s="2">
        <f t="shared" si="38"/>
        <v>120.9100037</v>
      </c>
      <c r="U456" s="2">
        <f t="shared" si="39"/>
        <v>249.0899963</v>
      </c>
    </row>
    <row r="457" spans="1:21">
      <c r="A457">
        <v>11636</v>
      </c>
      <c r="B457" s="1">
        <v>43858</v>
      </c>
      <c r="C457" s="2">
        <f t="shared" si="36"/>
        <v>2</v>
      </c>
      <c r="D457" s="2" t="str">
        <f t="shared" si="37"/>
        <v>Weekday</v>
      </c>
      <c r="E457" s="2" t="str">
        <f>TEXT(Table2[[#This Row],[Order Date]],"MMMM")</f>
        <v>January</v>
      </c>
      <c r="F457" s="2" t="str">
        <f>TEXT(Table2[[#This Row],[Order Date]],"YYYY")</f>
        <v>2020</v>
      </c>
      <c r="G457">
        <v>8148</v>
      </c>
      <c r="H457" t="s">
        <v>92</v>
      </c>
      <c r="I457" t="s">
        <v>497</v>
      </c>
      <c r="J457" t="s">
        <v>89</v>
      </c>
      <c r="K457" t="s">
        <v>90</v>
      </c>
      <c r="L457" t="s">
        <v>33</v>
      </c>
      <c r="M457" t="s">
        <v>160</v>
      </c>
      <c r="N457">
        <v>502</v>
      </c>
      <c r="O457" t="s">
        <v>29</v>
      </c>
      <c r="P457" s="4">
        <v>65</v>
      </c>
      <c r="Q457">
        <v>4</v>
      </c>
      <c r="R457" s="4">
        <f t="shared" si="35"/>
        <v>260</v>
      </c>
      <c r="S457" s="2">
        <v>134.39999388000001</v>
      </c>
      <c r="T457" s="2">
        <f t="shared" si="38"/>
        <v>125.60000611999999</v>
      </c>
      <c r="U457" s="2">
        <f t="shared" si="39"/>
        <v>33.599998470000003</v>
      </c>
    </row>
    <row r="458" spans="1:21">
      <c r="A458">
        <v>71450</v>
      </c>
      <c r="B458" s="1">
        <v>43857</v>
      </c>
      <c r="C458" s="2">
        <f t="shared" si="36"/>
        <v>1</v>
      </c>
      <c r="D458" s="2" t="str">
        <f t="shared" si="37"/>
        <v>Weekday</v>
      </c>
      <c r="E458" s="2" t="str">
        <f>TEXT(Table2[[#This Row],[Order Date]],"MMMM")</f>
        <v>January</v>
      </c>
      <c r="F458" s="2" t="str">
        <f>TEXT(Table2[[#This Row],[Order Date]],"YYYY")</f>
        <v>2020</v>
      </c>
      <c r="G458">
        <v>15003</v>
      </c>
      <c r="H458" t="s">
        <v>418</v>
      </c>
      <c r="I458" t="s">
        <v>218</v>
      </c>
      <c r="J458" t="s">
        <v>110</v>
      </c>
      <c r="K458" t="s">
        <v>111</v>
      </c>
      <c r="L458" t="s">
        <v>28</v>
      </c>
      <c r="M458" t="s">
        <v>498</v>
      </c>
      <c r="N458">
        <v>1354</v>
      </c>
      <c r="O458" t="s">
        <v>38</v>
      </c>
      <c r="P458" s="4">
        <v>78.89</v>
      </c>
      <c r="Q458">
        <v>1</v>
      </c>
      <c r="R458" s="4">
        <f t="shared" si="35"/>
        <v>78.89</v>
      </c>
      <c r="S458" s="2">
        <v>36.159999849999998</v>
      </c>
      <c r="T458" s="2">
        <f t="shared" si="38"/>
        <v>42.730000150000002</v>
      </c>
      <c r="U458" s="2">
        <f t="shared" si="39"/>
        <v>36.159999849999998</v>
      </c>
    </row>
    <row r="459" spans="1:21">
      <c r="A459">
        <v>71471</v>
      </c>
      <c r="B459" s="1">
        <v>43857</v>
      </c>
      <c r="C459" s="2">
        <f t="shared" si="36"/>
        <v>1</v>
      </c>
      <c r="D459" s="2" t="str">
        <f t="shared" si="37"/>
        <v>Weekday</v>
      </c>
      <c r="E459" s="2" t="str">
        <f>TEXT(Table2[[#This Row],[Order Date]],"MMMM")</f>
        <v>January</v>
      </c>
      <c r="F459" s="2" t="str">
        <f>TEXT(Table2[[#This Row],[Order Date]],"YYYY")</f>
        <v>2020</v>
      </c>
      <c r="G459">
        <v>15024</v>
      </c>
      <c r="H459" t="s">
        <v>499</v>
      </c>
      <c r="I459" t="s">
        <v>218</v>
      </c>
      <c r="J459" t="s">
        <v>110</v>
      </c>
      <c r="K459" t="s">
        <v>111</v>
      </c>
      <c r="L459" t="s">
        <v>28</v>
      </c>
      <c r="M459" t="s">
        <v>498</v>
      </c>
      <c r="N459">
        <v>1354</v>
      </c>
      <c r="O459" t="s">
        <v>38</v>
      </c>
      <c r="P459" s="4">
        <v>78.89</v>
      </c>
      <c r="Q459">
        <v>1</v>
      </c>
      <c r="R459" s="4">
        <f t="shared" si="35"/>
        <v>78.89</v>
      </c>
      <c r="S459" s="2">
        <v>36.159999849999998</v>
      </c>
      <c r="T459" s="2">
        <f t="shared" si="38"/>
        <v>42.730000150000002</v>
      </c>
      <c r="U459" s="2">
        <f t="shared" si="39"/>
        <v>36.159999849999998</v>
      </c>
    </row>
    <row r="460" spans="1:21">
      <c r="A460">
        <v>71473</v>
      </c>
      <c r="B460" s="1">
        <v>43857</v>
      </c>
      <c r="C460" s="2">
        <f t="shared" si="36"/>
        <v>1</v>
      </c>
      <c r="D460" s="2" t="str">
        <f t="shared" si="37"/>
        <v>Weekday</v>
      </c>
      <c r="E460" s="2" t="str">
        <f>TEXT(Table2[[#This Row],[Order Date]],"MMMM")</f>
        <v>January</v>
      </c>
      <c r="F460" s="2" t="str">
        <f>TEXT(Table2[[#This Row],[Order Date]],"YYYY")</f>
        <v>2020</v>
      </c>
      <c r="G460">
        <v>15026</v>
      </c>
      <c r="H460" t="s">
        <v>500</v>
      </c>
      <c r="I460" t="s">
        <v>218</v>
      </c>
      <c r="J460" t="s">
        <v>110</v>
      </c>
      <c r="K460" t="s">
        <v>111</v>
      </c>
      <c r="L460" t="s">
        <v>28</v>
      </c>
      <c r="M460" t="s">
        <v>498</v>
      </c>
      <c r="N460">
        <v>1354</v>
      </c>
      <c r="O460" t="s">
        <v>38</v>
      </c>
      <c r="P460" s="4">
        <v>78.89</v>
      </c>
      <c r="Q460">
        <v>1</v>
      </c>
      <c r="R460" s="4">
        <f t="shared" si="35"/>
        <v>78.89</v>
      </c>
      <c r="S460" s="2">
        <v>36.159999849999998</v>
      </c>
      <c r="T460" s="2">
        <f t="shared" si="38"/>
        <v>42.730000150000002</v>
      </c>
      <c r="U460" s="2">
        <f t="shared" si="39"/>
        <v>36.159999849999998</v>
      </c>
    </row>
    <row r="461" spans="1:21">
      <c r="A461">
        <v>71515</v>
      </c>
      <c r="B461" s="1">
        <v>43857</v>
      </c>
      <c r="C461" s="2">
        <f t="shared" si="36"/>
        <v>1</v>
      </c>
      <c r="D461" s="2" t="str">
        <f t="shared" si="37"/>
        <v>Weekday</v>
      </c>
      <c r="E461" s="2" t="str">
        <f>TEXT(Table2[[#This Row],[Order Date]],"MMMM")</f>
        <v>January</v>
      </c>
      <c r="F461" s="2" t="str">
        <f>TEXT(Table2[[#This Row],[Order Date]],"YYYY")</f>
        <v>2020</v>
      </c>
      <c r="G461">
        <v>15068</v>
      </c>
      <c r="H461" t="s">
        <v>389</v>
      </c>
      <c r="I461" t="s">
        <v>218</v>
      </c>
      <c r="J461" t="s">
        <v>110</v>
      </c>
      <c r="K461" t="s">
        <v>111</v>
      </c>
      <c r="L461" t="s">
        <v>28</v>
      </c>
      <c r="M461" t="s">
        <v>498</v>
      </c>
      <c r="N461">
        <v>1354</v>
      </c>
      <c r="O461" t="s">
        <v>38</v>
      </c>
      <c r="P461" s="4">
        <v>78.89</v>
      </c>
      <c r="Q461">
        <v>1</v>
      </c>
      <c r="R461" s="4">
        <f t="shared" si="35"/>
        <v>78.89</v>
      </c>
      <c r="S461" s="2">
        <v>36.159999849999998</v>
      </c>
      <c r="T461" s="2">
        <f t="shared" si="38"/>
        <v>42.730000150000002</v>
      </c>
      <c r="U461" s="2">
        <f t="shared" si="39"/>
        <v>36.159999849999998</v>
      </c>
    </row>
    <row r="462" spans="1:21">
      <c r="A462">
        <v>71517</v>
      </c>
      <c r="B462" s="1">
        <v>43857</v>
      </c>
      <c r="C462" s="2">
        <f t="shared" si="36"/>
        <v>1</v>
      </c>
      <c r="D462" s="2" t="str">
        <f t="shared" si="37"/>
        <v>Weekday</v>
      </c>
      <c r="E462" s="2" t="str">
        <f>TEXT(Table2[[#This Row],[Order Date]],"MMMM")</f>
        <v>January</v>
      </c>
      <c r="F462" s="2" t="str">
        <f>TEXT(Table2[[#This Row],[Order Date]],"YYYY")</f>
        <v>2020</v>
      </c>
      <c r="G462">
        <v>15070</v>
      </c>
      <c r="H462" t="s">
        <v>501</v>
      </c>
      <c r="I462" t="s">
        <v>218</v>
      </c>
      <c r="J462" t="s">
        <v>110</v>
      </c>
      <c r="K462" t="s">
        <v>111</v>
      </c>
      <c r="L462" t="s">
        <v>28</v>
      </c>
      <c r="M462" t="s">
        <v>498</v>
      </c>
      <c r="N462">
        <v>1354</v>
      </c>
      <c r="O462" t="s">
        <v>38</v>
      </c>
      <c r="P462" s="4">
        <v>78.89</v>
      </c>
      <c r="Q462">
        <v>1</v>
      </c>
      <c r="R462" s="4">
        <f t="shared" si="35"/>
        <v>78.89</v>
      </c>
      <c r="S462" s="2">
        <v>36.159999849999998</v>
      </c>
      <c r="T462" s="2">
        <f t="shared" si="38"/>
        <v>42.730000150000002</v>
      </c>
      <c r="U462" s="2">
        <f t="shared" si="39"/>
        <v>36.159999849999998</v>
      </c>
    </row>
    <row r="463" spans="1:21">
      <c r="A463">
        <v>71533</v>
      </c>
      <c r="B463" s="1">
        <v>43857</v>
      </c>
      <c r="C463" s="2">
        <f t="shared" si="36"/>
        <v>1</v>
      </c>
      <c r="D463" s="2" t="str">
        <f t="shared" si="37"/>
        <v>Weekday</v>
      </c>
      <c r="E463" s="2" t="str">
        <f>TEXT(Table2[[#This Row],[Order Date]],"MMMM")</f>
        <v>January</v>
      </c>
      <c r="F463" s="2" t="str">
        <f>TEXT(Table2[[#This Row],[Order Date]],"YYYY")</f>
        <v>2020</v>
      </c>
      <c r="G463">
        <v>15086</v>
      </c>
      <c r="H463" t="s">
        <v>502</v>
      </c>
      <c r="I463" t="s">
        <v>218</v>
      </c>
      <c r="J463" t="s">
        <v>110</v>
      </c>
      <c r="K463" t="s">
        <v>111</v>
      </c>
      <c r="L463" t="s">
        <v>28</v>
      </c>
      <c r="M463" t="s">
        <v>498</v>
      </c>
      <c r="N463">
        <v>1354</v>
      </c>
      <c r="O463" t="s">
        <v>38</v>
      </c>
      <c r="P463" s="4">
        <v>78.89</v>
      </c>
      <c r="Q463">
        <v>1</v>
      </c>
      <c r="R463" s="4">
        <f t="shared" si="35"/>
        <v>78.89</v>
      </c>
      <c r="S463" s="2">
        <v>36.159999849999998</v>
      </c>
      <c r="T463" s="2">
        <f t="shared" si="38"/>
        <v>42.730000150000002</v>
      </c>
      <c r="U463" s="2">
        <f t="shared" si="39"/>
        <v>36.159999849999998</v>
      </c>
    </row>
    <row r="464" spans="1:21">
      <c r="A464">
        <v>16998</v>
      </c>
      <c r="B464" s="1">
        <v>43857</v>
      </c>
      <c r="C464" s="2">
        <f t="shared" si="36"/>
        <v>1</v>
      </c>
      <c r="D464" s="2" t="str">
        <f t="shared" si="37"/>
        <v>Weekday</v>
      </c>
      <c r="E464" s="2" t="str">
        <f>TEXT(Table2[[#This Row],[Order Date]],"MMMM")</f>
        <v>January</v>
      </c>
      <c r="F464" s="2" t="str">
        <f>TEXT(Table2[[#This Row],[Order Date]],"YYYY")</f>
        <v>2020</v>
      </c>
      <c r="G464">
        <v>548</v>
      </c>
      <c r="H464" t="s">
        <v>503</v>
      </c>
      <c r="I464" t="s">
        <v>44</v>
      </c>
      <c r="J464" t="s">
        <v>110</v>
      </c>
      <c r="K464" t="s">
        <v>111</v>
      </c>
      <c r="L464" t="s">
        <v>28</v>
      </c>
      <c r="M464" t="s">
        <v>115</v>
      </c>
      <c r="N464">
        <v>1004</v>
      </c>
      <c r="O464" t="s">
        <v>49</v>
      </c>
      <c r="P464" s="4">
        <v>460.58</v>
      </c>
      <c r="Q464">
        <v>1</v>
      </c>
      <c r="R464" s="4">
        <f t="shared" si="35"/>
        <v>460.58</v>
      </c>
      <c r="S464" s="2">
        <v>268.7900085</v>
      </c>
      <c r="T464" s="2">
        <f t="shared" si="38"/>
        <v>191.78999149999999</v>
      </c>
      <c r="U464" s="2">
        <f t="shared" si="39"/>
        <v>268.7900085</v>
      </c>
    </row>
    <row r="465" spans="1:21">
      <c r="A465">
        <v>8906</v>
      </c>
      <c r="B465" s="1">
        <v>43857</v>
      </c>
      <c r="C465" s="2">
        <f t="shared" si="36"/>
        <v>1</v>
      </c>
      <c r="D465" s="2" t="str">
        <f t="shared" si="37"/>
        <v>Weekday</v>
      </c>
      <c r="E465" s="2" t="str">
        <f>TEXT(Table2[[#This Row],[Order Date]],"MMMM")</f>
        <v>January</v>
      </c>
      <c r="F465" s="2" t="str">
        <f>TEXT(Table2[[#This Row],[Order Date]],"YYYY")</f>
        <v>2020</v>
      </c>
      <c r="G465">
        <v>2291</v>
      </c>
      <c r="H465" t="s">
        <v>504</v>
      </c>
      <c r="I465" t="s">
        <v>44</v>
      </c>
      <c r="J465" t="s">
        <v>110</v>
      </c>
      <c r="K465" t="s">
        <v>111</v>
      </c>
      <c r="L465" t="s">
        <v>33</v>
      </c>
      <c r="M465" t="s">
        <v>160</v>
      </c>
      <c r="N465">
        <v>502</v>
      </c>
      <c r="O465" t="s">
        <v>29</v>
      </c>
      <c r="P465" s="4">
        <v>65</v>
      </c>
      <c r="Q465">
        <v>5</v>
      </c>
      <c r="R465" s="4">
        <f t="shared" si="35"/>
        <v>325</v>
      </c>
      <c r="S465" s="2">
        <v>167.99999235000001</v>
      </c>
      <c r="T465" s="2">
        <f t="shared" si="38"/>
        <v>157.00000764999999</v>
      </c>
      <c r="U465" s="2">
        <f t="shared" si="39"/>
        <v>33.599998470000003</v>
      </c>
    </row>
    <row r="466" spans="1:21">
      <c r="A466">
        <v>9063</v>
      </c>
      <c r="B466" s="1">
        <v>43857</v>
      </c>
      <c r="C466" s="2">
        <f t="shared" si="36"/>
        <v>1</v>
      </c>
      <c r="D466" s="2" t="str">
        <f t="shared" si="37"/>
        <v>Weekday</v>
      </c>
      <c r="E466" s="2" t="str">
        <f>TEXT(Table2[[#This Row],[Order Date]],"MMMM")</f>
        <v>January</v>
      </c>
      <c r="F466" s="2" t="str">
        <f>TEXT(Table2[[#This Row],[Order Date]],"YYYY")</f>
        <v>2020</v>
      </c>
      <c r="G466">
        <v>5274</v>
      </c>
      <c r="H466" t="s">
        <v>234</v>
      </c>
      <c r="I466" t="s">
        <v>44</v>
      </c>
      <c r="J466" t="s">
        <v>110</v>
      </c>
      <c r="K466" t="s">
        <v>111</v>
      </c>
      <c r="L466" t="s">
        <v>33</v>
      </c>
      <c r="M466" t="s">
        <v>505</v>
      </c>
      <c r="N466">
        <v>564</v>
      </c>
      <c r="O466" t="s">
        <v>53</v>
      </c>
      <c r="P466" s="4">
        <v>30</v>
      </c>
      <c r="Q466">
        <v>5</v>
      </c>
      <c r="R466" s="4">
        <f t="shared" si="35"/>
        <v>150</v>
      </c>
      <c r="S466" s="2">
        <v>92.650003450000014</v>
      </c>
      <c r="T466" s="2">
        <f t="shared" si="38"/>
        <v>57.349996549999986</v>
      </c>
      <c r="U466" s="2">
        <f t="shared" si="39"/>
        <v>18.530000690000001</v>
      </c>
    </row>
    <row r="467" spans="1:21">
      <c r="A467">
        <v>7980</v>
      </c>
      <c r="B467" s="1">
        <v>43857</v>
      </c>
      <c r="C467" s="2">
        <f t="shared" si="36"/>
        <v>1</v>
      </c>
      <c r="D467" s="2" t="str">
        <f t="shared" si="37"/>
        <v>Weekday</v>
      </c>
      <c r="E467" s="2" t="str">
        <f>TEXT(Table2[[#This Row],[Order Date]],"MMMM")</f>
        <v>January</v>
      </c>
      <c r="F467" s="2" t="str">
        <f>TEXT(Table2[[#This Row],[Order Date]],"YYYY")</f>
        <v>2020</v>
      </c>
      <c r="G467">
        <v>5828</v>
      </c>
      <c r="H467" t="s">
        <v>323</v>
      </c>
      <c r="I467" t="s">
        <v>44</v>
      </c>
      <c r="J467" t="s">
        <v>110</v>
      </c>
      <c r="K467" t="s">
        <v>111</v>
      </c>
      <c r="L467" t="s">
        <v>33</v>
      </c>
      <c r="M467" t="s">
        <v>134</v>
      </c>
      <c r="N467">
        <v>191</v>
      </c>
      <c r="O467" t="s">
        <v>29</v>
      </c>
      <c r="P467" s="4">
        <v>85</v>
      </c>
      <c r="Q467">
        <v>5</v>
      </c>
      <c r="R467" s="4">
        <f t="shared" si="35"/>
        <v>425</v>
      </c>
      <c r="S467" s="2">
        <v>273.89999399999999</v>
      </c>
      <c r="T467" s="2">
        <f t="shared" si="38"/>
        <v>151.10000600000001</v>
      </c>
      <c r="U467" s="2">
        <f t="shared" si="39"/>
        <v>54.779998800000001</v>
      </c>
    </row>
    <row r="468" spans="1:21">
      <c r="A468">
        <v>10580</v>
      </c>
      <c r="B468" s="1">
        <v>43857</v>
      </c>
      <c r="C468" s="2">
        <f t="shared" si="36"/>
        <v>1</v>
      </c>
      <c r="D468" s="2" t="str">
        <f t="shared" si="37"/>
        <v>Weekday</v>
      </c>
      <c r="E468" s="2" t="str">
        <f>TEXT(Table2[[#This Row],[Order Date]],"MMMM")</f>
        <v>January</v>
      </c>
      <c r="F468" s="2" t="str">
        <f>TEXT(Table2[[#This Row],[Order Date]],"YYYY")</f>
        <v>2020</v>
      </c>
      <c r="G468">
        <v>9556</v>
      </c>
      <c r="H468" t="s">
        <v>58</v>
      </c>
      <c r="I468" t="s">
        <v>44</v>
      </c>
      <c r="J468" t="s">
        <v>110</v>
      </c>
      <c r="K468" t="s">
        <v>111</v>
      </c>
      <c r="L468" t="s">
        <v>28</v>
      </c>
      <c r="M468" t="s">
        <v>94</v>
      </c>
      <c r="N468">
        <v>403</v>
      </c>
      <c r="O468" t="s">
        <v>53</v>
      </c>
      <c r="P468" s="4">
        <v>133.37</v>
      </c>
      <c r="Q468">
        <v>1</v>
      </c>
      <c r="R468" s="4">
        <f t="shared" si="35"/>
        <v>133.37</v>
      </c>
      <c r="S468" s="2">
        <v>84.590000149999995</v>
      </c>
      <c r="T468" s="2">
        <f t="shared" si="38"/>
        <v>48.77999985000001</v>
      </c>
      <c r="U468" s="2">
        <f t="shared" si="39"/>
        <v>84.590000149999995</v>
      </c>
    </row>
    <row r="469" spans="1:21">
      <c r="A469">
        <v>14193</v>
      </c>
      <c r="B469" s="1">
        <v>43857</v>
      </c>
      <c r="C469" s="2">
        <f t="shared" si="36"/>
        <v>1</v>
      </c>
      <c r="D469" s="2" t="str">
        <f t="shared" si="37"/>
        <v>Weekday</v>
      </c>
      <c r="E469" s="2" t="str">
        <f>TEXT(Table2[[#This Row],[Order Date]],"MMMM")</f>
        <v>January</v>
      </c>
      <c r="F469" s="2" t="str">
        <f>TEXT(Table2[[#This Row],[Order Date]],"YYYY")</f>
        <v>2020</v>
      </c>
      <c r="G469">
        <v>10928</v>
      </c>
      <c r="H469" t="s">
        <v>92</v>
      </c>
      <c r="I469" t="s">
        <v>44</v>
      </c>
      <c r="J469" t="s">
        <v>110</v>
      </c>
      <c r="K469" t="s">
        <v>111</v>
      </c>
      <c r="L469" t="s">
        <v>28</v>
      </c>
      <c r="M469" t="s">
        <v>115</v>
      </c>
      <c r="N469">
        <v>1004</v>
      </c>
      <c r="O469" t="s">
        <v>49</v>
      </c>
      <c r="P469" s="4">
        <v>460.58</v>
      </c>
      <c r="Q469">
        <v>1</v>
      </c>
      <c r="R469" s="4">
        <f t="shared" si="35"/>
        <v>460.58</v>
      </c>
      <c r="S469" s="2">
        <v>268.7900085</v>
      </c>
      <c r="T469" s="2">
        <f t="shared" si="38"/>
        <v>191.78999149999999</v>
      </c>
      <c r="U469" s="2">
        <f t="shared" si="39"/>
        <v>268.7900085</v>
      </c>
    </row>
    <row r="470" spans="1:21">
      <c r="A470">
        <v>1797</v>
      </c>
      <c r="B470" s="1">
        <v>43857</v>
      </c>
      <c r="C470" s="2">
        <f t="shared" si="36"/>
        <v>1</v>
      </c>
      <c r="D470" s="2" t="str">
        <f t="shared" si="37"/>
        <v>Weekday</v>
      </c>
      <c r="E470" s="2" t="str">
        <f>TEXT(Table2[[#This Row],[Order Date]],"MMMM")</f>
        <v>January</v>
      </c>
      <c r="F470" s="2" t="str">
        <f>TEXT(Table2[[#This Row],[Order Date]],"YYYY")</f>
        <v>2020</v>
      </c>
      <c r="G470">
        <v>11793</v>
      </c>
      <c r="H470" t="s">
        <v>407</v>
      </c>
      <c r="I470" t="s">
        <v>44</v>
      </c>
      <c r="J470" t="s">
        <v>110</v>
      </c>
      <c r="K470" t="s">
        <v>111</v>
      </c>
      <c r="L470" t="s">
        <v>33</v>
      </c>
      <c r="M470" t="s">
        <v>506</v>
      </c>
      <c r="N470">
        <v>886</v>
      </c>
      <c r="O470" t="s">
        <v>46</v>
      </c>
      <c r="P470" s="4">
        <v>52.99</v>
      </c>
      <c r="Q470">
        <v>5</v>
      </c>
      <c r="R470" s="4">
        <f t="shared" si="35"/>
        <v>264.95</v>
      </c>
      <c r="S470" s="2">
        <v>179.30000304999999</v>
      </c>
      <c r="T470" s="2">
        <f t="shared" si="38"/>
        <v>85.649996950000002</v>
      </c>
      <c r="U470" s="2">
        <f t="shared" si="39"/>
        <v>35.86000061</v>
      </c>
    </row>
    <row r="471" spans="1:21">
      <c r="A471">
        <v>68977</v>
      </c>
      <c r="B471" s="1">
        <v>43857</v>
      </c>
      <c r="C471" s="2">
        <f t="shared" si="36"/>
        <v>1</v>
      </c>
      <c r="D471" s="2" t="str">
        <f t="shared" si="37"/>
        <v>Weekday</v>
      </c>
      <c r="E471" s="2" t="str">
        <f>TEXT(Table2[[#This Row],[Order Date]],"MMMM")</f>
        <v>January</v>
      </c>
      <c r="F471" s="2" t="str">
        <f>TEXT(Table2[[#This Row],[Order Date]],"YYYY")</f>
        <v>2020</v>
      </c>
      <c r="G471">
        <v>12530</v>
      </c>
      <c r="H471" t="s">
        <v>507</v>
      </c>
      <c r="I471" t="s">
        <v>44</v>
      </c>
      <c r="J471" t="s">
        <v>110</v>
      </c>
      <c r="K471" t="s">
        <v>111</v>
      </c>
      <c r="L471" t="s">
        <v>28</v>
      </c>
      <c r="M471" t="s">
        <v>508</v>
      </c>
      <c r="N471">
        <v>1346</v>
      </c>
      <c r="O471" t="s">
        <v>20</v>
      </c>
      <c r="P471" s="4">
        <v>12.89</v>
      </c>
      <c r="Q471">
        <v>1</v>
      </c>
      <c r="R471" s="4">
        <f t="shared" si="35"/>
        <v>12.89</v>
      </c>
      <c r="S471" s="2">
        <v>6.7600002290000001</v>
      </c>
      <c r="T471" s="2">
        <f t="shared" si="38"/>
        <v>6.1299997710000005</v>
      </c>
      <c r="U471" s="2">
        <f t="shared" si="39"/>
        <v>6.7600002290000001</v>
      </c>
    </row>
    <row r="472" spans="1:21">
      <c r="A472">
        <v>68996</v>
      </c>
      <c r="B472" s="1">
        <v>43857</v>
      </c>
      <c r="C472" s="2">
        <f t="shared" si="36"/>
        <v>1</v>
      </c>
      <c r="D472" s="2" t="str">
        <f t="shared" si="37"/>
        <v>Weekday</v>
      </c>
      <c r="E472" s="2" t="str">
        <f>TEXT(Table2[[#This Row],[Order Date]],"MMMM")</f>
        <v>January</v>
      </c>
      <c r="F472" s="2" t="str">
        <f>TEXT(Table2[[#This Row],[Order Date]],"YYYY")</f>
        <v>2020</v>
      </c>
      <c r="G472">
        <v>12549</v>
      </c>
      <c r="H472" t="s">
        <v>385</v>
      </c>
      <c r="I472" t="s">
        <v>44</v>
      </c>
      <c r="J472" t="s">
        <v>110</v>
      </c>
      <c r="K472" t="s">
        <v>111</v>
      </c>
      <c r="L472" t="s">
        <v>28</v>
      </c>
      <c r="M472" t="s">
        <v>508</v>
      </c>
      <c r="N472">
        <v>1346</v>
      </c>
      <c r="O472" t="s">
        <v>20</v>
      </c>
      <c r="P472" s="4">
        <v>12.89</v>
      </c>
      <c r="Q472">
        <v>1</v>
      </c>
      <c r="R472" s="4">
        <f t="shared" si="35"/>
        <v>12.89</v>
      </c>
      <c r="S472" s="2">
        <v>6.7600002290000001</v>
      </c>
      <c r="T472" s="2">
        <f t="shared" si="38"/>
        <v>6.1299997710000005</v>
      </c>
      <c r="U472" s="2">
        <f t="shared" si="39"/>
        <v>6.7600002290000001</v>
      </c>
    </row>
    <row r="473" spans="1:21">
      <c r="A473">
        <v>69057</v>
      </c>
      <c r="B473" s="1">
        <v>43857</v>
      </c>
      <c r="C473" s="2">
        <f t="shared" si="36"/>
        <v>1</v>
      </c>
      <c r="D473" s="2" t="str">
        <f t="shared" si="37"/>
        <v>Weekday</v>
      </c>
      <c r="E473" s="2" t="str">
        <f>TEXT(Table2[[#This Row],[Order Date]],"MMMM")</f>
        <v>January</v>
      </c>
      <c r="F473" s="2" t="str">
        <f>TEXT(Table2[[#This Row],[Order Date]],"YYYY")</f>
        <v>2020</v>
      </c>
      <c r="G473">
        <v>12610</v>
      </c>
      <c r="H473" t="s">
        <v>509</v>
      </c>
      <c r="I473" t="s">
        <v>44</v>
      </c>
      <c r="J473" t="s">
        <v>110</v>
      </c>
      <c r="K473" t="s">
        <v>111</v>
      </c>
      <c r="L473" t="s">
        <v>28</v>
      </c>
      <c r="M473" t="s">
        <v>508</v>
      </c>
      <c r="N473">
        <v>1346</v>
      </c>
      <c r="O473" t="s">
        <v>20</v>
      </c>
      <c r="P473" s="4">
        <v>12.89</v>
      </c>
      <c r="Q473">
        <v>1</v>
      </c>
      <c r="R473" s="4">
        <f t="shared" si="35"/>
        <v>12.89</v>
      </c>
      <c r="S473" s="2">
        <v>6.7600002290000001</v>
      </c>
      <c r="T473" s="2">
        <f t="shared" si="38"/>
        <v>6.1299997710000005</v>
      </c>
      <c r="U473" s="2">
        <f t="shared" si="39"/>
        <v>6.7600002290000001</v>
      </c>
    </row>
    <row r="474" spans="1:21">
      <c r="A474">
        <v>69170</v>
      </c>
      <c r="B474" s="1">
        <v>43857</v>
      </c>
      <c r="C474" s="2">
        <f t="shared" si="36"/>
        <v>1</v>
      </c>
      <c r="D474" s="2" t="str">
        <f t="shared" si="37"/>
        <v>Weekday</v>
      </c>
      <c r="E474" s="2" t="str">
        <f>TEXT(Table2[[#This Row],[Order Date]],"MMMM")</f>
        <v>January</v>
      </c>
      <c r="F474" s="2" t="str">
        <f>TEXT(Table2[[#This Row],[Order Date]],"YYYY")</f>
        <v>2020</v>
      </c>
      <c r="G474">
        <v>12723</v>
      </c>
      <c r="H474" t="s">
        <v>510</v>
      </c>
      <c r="I474" t="s">
        <v>44</v>
      </c>
      <c r="J474" t="s">
        <v>110</v>
      </c>
      <c r="K474" t="s">
        <v>111</v>
      </c>
      <c r="L474" t="s">
        <v>28</v>
      </c>
      <c r="M474" t="s">
        <v>508</v>
      </c>
      <c r="N474">
        <v>1346</v>
      </c>
      <c r="O474" t="s">
        <v>20</v>
      </c>
      <c r="P474" s="4">
        <v>12.89</v>
      </c>
      <c r="Q474">
        <v>1</v>
      </c>
      <c r="R474" s="4">
        <f t="shared" si="35"/>
        <v>12.89</v>
      </c>
      <c r="S474" s="2">
        <v>6.7600002290000001</v>
      </c>
      <c r="T474" s="2">
        <f t="shared" si="38"/>
        <v>6.1299997710000005</v>
      </c>
      <c r="U474" s="2">
        <f t="shared" si="39"/>
        <v>6.7600002290000001</v>
      </c>
    </row>
    <row r="475" spans="1:21">
      <c r="A475">
        <v>69285</v>
      </c>
      <c r="B475" s="1">
        <v>43857</v>
      </c>
      <c r="C475" s="2">
        <f t="shared" si="36"/>
        <v>1</v>
      </c>
      <c r="D475" s="2" t="str">
        <f t="shared" si="37"/>
        <v>Weekday</v>
      </c>
      <c r="E475" s="2" t="str">
        <f>TEXT(Table2[[#This Row],[Order Date]],"MMMM")</f>
        <v>January</v>
      </c>
      <c r="F475" s="2" t="str">
        <f>TEXT(Table2[[#This Row],[Order Date]],"YYYY")</f>
        <v>2020</v>
      </c>
      <c r="G475">
        <v>12838</v>
      </c>
      <c r="H475" t="s">
        <v>511</v>
      </c>
      <c r="I475" t="s">
        <v>44</v>
      </c>
      <c r="J475" t="s">
        <v>110</v>
      </c>
      <c r="K475" t="s">
        <v>111</v>
      </c>
      <c r="L475" t="s">
        <v>28</v>
      </c>
      <c r="M475" t="s">
        <v>512</v>
      </c>
      <c r="N475">
        <v>1348</v>
      </c>
      <c r="O475" t="s">
        <v>29</v>
      </c>
      <c r="P475" s="4">
        <v>25.99</v>
      </c>
      <c r="Q475">
        <v>1</v>
      </c>
      <c r="R475" s="4">
        <f t="shared" si="35"/>
        <v>25.99</v>
      </c>
      <c r="S475" s="2">
        <v>16.790000920000001</v>
      </c>
      <c r="T475" s="2">
        <f t="shared" si="38"/>
        <v>9.1999990799999978</v>
      </c>
      <c r="U475" s="2">
        <f t="shared" si="39"/>
        <v>16.790000920000001</v>
      </c>
    </row>
    <row r="476" spans="1:21">
      <c r="A476">
        <v>69302</v>
      </c>
      <c r="B476" s="1">
        <v>43857</v>
      </c>
      <c r="C476" s="2">
        <f t="shared" si="36"/>
        <v>1</v>
      </c>
      <c r="D476" s="2" t="str">
        <f t="shared" si="37"/>
        <v>Weekday</v>
      </c>
      <c r="E476" s="2" t="str">
        <f>TEXT(Table2[[#This Row],[Order Date]],"MMMM")</f>
        <v>January</v>
      </c>
      <c r="F476" s="2" t="str">
        <f>TEXT(Table2[[#This Row],[Order Date]],"YYYY")</f>
        <v>2020</v>
      </c>
      <c r="G476">
        <v>12855</v>
      </c>
      <c r="H476" t="s">
        <v>513</v>
      </c>
      <c r="I476" t="s">
        <v>44</v>
      </c>
      <c r="J476" t="s">
        <v>110</v>
      </c>
      <c r="K476" t="s">
        <v>111</v>
      </c>
      <c r="L476" t="s">
        <v>28</v>
      </c>
      <c r="M476" t="s">
        <v>512</v>
      </c>
      <c r="N476">
        <v>1348</v>
      </c>
      <c r="O476" t="s">
        <v>29</v>
      </c>
      <c r="P476" s="4">
        <v>25.99</v>
      </c>
      <c r="Q476">
        <v>1</v>
      </c>
      <c r="R476" s="4">
        <f t="shared" si="35"/>
        <v>25.99</v>
      </c>
      <c r="S476" s="2">
        <v>16.790000920000001</v>
      </c>
      <c r="T476" s="2">
        <f t="shared" si="38"/>
        <v>9.1999990799999978</v>
      </c>
      <c r="U476" s="2">
        <f t="shared" si="39"/>
        <v>16.790000920000001</v>
      </c>
    </row>
    <row r="477" spans="1:21">
      <c r="A477">
        <v>12179</v>
      </c>
      <c r="B477" s="1">
        <v>43857</v>
      </c>
      <c r="C477" s="2">
        <f t="shared" si="36"/>
        <v>1</v>
      </c>
      <c r="D477" s="2" t="str">
        <f t="shared" si="37"/>
        <v>Weekday</v>
      </c>
      <c r="E477" s="2" t="str">
        <f>TEXT(Table2[[#This Row],[Order Date]],"MMMM")</f>
        <v>January</v>
      </c>
      <c r="F477" s="2" t="str">
        <f>TEXT(Table2[[#This Row],[Order Date]],"YYYY")</f>
        <v>2020</v>
      </c>
      <c r="G477">
        <v>6310</v>
      </c>
      <c r="H477" t="s">
        <v>114</v>
      </c>
      <c r="I477" t="s">
        <v>195</v>
      </c>
      <c r="J477" t="s">
        <v>110</v>
      </c>
      <c r="K477" t="s">
        <v>90</v>
      </c>
      <c r="L477" t="s">
        <v>28</v>
      </c>
      <c r="M477" t="s">
        <v>120</v>
      </c>
      <c r="N477">
        <v>365</v>
      </c>
      <c r="O477" t="s">
        <v>53</v>
      </c>
      <c r="P477" s="4">
        <v>94.75</v>
      </c>
      <c r="Q477">
        <v>5</v>
      </c>
      <c r="R477" s="4">
        <f t="shared" si="35"/>
        <v>473.75</v>
      </c>
      <c r="S477" s="2">
        <v>152.8499985</v>
      </c>
      <c r="T477" s="2">
        <f t="shared" si="38"/>
        <v>320.90000150000003</v>
      </c>
      <c r="U477" s="2">
        <f t="shared" si="39"/>
        <v>30.5699997</v>
      </c>
    </row>
    <row r="478" spans="1:21">
      <c r="A478">
        <v>76870</v>
      </c>
      <c r="B478" s="1">
        <v>43857</v>
      </c>
      <c r="C478" s="2">
        <f t="shared" si="36"/>
        <v>1</v>
      </c>
      <c r="D478" s="2" t="str">
        <f t="shared" si="37"/>
        <v>Weekday</v>
      </c>
      <c r="E478" s="2" t="str">
        <f>TEXT(Table2[[#This Row],[Order Date]],"MMMM")</f>
        <v>January</v>
      </c>
      <c r="F478" s="2" t="str">
        <f>TEXT(Table2[[#This Row],[Order Date]],"YYYY")</f>
        <v>2020</v>
      </c>
      <c r="G478">
        <v>20423</v>
      </c>
      <c r="H478" t="s">
        <v>192</v>
      </c>
      <c r="I478" t="s">
        <v>514</v>
      </c>
      <c r="J478" t="s">
        <v>89</v>
      </c>
      <c r="K478" t="s">
        <v>90</v>
      </c>
      <c r="L478" t="s">
        <v>28</v>
      </c>
      <c r="M478" t="s">
        <v>477</v>
      </c>
      <c r="N478">
        <v>1363</v>
      </c>
      <c r="O478" t="s">
        <v>49</v>
      </c>
      <c r="P478" s="4">
        <v>139.9</v>
      </c>
      <c r="Q478">
        <v>1</v>
      </c>
      <c r="R478" s="4">
        <f t="shared" si="35"/>
        <v>139.9</v>
      </c>
      <c r="S478" s="2">
        <v>72.86000061</v>
      </c>
      <c r="T478" s="2">
        <f t="shared" si="38"/>
        <v>67.039999390000006</v>
      </c>
      <c r="U478" s="2">
        <f t="shared" si="39"/>
        <v>72.86000061</v>
      </c>
    </row>
    <row r="479" spans="1:21">
      <c r="A479">
        <v>10014</v>
      </c>
      <c r="B479" s="1">
        <v>43857</v>
      </c>
      <c r="C479" s="2">
        <f t="shared" si="36"/>
        <v>1</v>
      </c>
      <c r="D479" s="2" t="str">
        <f t="shared" si="37"/>
        <v>Weekday</v>
      </c>
      <c r="E479" s="2" t="str">
        <f>TEXT(Table2[[#This Row],[Order Date]],"MMMM")</f>
        <v>January</v>
      </c>
      <c r="F479" s="2" t="str">
        <f>TEXT(Table2[[#This Row],[Order Date]],"YYYY")</f>
        <v>2020</v>
      </c>
      <c r="G479">
        <v>10864</v>
      </c>
      <c r="H479" t="s">
        <v>463</v>
      </c>
      <c r="I479" t="s">
        <v>127</v>
      </c>
      <c r="J479" t="s">
        <v>89</v>
      </c>
      <c r="K479" t="s">
        <v>90</v>
      </c>
      <c r="L479" t="s">
        <v>33</v>
      </c>
      <c r="M479" t="s">
        <v>134</v>
      </c>
      <c r="N479">
        <v>191</v>
      </c>
      <c r="O479" t="s">
        <v>29</v>
      </c>
      <c r="P479" s="4">
        <v>85</v>
      </c>
      <c r="Q479">
        <v>2</v>
      </c>
      <c r="R479" s="4">
        <f t="shared" si="35"/>
        <v>170</v>
      </c>
      <c r="S479" s="2">
        <v>109.5599976</v>
      </c>
      <c r="T479" s="2">
        <f t="shared" si="38"/>
        <v>60.440002399999997</v>
      </c>
      <c r="U479" s="2">
        <f t="shared" si="39"/>
        <v>54.779998800000001</v>
      </c>
    </row>
    <row r="480" spans="1:21">
      <c r="A480">
        <v>75863</v>
      </c>
      <c r="B480" s="1">
        <v>43857</v>
      </c>
      <c r="C480" s="2">
        <f t="shared" si="36"/>
        <v>1</v>
      </c>
      <c r="D480" s="2" t="str">
        <f t="shared" si="37"/>
        <v>Weekday</v>
      </c>
      <c r="E480" s="2" t="str">
        <f>TEXT(Table2[[#This Row],[Order Date]],"MMMM")</f>
        <v>January</v>
      </c>
      <c r="F480" s="2" t="str">
        <f>TEXT(Table2[[#This Row],[Order Date]],"YYYY")</f>
        <v>2020</v>
      </c>
      <c r="G480">
        <v>19416</v>
      </c>
      <c r="H480" t="s">
        <v>515</v>
      </c>
      <c r="I480" t="s">
        <v>127</v>
      </c>
      <c r="J480" t="s">
        <v>89</v>
      </c>
      <c r="K480" t="s">
        <v>90</v>
      </c>
      <c r="L480" t="s">
        <v>28</v>
      </c>
      <c r="M480" t="s">
        <v>97</v>
      </c>
      <c r="N480">
        <v>1360</v>
      </c>
      <c r="O480" t="s">
        <v>38</v>
      </c>
      <c r="P480" s="4">
        <v>370</v>
      </c>
      <c r="Q480">
        <v>1</v>
      </c>
      <c r="R480" s="4">
        <f t="shared" si="35"/>
        <v>370</v>
      </c>
      <c r="S480" s="2">
        <v>249.0899963</v>
      </c>
      <c r="T480" s="2">
        <f t="shared" si="38"/>
        <v>120.9100037</v>
      </c>
      <c r="U480" s="2">
        <f t="shared" si="39"/>
        <v>249.0899963</v>
      </c>
    </row>
    <row r="481" spans="1:21">
      <c r="A481">
        <v>19122</v>
      </c>
      <c r="B481" s="1">
        <v>43857</v>
      </c>
      <c r="C481" s="2">
        <f t="shared" si="36"/>
        <v>1</v>
      </c>
      <c r="D481" s="2" t="str">
        <f t="shared" si="37"/>
        <v>Weekday</v>
      </c>
      <c r="E481" s="2" t="str">
        <f>TEXT(Table2[[#This Row],[Order Date]],"MMMM")</f>
        <v>January</v>
      </c>
      <c r="F481" s="2" t="str">
        <f>TEXT(Table2[[#This Row],[Order Date]],"YYYY")</f>
        <v>2020</v>
      </c>
      <c r="G481">
        <v>11686</v>
      </c>
      <c r="H481" t="s">
        <v>322</v>
      </c>
      <c r="I481" t="s">
        <v>292</v>
      </c>
      <c r="J481" t="s">
        <v>89</v>
      </c>
      <c r="K481" t="s">
        <v>90</v>
      </c>
      <c r="L481" t="s">
        <v>33</v>
      </c>
      <c r="M481" t="s">
        <v>120</v>
      </c>
      <c r="N481">
        <v>365</v>
      </c>
      <c r="O481" t="s">
        <v>53</v>
      </c>
      <c r="P481" s="4">
        <v>94.75</v>
      </c>
      <c r="Q481">
        <v>4</v>
      </c>
      <c r="R481" s="4">
        <f t="shared" si="35"/>
        <v>379</v>
      </c>
      <c r="S481" s="2">
        <v>122.2799988</v>
      </c>
      <c r="T481" s="2">
        <f t="shared" si="38"/>
        <v>256.72000120000001</v>
      </c>
      <c r="U481" s="2">
        <f t="shared" si="39"/>
        <v>30.5699997</v>
      </c>
    </row>
    <row r="482" spans="1:21">
      <c r="A482">
        <v>75810</v>
      </c>
      <c r="B482" s="1">
        <v>43857</v>
      </c>
      <c r="C482" s="2">
        <f t="shared" si="36"/>
        <v>1</v>
      </c>
      <c r="D482" s="2" t="str">
        <f t="shared" si="37"/>
        <v>Weekday</v>
      </c>
      <c r="E482" s="2" t="str">
        <f>TEXT(Table2[[#This Row],[Order Date]],"MMMM")</f>
        <v>January</v>
      </c>
      <c r="F482" s="2" t="str">
        <f>TEXT(Table2[[#This Row],[Order Date]],"YYYY")</f>
        <v>2020</v>
      </c>
      <c r="G482">
        <v>19363</v>
      </c>
      <c r="H482" t="s">
        <v>263</v>
      </c>
      <c r="I482" t="s">
        <v>516</v>
      </c>
      <c r="J482" t="s">
        <v>89</v>
      </c>
      <c r="K482" t="s">
        <v>90</v>
      </c>
      <c r="L482" t="s">
        <v>28</v>
      </c>
      <c r="M482" t="s">
        <v>97</v>
      </c>
      <c r="N482">
        <v>1360</v>
      </c>
      <c r="O482" t="s">
        <v>38</v>
      </c>
      <c r="P482" s="4">
        <v>370</v>
      </c>
      <c r="Q482">
        <v>1</v>
      </c>
      <c r="R482" s="4">
        <f t="shared" si="35"/>
        <v>370</v>
      </c>
      <c r="S482" s="2">
        <v>249.0899963</v>
      </c>
      <c r="T482" s="2">
        <f t="shared" si="38"/>
        <v>120.9100037</v>
      </c>
      <c r="U482" s="2">
        <f t="shared" si="39"/>
        <v>249.0899963</v>
      </c>
    </row>
    <row r="483" spans="1:21">
      <c r="A483">
        <v>18448</v>
      </c>
      <c r="B483" s="1">
        <v>43857</v>
      </c>
      <c r="C483" s="2">
        <f t="shared" si="36"/>
        <v>1</v>
      </c>
      <c r="D483" s="2" t="str">
        <f t="shared" si="37"/>
        <v>Weekday</v>
      </c>
      <c r="E483" s="2" t="str">
        <f>TEXT(Table2[[#This Row],[Order Date]],"MMMM")</f>
        <v>January</v>
      </c>
      <c r="F483" s="2" t="str">
        <f>TEXT(Table2[[#This Row],[Order Date]],"YYYY")</f>
        <v>2020</v>
      </c>
      <c r="G483">
        <v>4563</v>
      </c>
      <c r="H483" t="s">
        <v>286</v>
      </c>
      <c r="I483" t="s">
        <v>287</v>
      </c>
      <c r="J483" t="s">
        <v>89</v>
      </c>
      <c r="K483" t="s">
        <v>90</v>
      </c>
      <c r="L483" t="s">
        <v>28</v>
      </c>
      <c r="M483" t="s">
        <v>120</v>
      </c>
      <c r="N483">
        <v>365</v>
      </c>
      <c r="O483" t="s">
        <v>53</v>
      </c>
      <c r="P483" s="4">
        <v>94.75</v>
      </c>
      <c r="Q483">
        <v>5</v>
      </c>
      <c r="R483" s="4">
        <f t="shared" si="35"/>
        <v>473.75</v>
      </c>
      <c r="S483" s="2">
        <v>152.8499985</v>
      </c>
      <c r="T483" s="2">
        <f t="shared" si="38"/>
        <v>320.90000150000003</v>
      </c>
      <c r="U483" s="2">
        <f t="shared" si="39"/>
        <v>30.5699997</v>
      </c>
    </row>
    <row r="484" spans="1:21">
      <c r="A484">
        <v>16369</v>
      </c>
      <c r="B484" s="1">
        <v>43857</v>
      </c>
      <c r="C484" s="2">
        <f t="shared" si="36"/>
        <v>1</v>
      </c>
      <c r="D484" s="2" t="str">
        <f t="shared" si="37"/>
        <v>Weekday</v>
      </c>
      <c r="E484" s="2" t="str">
        <f>TEXT(Table2[[#This Row],[Order Date]],"MMMM")</f>
        <v>January</v>
      </c>
      <c r="F484" s="2" t="str">
        <f>TEXT(Table2[[#This Row],[Order Date]],"YYYY")</f>
        <v>2020</v>
      </c>
      <c r="G484">
        <v>9910</v>
      </c>
      <c r="H484" t="s">
        <v>370</v>
      </c>
      <c r="I484" t="s">
        <v>517</v>
      </c>
      <c r="J484" t="s">
        <v>89</v>
      </c>
      <c r="K484" t="s">
        <v>90</v>
      </c>
      <c r="L484" t="s">
        <v>28</v>
      </c>
      <c r="M484" t="s">
        <v>134</v>
      </c>
      <c r="N484">
        <v>191</v>
      </c>
      <c r="O484" t="s">
        <v>29</v>
      </c>
      <c r="P484" s="4">
        <v>85</v>
      </c>
      <c r="Q484">
        <v>5</v>
      </c>
      <c r="R484" s="4">
        <f t="shared" si="35"/>
        <v>425</v>
      </c>
      <c r="S484" s="2">
        <v>273.89999399999999</v>
      </c>
      <c r="T484" s="2">
        <f t="shared" si="38"/>
        <v>151.10000600000001</v>
      </c>
      <c r="U484" s="2">
        <f t="shared" si="39"/>
        <v>54.779998800000001</v>
      </c>
    </row>
    <row r="485" spans="1:21">
      <c r="A485">
        <v>15443</v>
      </c>
      <c r="B485" s="1">
        <v>43857</v>
      </c>
      <c r="C485" s="2">
        <f t="shared" si="36"/>
        <v>1</v>
      </c>
      <c r="D485" s="2" t="str">
        <f t="shared" si="37"/>
        <v>Weekday</v>
      </c>
      <c r="E485" s="2" t="str">
        <f>TEXT(Table2[[#This Row],[Order Date]],"MMMM")</f>
        <v>January</v>
      </c>
      <c r="F485" s="2" t="str">
        <f>TEXT(Table2[[#This Row],[Order Date]],"YYYY")</f>
        <v>2020</v>
      </c>
      <c r="G485">
        <v>2284</v>
      </c>
      <c r="H485" t="s">
        <v>518</v>
      </c>
      <c r="I485" t="s">
        <v>519</v>
      </c>
      <c r="J485" t="s">
        <v>89</v>
      </c>
      <c r="K485" t="s">
        <v>90</v>
      </c>
      <c r="L485" t="s">
        <v>33</v>
      </c>
      <c r="M485" t="s">
        <v>160</v>
      </c>
      <c r="N485">
        <v>502</v>
      </c>
      <c r="O485" t="s">
        <v>29</v>
      </c>
      <c r="P485" s="4">
        <v>65</v>
      </c>
      <c r="Q485">
        <v>4</v>
      </c>
      <c r="R485" s="4">
        <f t="shared" si="35"/>
        <v>260</v>
      </c>
      <c r="S485" s="2">
        <v>134.39999388000001</v>
      </c>
      <c r="T485" s="2">
        <f t="shared" si="38"/>
        <v>125.60000611999999</v>
      </c>
      <c r="U485" s="2">
        <f t="shared" si="39"/>
        <v>33.599998470000003</v>
      </c>
    </row>
    <row r="486" spans="1:21">
      <c r="A486">
        <v>18482</v>
      </c>
      <c r="B486" s="1">
        <v>43857</v>
      </c>
      <c r="C486" s="2">
        <f t="shared" si="36"/>
        <v>1</v>
      </c>
      <c r="D486" s="2" t="str">
        <f t="shared" si="37"/>
        <v>Weekday</v>
      </c>
      <c r="E486" s="2" t="str">
        <f>TEXT(Table2[[#This Row],[Order Date]],"MMMM")</f>
        <v>January</v>
      </c>
      <c r="F486" s="2" t="str">
        <f>TEXT(Table2[[#This Row],[Order Date]],"YYYY")</f>
        <v>2020</v>
      </c>
      <c r="G486">
        <v>3369</v>
      </c>
      <c r="H486" t="s">
        <v>520</v>
      </c>
      <c r="I486" t="s">
        <v>121</v>
      </c>
      <c r="J486" t="s">
        <v>89</v>
      </c>
      <c r="K486" t="s">
        <v>90</v>
      </c>
      <c r="L486" t="s">
        <v>33</v>
      </c>
      <c r="M486" t="s">
        <v>160</v>
      </c>
      <c r="N486">
        <v>502</v>
      </c>
      <c r="O486" t="s">
        <v>29</v>
      </c>
      <c r="P486" s="4">
        <v>65</v>
      </c>
      <c r="Q486">
        <v>4</v>
      </c>
      <c r="R486" s="4">
        <f t="shared" si="35"/>
        <v>260</v>
      </c>
      <c r="S486" s="2">
        <v>134.39999388000001</v>
      </c>
      <c r="T486" s="2">
        <f t="shared" si="38"/>
        <v>125.60000611999999</v>
      </c>
      <c r="U486" s="2">
        <f t="shared" si="39"/>
        <v>33.599998470000003</v>
      </c>
    </row>
    <row r="487" spans="1:21">
      <c r="A487">
        <v>14210</v>
      </c>
      <c r="B487" s="1">
        <v>43857</v>
      </c>
      <c r="C487" s="2">
        <f t="shared" si="36"/>
        <v>1</v>
      </c>
      <c r="D487" s="2" t="str">
        <f t="shared" si="37"/>
        <v>Weekday</v>
      </c>
      <c r="E487" s="2" t="str">
        <f>TEXT(Table2[[#This Row],[Order Date]],"MMMM")</f>
        <v>January</v>
      </c>
      <c r="F487" s="2" t="str">
        <f>TEXT(Table2[[#This Row],[Order Date]],"YYYY")</f>
        <v>2020</v>
      </c>
      <c r="G487">
        <v>11654</v>
      </c>
      <c r="H487" t="s">
        <v>132</v>
      </c>
      <c r="I487" t="s">
        <v>185</v>
      </c>
      <c r="J487" t="s">
        <v>89</v>
      </c>
      <c r="K487" t="s">
        <v>90</v>
      </c>
      <c r="L487" t="s">
        <v>33</v>
      </c>
      <c r="M487" t="s">
        <v>178</v>
      </c>
      <c r="N487">
        <v>273</v>
      </c>
      <c r="O487" t="s">
        <v>29</v>
      </c>
      <c r="P487" s="4">
        <v>54.99</v>
      </c>
      <c r="Q487">
        <v>4</v>
      </c>
      <c r="R487" s="4">
        <f t="shared" si="35"/>
        <v>219.96</v>
      </c>
      <c r="S487" s="2">
        <v>103.32000732</v>
      </c>
      <c r="T487" s="2">
        <f t="shared" si="38"/>
        <v>116.63999268000001</v>
      </c>
      <c r="U487" s="2">
        <f t="shared" si="39"/>
        <v>25.83000183</v>
      </c>
    </row>
    <row r="488" spans="1:21">
      <c r="A488">
        <v>52772</v>
      </c>
      <c r="B488" s="1">
        <v>43856</v>
      </c>
      <c r="C488" s="2">
        <f t="shared" si="36"/>
        <v>7</v>
      </c>
      <c r="D488" s="2" t="str">
        <f t="shared" si="37"/>
        <v>Weekend</v>
      </c>
      <c r="E488" s="2" t="str">
        <f>TEXT(Table2[[#This Row],[Order Date]],"MMMM")</f>
        <v>January</v>
      </c>
      <c r="F488" s="2" t="str">
        <f>TEXT(Table2[[#This Row],[Order Date]],"YYYY")</f>
        <v>2020</v>
      </c>
      <c r="G488">
        <v>27</v>
      </c>
      <c r="H488" t="s">
        <v>521</v>
      </c>
      <c r="I488" t="s">
        <v>44</v>
      </c>
      <c r="J488" t="s">
        <v>110</v>
      </c>
      <c r="K488" t="s">
        <v>111</v>
      </c>
      <c r="L488" t="s">
        <v>33</v>
      </c>
      <c r="M488" t="s">
        <v>160</v>
      </c>
      <c r="N488">
        <v>502</v>
      </c>
      <c r="O488" t="s">
        <v>29</v>
      </c>
      <c r="P488" s="4">
        <v>65</v>
      </c>
      <c r="Q488">
        <v>5</v>
      </c>
      <c r="R488" s="4">
        <f t="shared" si="35"/>
        <v>325</v>
      </c>
      <c r="S488" s="2">
        <v>167.99999235000001</v>
      </c>
      <c r="T488" s="2">
        <f t="shared" si="38"/>
        <v>157.00000764999999</v>
      </c>
      <c r="U488" s="2">
        <f t="shared" si="39"/>
        <v>33.599998470000003</v>
      </c>
    </row>
    <row r="489" spans="1:21">
      <c r="A489">
        <v>16966</v>
      </c>
      <c r="B489" s="1">
        <v>43856</v>
      </c>
      <c r="C489" s="2">
        <f t="shared" si="36"/>
        <v>7</v>
      </c>
      <c r="D489" s="2" t="str">
        <f t="shared" si="37"/>
        <v>Weekend</v>
      </c>
      <c r="E489" s="2" t="str">
        <f>TEXT(Table2[[#This Row],[Order Date]],"MMMM")</f>
        <v>January</v>
      </c>
      <c r="F489" s="2" t="str">
        <f>TEXT(Table2[[#This Row],[Order Date]],"YYYY")</f>
        <v>2020</v>
      </c>
      <c r="G489">
        <v>1948</v>
      </c>
      <c r="H489" t="s">
        <v>92</v>
      </c>
      <c r="I489" t="s">
        <v>44</v>
      </c>
      <c r="J489" t="s">
        <v>110</v>
      </c>
      <c r="K489" t="s">
        <v>111</v>
      </c>
      <c r="L489" t="s">
        <v>28</v>
      </c>
      <c r="M489" t="s">
        <v>94</v>
      </c>
      <c r="N489">
        <v>403</v>
      </c>
      <c r="O489" t="s">
        <v>53</v>
      </c>
      <c r="P489" s="4">
        <v>133.37</v>
      </c>
      <c r="Q489">
        <v>1</v>
      </c>
      <c r="R489" s="4">
        <f t="shared" si="35"/>
        <v>133.37</v>
      </c>
      <c r="S489" s="2">
        <v>84.590000149999995</v>
      </c>
      <c r="T489" s="2">
        <f t="shared" si="38"/>
        <v>48.77999985000001</v>
      </c>
      <c r="U489" s="2">
        <f t="shared" si="39"/>
        <v>84.590000149999995</v>
      </c>
    </row>
    <row r="490" spans="1:21">
      <c r="A490">
        <v>52250</v>
      </c>
      <c r="B490" s="1">
        <v>43856</v>
      </c>
      <c r="C490" s="2">
        <f t="shared" si="36"/>
        <v>7</v>
      </c>
      <c r="D490" s="2" t="str">
        <f t="shared" si="37"/>
        <v>Weekend</v>
      </c>
      <c r="E490" s="2" t="str">
        <f>TEXT(Table2[[#This Row],[Order Date]],"MMMM")</f>
        <v>January</v>
      </c>
      <c r="F490" s="2" t="str">
        <f>TEXT(Table2[[#This Row],[Order Date]],"YYYY")</f>
        <v>2020</v>
      </c>
      <c r="G490">
        <v>8274</v>
      </c>
      <c r="H490" t="s">
        <v>522</v>
      </c>
      <c r="I490" t="s">
        <v>44</v>
      </c>
      <c r="J490" t="s">
        <v>110</v>
      </c>
      <c r="K490" t="s">
        <v>111</v>
      </c>
      <c r="L490" t="s">
        <v>33</v>
      </c>
      <c r="M490" t="s">
        <v>160</v>
      </c>
      <c r="N490">
        <v>502</v>
      </c>
      <c r="O490" t="s">
        <v>29</v>
      </c>
      <c r="P490" s="4">
        <v>65</v>
      </c>
      <c r="Q490">
        <v>5</v>
      </c>
      <c r="R490" s="4">
        <f t="shared" si="35"/>
        <v>325</v>
      </c>
      <c r="S490" s="2">
        <v>167.99999235000001</v>
      </c>
      <c r="T490" s="2">
        <f t="shared" si="38"/>
        <v>157.00000764999999</v>
      </c>
      <c r="U490" s="2">
        <f t="shared" si="39"/>
        <v>33.599998470000003</v>
      </c>
    </row>
    <row r="491" spans="1:21">
      <c r="A491">
        <v>18387</v>
      </c>
      <c r="B491" s="1">
        <v>43856</v>
      </c>
      <c r="C491" s="2">
        <f t="shared" si="36"/>
        <v>7</v>
      </c>
      <c r="D491" s="2" t="str">
        <f t="shared" si="37"/>
        <v>Weekend</v>
      </c>
      <c r="E491" s="2" t="str">
        <f>TEXT(Table2[[#This Row],[Order Date]],"MMMM")</f>
        <v>January</v>
      </c>
      <c r="F491" s="2" t="str">
        <f>TEXT(Table2[[#This Row],[Order Date]],"YYYY")</f>
        <v>2020</v>
      </c>
      <c r="G491">
        <v>8302</v>
      </c>
      <c r="H491" t="s">
        <v>523</v>
      </c>
      <c r="I491" t="s">
        <v>44</v>
      </c>
      <c r="J491" t="s">
        <v>110</v>
      </c>
      <c r="K491" t="s">
        <v>111</v>
      </c>
      <c r="L491" t="s">
        <v>28</v>
      </c>
      <c r="M491" t="s">
        <v>115</v>
      </c>
      <c r="N491">
        <v>1004</v>
      </c>
      <c r="O491" t="s">
        <v>49</v>
      </c>
      <c r="P491" s="4">
        <v>460.58</v>
      </c>
      <c r="Q491">
        <v>1</v>
      </c>
      <c r="R491" s="4">
        <f t="shared" si="35"/>
        <v>460.58</v>
      </c>
      <c r="S491" s="2">
        <v>268.7900085</v>
      </c>
      <c r="T491" s="2">
        <f t="shared" si="38"/>
        <v>191.78999149999999</v>
      </c>
      <c r="U491" s="2">
        <f t="shared" si="39"/>
        <v>268.7900085</v>
      </c>
    </row>
    <row r="492" spans="1:21">
      <c r="A492">
        <v>12108</v>
      </c>
      <c r="B492" s="1">
        <v>43856</v>
      </c>
      <c r="C492" s="2">
        <f t="shared" si="36"/>
        <v>7</v>
      </c>
      <c r="D492" s="2" t="str">
        <f t="shared" si="37"/>
        <v>Weekend</v>
      </c>
      <c r="E492" s="2" t="str">
        <f>TEXT(Table2[[#This Row],[Order Date]],"MMMM")</f>
        <v>January</v>
      </c>
      <c r="F492" s="2" t="str">
        <f>TEXT(Table2[[#This Row],[Order Date]],"YYYY")</f>
        <v>2020</v>
      </c>
      <c r="G492">
        <v>4631</v>
      </c>
      <c r="H492" t="s">
        <v>92</v>
      </c>
      <c r="I492" t="s">
        <v>152</v>
      </c>
      <c r="J492" t="s">
        <v>110</v>
      </c>
      <c r="K492" t="s">
        <v>90</v>
      </c>
      <c r="L492" t="s">
        <v>28</v>
      </c>
      <c r="M492" t="s">
        <v>94</v>
      </c>
      <c r="N492">
        <v>403</v>
      </c>
      <c r="O492" t="s">
        <v>53</v>
      </c>
      <c r="P492" s="4">
        <v>133.37</v>
      </c>
      <c r="Q492">
        <v>1</v>
      </c>
      <c r="R492" s="4">
        <f t="shared" si="35"/>
        <v>133.37</v>
      </c>
      <c r="S492" s="2">
        <v>84.590000149999995</v>
      </c>
      <c r="T492" s="2">
        <f t="shared" si="38"/>
        <v>48.77999985000001</v>
      </c>
      <c r="U492" s="2">
        <f t="shared" si="39"/>
        <v>84.590000149999995</v>
      </c>
    </row>
    <row r="493" spans="1:21">
      <c r="A493">
        <v>12108</v>
      </c>
      <c r="B493" s="1">
        <v>43856</v>
      </c>
      <c r="C493" s="2">
        <f t="shared" si="36"/>
        <v>7</v>
      </c>
      <c r="D493" s="2" t="str">
        <f t="shared" si="37"/>
        <v>Weekend</v>
      </c>
      <c r="E493" s="2" t="str">
        <f>TEXT(Table2[[#This Row],[Order Date]],"MMMM")</f>
        <v>January</v>
      </c>
      <c r="F493" s="2" t="str">
        <f>TEXT(Table2[[#This Row],[Order Date]],"YYYY")</f>
        <v>2020</v>
      </c>
      <c r="G493">
        <v>4631</v>
      </c>
      <c r="H493" t="s">
        <v>92</v>
      </c>
      <c r="I493" t="s">
        <v>152</v>
      </c>
      <c r="J493" t="s">
        <v>110</v>
      </c>
      <c r="K493" t="s">
        <v>90</v>
      </c>
      <c r="L493" t="s">
        <v>28</v>
      </c>
      <c r="M493" t="s">
        <v>94</v>
      </c>
      <c r="N493">
        <v>403</v>
      </c>
      <c r="O493" t="s">
        <v>53</v>
      </c>
      <c r="P493" s="4">
        <v>133.37</v>
      </c>
      <c r="Q493">
        <v>1</v>
      </c>
      <c r="R493" s="4">
        <f t="shared" si="35"/>
        <v>133.37</v>
      </c>
      <c r="S493" s="2">
        <v>84.590000149999995</v>
      </c>
      <c r="T493" s="2">
        <f t="shared" si="38"/>
        <v>48.77999985000001</v>
      </c>
      <c r="U493" s="2">
        <f t="shared" si="39"/>
        <v>84.590000149999995</v>
      </c>
    </row>
    <row r="494" spans="1:21">
      <c r="A494">
        <v>75864</v>
      </c>
      <c r="B494" s="1">
        <v>43856</v>
      </c>
      <c r="C494" s="2">
        <f t="shared" si="36"/>
        <v>7</v>
      </c>
      <c r="D494" s="2" t="str">
        <f t="shared" si="37"/>
        <v>Weekend</v>
      </c>
      <c r="E494" s="2" t="str">
        <f>TEXT(Table2[[#This Row],[Order Date]],"MMMM")</f>
        <v>January</v>
      </c>
      <c r="F494" s="2" t="str">
        <f>TEXT(Table2[[#This Row],[Order Date]],"YYYY")</f>
        <v>2020</v>
      </c>
      <c r="G494">
        <v>19417</v>
      </c>
      <c r="H494" t="s">
        <v>524</v>
      </c>
      <c r="I494" t="s">
        <v>36</v>
      </c>
      <c r="J494" t="s">
        <v>110</v>
      </c>
      <c r="K494" t="s">
        <v>90</v>
      </c>
      <c r="L494" t="s">
        <v>33</v>
      </c>
      <c r="M494" t="s">
        <v>97</v>
      </c>
      <c r="N494">
        <v>1360</v>
      </c>
      <c r="O494" t="s">
        <v>38</v>
      </c>
      <c r="P494" s="4">
        <v>370</v>
      </c>
      <c r="Q494">
        <v>1</v>
      </c>
      <c r="R494" s="4">
        <f t="shared" si="35"/>
        <v>370</v>
      </c>
      <c r="S494" s="2">
        <v>249.0899963</v>
      </c>
      <c r="T494" s="2">
        <f t="shared" si="38"/>
        <v>120.9100037</v>
      </c>
      <c r="U494" s="2">
        <f t="shared" si="39"/>
        <v>249.0899963</v>
      </c>
    </row>
    <row r="495" spans="1:21">
      <c r="A495">
        <v>19973</v>
      </c>
      <c r="B495" s="1">
        <v>43856</v>
      </c>
      <c r="C495" s="2">
        <f t="shared" si="36"/>
        <v>7</v>
      </c>
      <c r="D495" s="2" t="str">
        <f t="shared" si="37"/>
        <v>Weekend</v>
      </c>
      <c r="E495" s="2" t="str">
        <f>TEXT(Table2[[#This Row],[Order Date]],"MMMM")</f>
        <v>January</v>
      </c>
      <c r="F495" s="2" t="str">
        <f>TEXT(Table2[[#This Row],[Order Date]],"YYYY")</f>
        <v>2020</v>
      </c>
      <c r="G495">
        <v>3868</v>
      </c>
      <c r="H495" t="s">
        <v>92</v>
      </c>
      <c r="I495" t="s">
        <v>525</v>
      </c>
      <c r="J495" t="s">
        <v>89</v>
      </c>
      <c r="K495" t="s">
        <v>90</v>
      </c>
      <c r="L495" t="s">
        <v>28</v>
      </c>
      <c r="M495" t="s">
        <v>120</v>
      </c>
      <c r="N495">
        <v>365</v>
      </c>
      <c r="O495" t="s">
        <v>53</v>
      </c>
      <c r="P495" s="4">
        <v>94.75</v>
      </c>
      <c r="Q495">
        <v>5</v>
      </c>
      <c r="R495" s="4">
        <f t="shared" si="35"/>
        <v>473.75</v>
      </c>
      <c r="S495" s="2">
        <v>152.8499985</v>
      </c>
      <c r="T495" s="2">
        <f t="shared" si="38"/>
        <v>320.90000150000003</v>
      </c>
      <c r="U495" s="2">
        <f t="shared" si="39"/>
        <v>30.5699997</v>
      </c>
    </row>
    <row r="496" spans="1:21">
      <c r="A496">
        <v>12075</v>
      </c>
      <c r="B496" s="1">
        <v>43856</v>
      </c>
      <c r="C496" s="2">
        <f t="shared" si="36"/>
        <v>7</v>
      </c>
      <c r="D496" s="2" t="str">
        <f t="shared" si="37"/>
        <v>Weekend</v>
      </c>
      <c r="E496" s="2" t="str">
        <f>TEXT(Table2[[#This Row],[Order Date]],"MMMM")</f>
        <v>January</v>
      </c>
      <c r="F496" s="2" t="str">
        <f>TEXT(Table2[[#This Row],[Order Date]],"YYYY")</f>
        <v>2020</v>
      </c>
      <c r="G496">
        <v>11700</v>
      </c>
      <c r="H496" t="s">
        <v>92</v>
      </c>
      <c r="I496" t="s">
        <v>526</v>
      </c>
      <c r="J496" t="s">
        <v>89</v>
      </c>
      <c r="K496" t="s">
        <v>90</v>
      </c>
      <c r="L496" t="s">
        <v>33</v>
      </c>
      <c r="M496" t="s">
        <v>120</v>
      </c>
      <c r="N496">
        <v>365</v>
      </c>
      <c r="O496" t="s">
        <v>53</v>
      </c>
      <c r="P496" s="4">
        <v>94.75</v>
      </c>
      <c r="Q496">
        <v>4</v>
      </c>
      <c r="R496" s="4">
        <f t="shared" si="35"/>
        <v>379</v>
      </c>
      <c r="S496" s="2">
        <v>122.2799988</v>
      </c>
      <c r="T496" s="2">
        <f t="shared" si="38"/>
        <v>256.72000120000001</v>
      </c>
      <c r="U496" s="2">
        <f t="shared" si="39"/>
        <v>30.5699997</v>
      </c>
    </row>
    <row r="497" spans="1:21">
      <c r="A497">
        <v>12075</v>
      </c>
      <c r="B497" s="1">
        <v>43856</v>
      </c>
      <c r="C497" s="2">
        <f t="shared" si="36"/>
        <v>7</v>
      </c>
      <c r="D497" s="2" t="str">
        <f t="shared" si="37"/>
        <v>Weekend</v>
      </c>
      <c r="E497" s="2" t="str">
        <f>TEXT(Table2[[#This Row],[Order Date]],"MMMM")</f>
        <v>January</v>
      </c>
      <c r="F497" s="2" t="str">
        <f>TEXT(Table2[[#This Row],[Order Date]],"YYYY")</f>
        <v>2020</v>
      </c>
      <c r="G497">
        <v>11700</v>
      </c>
      <c r="H497" t="s">
        <v>92</v>
      </c>
      <c r="I497" t="s">
        <v>526</v>
      </c>
      <c r="J497" t="s">
        <v>89</v>
      </c>
      <c r="K497" t="s">
        <v>90</v>
      </c>
      <c r="L497" t="s">
        <v>33</v>
      </c>
      <c r="M497" t="s">
        <v>120</v>
      </c>
      <c r="N497">
        <v>365</v>
      </c>
      <c r="O497" t="s">
        <v>53</v>
      </c>
      <c r="P497" s="4">
        <v>94.75</v>
      </c>
      <c r="Q497">
        <v>4</v>
      </c>
      <c r="R497" s="4">
        <f t="shared" si="35"/>
        <v>379</v>
      </c>
      <c r="S497" s="2">
        <v>122.2799988</v>
      </c>
      <c r="T497" s="2">
        <f t="shared" si="38"/>
        <v>256.72000120000001</v>
      </c>
      <c r="U497" s="2">
        <f t="shared" si="39"/>
        <v>30.5699997</v>
      </c>
    </row>
    <row r="498" spans="1:21">
      <c r="A498">
        <v>75811</v>
      </c>
      <c r="B498" s="1">
        <v>43856</v>
      </c>
      <c r="C498" s="2">
        <f t="shared" si="36"/>
        <v>7</v>
      </c>
      <c r="D498" s="2" t="str">
        <f t="shared" si="37"/>
        <v>Weekend</v>
      </c>
      <c r="E498" s="2" t="str">
        <f>TEXT(Table2[[#This Row],[Order Date]],"MMMM")</f>
        <v>January</v>
      </c>
      <c r="F498" s="2" t="str">
        <f>TEXT(Table2[[#This Row],[Order Date]],"YYYY")</f>
        <v>2020</v>
      </c>
      <c r="G498">
        <v>19364</v>
      </c>
      <c r="H498" t="s">
        <v>527</v>
      </c>
      <c r="I498" t="s">
        <v>528</v>
      </c>
      <c r="J498" t="s">
        <v>89</v>
      </c>
      <c r="K498" t="s">
        <v>90</v>
      </c>
      <c r="L498" t="s">
        <v>28</v>
      </c>
      <c r="M498" t="s">
        <v>97</v>
      </c>
      <c r="N498">
        <v>1360</v>
      </c>
      <c r="O498" t="s">
        <v>38</v>
      </c>
      <c r="P498" s="4">
        <v>370</v>
      </c>
      <c r="Q498">
        <v>1</v>
      </c>
      <c r="R498" s="4">
        <f t="shared" si="35"/>
        <v>370</v>
      </c>
      <c r="S498" s="2">
        <v>249.0899963</v>
      </c>
      <c r="T498" s="2">
        <f t="shared" si="38"/>
        <v>120.9100037</v>
      </c>
      <c r="U498" s="2">
        <f t="shared" si="39"/>
        <v>249.0899963</v>
      </c>
    </row>
    <row r="499" spans="1:21">
      <c r="A499">
        <v>76847</v>
      </c>
      <c r="B499" s="1">
        <v>43856</v>
      </c>
      <c r="C499" s="2">
        <f t="shared" si="36"/>
        <v>7</v>
      </c>
      <c r="D499" s="2" t="str">
        <f t="shared" si="37"/>
        <v>Weekend</v>
      </c>
      <c r="E499" s="2" t="str">
        <f>TEXT(Table2[[#This Row],[Order Date]],"MMMM")</f>
        <v>January</v>
      </c>
      <c r="F499" s="2" t="str">
        <f>TEXT(Table2[[#This Row],[Order Date]],"YYYY")</f>
        <v>2020</v>
      </c>
      <c r="G499">
        <v>20400</v>
      </c>
      <c r="H499" t="s">
        <v>529</v>
      </c>
      <c r="I499" t="s">
        <v>26</v>
      </c>
      <c r="J499" t="s">
        <v>89</v>
      </c>
      <c r="K499" t="s">
        <v>90</v>
      </c>
      <c r="L499" t="s">
        <v>28</v>
      </c>
      <c r="M499" t="s">
        <v>477</v>
      </c>
      <c r="N499">
        <v>1363</v>
      </c>
      <c r="O499" t="s">
        <v>49</v>
      </c>
      <c r="P499" s="4">
        <v>139.9</v>
      </c>
      <c r="Q499">
        <v>1</v>
      </c>
      <c r="R499" s="4">
        <f t="shared" si="35"/>
        <v>139.9</v>
      </c>
      <c r="S499" s="2">
        <v>72.86000061</v>
      </c>
      <c r="T499" s="2">
        <f t="shared" si="38"/>
        <v>67.039999390000006</v>
      </c>
      <c r="U499" s="2">
        <f t="shared" si="39"/>
        <v>72.86000061</v>
      </c>
    </row>
    <row r="500" spans="1:21">
      <c r="A500">
        <v>15979</v>
      </c>
      <c r="B500" s="1">
        <v>43856</v>
      </c>
      <c r="C500" s="2">
        <f t="shared" si="36"/>
        <v>7</v>
      </c>
      <c r="D500" s="2" t="str">
        <f t="shared" si="37"/>
        <v>Weekend</v>
      </c>
      <c r="E500" s="2" t="str">
        <f>TEXT(Table2[[#This Row],[Order Date]],"MMMM")</f>
        <v>January</v>
      </c>
      <c r="F500" s="2" t="str">
        <f>TEXT(Table2[[#This Row],[Order Date]],"YYYY")</f>
        <v>2020</v>
      </c>
      <c r="G500">
        <v>4789</v>
      </c>
      <c r="H500" t="s">
        <v>36</v>
      </c>
      <c r="I500" t="s">
        <v>530</v>
      </c>
      <c r="J500" t="s">
        <v>89</v>
      </c>
      <c r="K500" t="s">
        <v>90</v>
      </c>
      <c r="L500" t="s">
        <v>33</v>
      </c>
      <c r="M500" t="s">
        <v>160</v>
      </c>
      <c r="N500">
        <v>502</v>
      </c>
      <c r="O500" t="s">
        <v>29</v>
      </c>
      <c r="P500" s="4">
        <v>65</v>
      </c>
      <c r="Q500">
        <v>4</v>
      </c>
      <c r="R500" s="4">
        <f t="shared" si="35"/>
        <v>260</v>
      </c>
      <c r="S500" s="2">
        <v>134.39999388000001</v>
      </c>
      <c r="T500" s="2">
        <f t="shared" si="38"/>
        <v>125.60000611999999</v>
      </c>
      <c r="U500" s="2">
        <f t="shared" si="39"/>
        <v>33.599998470000003</v>
      </c>
    </row>
    <row r="501" spans="1:21">
      <c r="A501">
        <v>56222</v>
      </c>
      <c r="B501" s="1">
        <v>43856</v>
      </c>
      <c r="C501" s="2">
        <f t="shared" si="36"/>
        <v>7</v>
      </c>
      <c r="D501" s="2" t="str">
        <f t="shared" si="37"/>
        <v>Weekend</v>
      </c>
      <c r="E501" s="2" t="str">
        <f>TEXT(Table2[[#This Row],[Order Date]],"MMMM")</f>
        <v>January</v>
      </c>
      <c r="F501" s="2" t="str">
        <f>TEXT(Table2[[#This Row],[Order Date]],"YYYY")</f>
        <v>2020</v>
      </c>
      <c r="G501">
        <v>7259</v>
      </c>
      <c r="H501" t="s">
        <v>531</v>
      </c>
      <c r="I501" t="s">
        <v>69</v>
      </c>
      <c r="J501" t="s">
        <v>89</v>
      </c>
      <c r="K501" t="s">
        <v>90</v>
      </c>
      <c r="L501" t="s">
        <v>33</v>
      </c>
      <c r="M501" t="s">
        <v>160</v>
      </c>
      <c r="N501">
        <v>502</v>
      </c>
      <c r="O501" t="s">
        <v>29</v>
      </c>
      <c r="P501" s="4">
        <v>65</v>
      </c>
      <c r="Q501">
        <v>2</v>
      </c>
      <c r="R501" s="4">
        <f t="shared" si="35"/>
        <v>130</v>
      </c>
      <c r="S501" s="2">
        <v>67.199996940000005</v>
      </c>
      <c r="T501" s="2">
        <f t="shared" si="38"/>
        <v>62.800003059999995</v>
      </c>
      <c r="U501" s="2">
        <f t="shared" si="39"/>
        <v>33.599998470000003</v>
      </c>
    </row>
    <row r="502" spans="1:21">
      <c r="A502">
        <v>1756</v>
      </c>
      <c r="B502" s="1">
        <v>43856</v>
      </c>
      <c r="C502" s="2">
        <f t="shared" si="36"/>
        <v>7</v>
      </c>
      <c r="D502" s="2" t="str">
        <f t="shared" si="37"/>
        <v>Weekend</v>
      </c>
      <c r="E502" s="2" t="str">
        <f>TEXT(Table2[[#This Row],[Order Date]],"MMMM")</f>
        <v>January</v>
      </c>
      <c r="F502" s="2" t="str">
        <f>TEXT(Table2[[#This Row],[Order Date]],"YYYY")</f>
        <v>2020</v>
      </c>
      <c r="G502">
        <v>6875</v>
      </c>
      <c r="H502" t="s">
        <v>532</v>
      </c>
      <c r="I502" t="s">
        <v>180</v>
      </c>
      <c r="J502" t="s">
        <v>89</v>
      </c>
      <c r="K502" t="s">
        <v>90</v>
      </c>
      <c r="L502" t="s">
        <v>33</v>
      </c>
      <c r="M502" t="s">
        <v>134</v>
      </c>
      <c r="N502">
        <v>191</v>
      </c>
      <c r="O502" t="s">
        <v>29</v>
      </c>
      <c r="P502" s="4">
        <v>85</v>
      </c>
      <c r="Q502">
        <v>2</v>
      </c>
      <c r="R502" s="4">
        <f t="shared" si="35"/>
        <v>170</v>
      </c>
      <c r="S502" s="2">
        <v>109.5599976</v>
      </c>
      <c r="T502" s="2">
        <f t="shared" si="38"/>
        <v>60.440002399999997</v>
      </c>
      <c r="U502" s="2">
        <f t="shared" si="39"/>
        <v>54.779998800000001</v>
      </c>
    </row>
    <row r="503" spans="1:21">
      <c r="A503">
        <v>76849</v>
      </c>
      <c r="B503" s="1">
        <v>43856</v>
      </c>
      <c r="C503" s="2">
        <f t="shared" si="36"/>
        <v>7</v>
      </c>
      <c r="D503" s="2" t="str">
        <f t="shared" si="37"/>
        <v>Weekend</v>
      </c>
      <c r="E503" s="2" t="str">
        <f>TEXT(Table2[[#This Row],[Order Date]],"MMMM")</f>
        <v>January</v>
      </c>
      <c r="F503" s="2" t="str">
        <f>TEXT(Table2[[#This Row],[Order Date]],"YYYY")</f>
        <v>2020</v>
      </c>
      <c r="G503">
        <v>20402</v>
      </c>
      <c r="H503" t="s">
        <v>533</v>
      </c>
      <c r="I503" t="s">
        <v>351</v>
      </c>
      <c r="J503" t="s">
        <v>89</v>
      </c>
      <c r="K503" t="s">
        <v>90</v>
      </c>
      <c r="L503" t="s">
        <v>28</v>
      </c>
      <c r="M503" t="s">
        <v>477</v>
      </c>
      <c r="N503">
        <v>1363</v>
      </c>
      <c r="O503" t="s">
        <v>49</v>
      </c>
      <c r="P503" s="4">
        <v>139.9</v>
      </c>
      <c r="Q503">
        <v>1</v>
      </c>
      <c r="R503" s="4">
        <f t="shared" si="35"/>
        <v>139.9</v>
      </c>
      <c r="S503" s="2">
        <v>72.86000061</v>
      </c>
      <c r="T503" s="2">
        <f t="shared" si="38"/>
        <v>67.039999390000006</v>
      </c>
      <c r="U503" s="2">
        <f t="shared" si="39"/>
        <v>72.86000061</v>
      </c>
    </row>
    <row r="504" spans="1:21">
      <c r="A504">
        <v>18036</v>
      </c>
      <c r="B504" s="1">
        <v>43856</v>
      </c>
      <c r="C504" s="2">
        <f t="shared" si="36"/>
        <v>7</v>
      </c>
      <c r="D504" s="2" t="str">
        <f t="shared" si="37"/>
        <v>Weekend</v>
      </c>
      <c r="E504" s="2" t="str">
        <f>TEXT(Table2[[#This Row],[Order Date]],"MMMM")</f>
        <v>January</v>
      </c>
      <c r="F504" s="2" t="str">
        <f>TEXT(Table2[[#This Row],[Order Date]],"YYYY")</f>
        <v>2020</v>
      </c>
      <c r="G504">
        <v>3365</v>
      </c>
      <c r="H504" t="s">
        <v>257</v>
      </c>
      <c r="I504" t="s">
        <v>534</v>
      </c>
      <c r="J504" t="s">
        <v>89</v>
      </c>
      <c r="K504" t="s">
        <v>90</v>
      </c>
      <c r="L504" t="s">
        <v>33</v>
      </c>
      <c r="M504" t="s">
        <v>160</v>
      </c>
      <c r="N504">
        <v>502</v>
      </c>
      <c r="O504" t="s">
        <v>29</v>
      </c>
      <c r="P504" s="4">
        <v>65</v>
      </c>
      <c r="Q504">
        <v>4</v>
      </c>
      <c r="R504" s="4">
        <f t="shared" si="35"/>
        <v>260</v>
      </c>
      <c r="S504" s="2">
        <v>134.39999388000001</v>
      </c>
      <c r="T504" s="2">
        <f t="shared" si="38"/>
        <v>125.60000611999999</v>
      </c>
      <c r="U504" s="2">
        <f t="shared" si="39"/>
        <v>33.599998470000003</v>
      </c>
    </row>
    <row r="505" spans="1:21">
      <c r="A505">
        <v>13943</v>
      </c>
      <c r="B505" s="1">
        <v>43856</v>
      </c>
      <c r="C505" s="2">
        <f t="shared" si="36"/>
        <v>7</v>
      </c>
      <c r="D505" s="2" t="str">
        <f t="shared" si="37"/>
        <v>Weekend</v>
      </c>
      <c r="E505" s="2" t="str">
        <f>TEXT(Table2[[#This Row],[Order Date]],"MMMM")</f>
        <v>January</v>
      </c>
      <c r="F505" s="2" t="str">
        <f>TEXT(Table2[[#This Row],[Order Date]],"YYYY")</f>
        <v>2020</v>
      </c>
      <c r="G505">
        <v>1107</v>
      </c>
      <c r="H505" t="s">
        <v>535</v>
      </c>
      <c r="I505" t="s">
        <v>360</v>
      </c>
      <c r="J505" t="s">
        <v>89</v>
      </c>
      <c r="K505" t="s">
        <v>90</v>
      </c>
      <c r="L505" t="s">
        <v>33</v>
      </c>
      <c r="M505" t="s">
        <v>160</v>
      </c>
      <c r="N505">
        <v>502</v>
      </c>
      <c r="O505" t="s">
        <v>29</v>
      </c>
      <c r="P505" s="4">
        <v>65</v>
      </c>
      <c r="Q505">
        <v>4</v>
      </c>
      <c r="R505" s="4">
        <f t="shared" si="35"/>
        <v>260</v>
      </c>
      <c r="S505" s="2">
        <v>134.39999388000001</v>
      </c>
      <c r="T505" s="2">
        <f t="shared" si="38"/>
        <v>125.60000611999999</v>
      </c>
      <c r="U505" s="2">
        <f t="shared" si="39"/>
        <v>33.599998470000003</v>
      </c>
    </row>
    <row r="506" spans="1:21">
      <c r="A506">
        <v>75812</v>
      </c>
      <c r="B506" s="1">
        <v>43855</v>
      </c>
      <c r="C506" s="2">
        <f t="shared" si="36"/>
        <v>6</v>
      </c>
      <c r="D506" s="2" t="str">
        <f t="shared" si="37"/>
        <v>Weekend</v>
      </c>
      <c r="E506" s="2" t="str">
        <f>TEXT(Table2[[#This Row],[Order Date]],"MMMM")</f>
        <v>January</v>
      </c>
      <c r="F506" s="2" t="str">
        <f>TEXT(Table2[[#This Row],[Order Date]],"YYYY")</f>
        <v>2020</v>
      </c>
      <c r="G506">
        <v>19365</v>
      </c>
      <c r="H506" t="s">
        <v>536</v>
      </c>
      <c r="I506" t="s">
        <v>36</v>
      </c>
      <c r="J506" t="s">
        <v>110</v>
      </c>
      <c r="K506" t="s">
        <v>111</v>
      </c>
      <c r="L506" t="s">
        <v>28</v>
      </c>
      <c r="M506" t="s">
        <v>97</v>
      </c>
      <c r="N506">
        <v>1360</v>
      </c>
      <c r="O506" t="s">
        <v>38</v>
      </c>
      <c r="P506" s="4">
        <v>370</v>
      </c>
      <c r="Q506">
        <v>1</v>
      </c>
      <c r="R506" s="4">
        <f t="shared" si="35"/>
        <v>370</v>
      </c>
      <c r="S506" s="2">
        <v>249.0899963</v>
      </c>
      <c r="T506" s="2">
        <f t="shared" si="38"/>
        <v>120.9100037</v>
      </c>
      <c r="U506" s="2">
        <f t="shared" si="39"/>
        <v>249.0899963</v>
      </c>
    </row>
    <row r="507" spans="1:21">
      <c r="A507">
        <v>5919</v>
      </c>
      <c r="B507" s="1">
        <v>43855</v>
      </c>
      <c r="C507" s="2">
        <f t="shared" si="36"/>
        <v>6</v>
      </c>
      <c r="D507" s="2" t="str">
        <f t="shared" si="37"/>
        <v>Weekend</v>
      </c>
      <c r="E507" s="2" t="str">
        <f>TEXT(Table2[[#This Row],[Order Date]],"MMMM")</f>
        <v>January</v>
      </c>
      <c r="F507" s="2" t="str">
        <f>TEXT(Table2[[#This Row],[Order Date]],"YYYY")</f>
        <v>2020</v>
      </c>
      <c r="G507">
        <v>6306</v>
      </c>
      <c r="H507" t="s">
        <v>481</v>
      </c>
      <c r="I507" t="s">
        <v>44</v>
      </c>
      <c r="J507" t="s">
        <v>110</v>
      </c>
      <c r="K507" t="s">
        <v>111</v>
      </c>
      <c r="L507" t="s">
        <v>33</v>
      </c>
      <c r="M507" t="s">
        <v>537</v>
      </c>
      <c r="N507">
        <v>565</v>
      </c>
      <c r="O507" t="s">
        <v>53</v>
      </c>
      <c r="P507" s="4">
        <v>70</v>
      </c>
      <c r="Q507">
        <v>5</v>
      </c>
      <c r="R507" s="4">
        <f t="shared" si="35"/>
        <v>350</v>
      </c>
      <c r="S507" s="2">
        <v>195.75000764999999</v>
      </c>
      <c r="T507" s="2">
        <f t="shared" si="38"/>
        <v>154.24999235000001</v>
      </c>
      <c r="U507" s="2">
        <f t="shared" si="39"/>
        <v>39.150001529999997</v>
      </c>
    </row>
    <row r="508" spans="1:21">
      <c r="A508">
        <v>19550</v>
      </c>
      <c r="B508" s="1">
        <v>43855</v>
      </c>
      <c r="C508" s="2">
        <f t="shared" si="36"/>
        <v>6</v>
      </c>
      <c r="D508" s="2" t="str">
        <f t="shared" si="37"/>
        <v>Weekend</v>
      </c>
      <c r="E508" s="2" t="str">
        <f>TEXT(Table2[[#This Row],[Order Date]],"MMMM")</f>
        <v>January</v>
      </c>
      <c r="F508" s="2" t="str">
        <f>TEXT(Table2[[#This Row],[Order Date]],"YYYY")</f>
        <v>2020</v>
      </c>
      <c r="G508">
        <v>7158</v>
      </c>
      <c r="H508" t="s">
        <v>538</v>
      </c>
      <c r="I508" t="s">
        <v>44</v>
      </c>
      <c r="J508" t="s">
        <v>110</v>
      </c>
      <c r="K508" t="s">
        <v>111</v>
      </c>
      <c r="L508" t="s">
        <v>28</v>
      </c>
      <c r="M508" t="s">
        <v>94</v>
      </c>
      <c r="N508">
        <v>403</v>
      </c>
      <c r="O508" t="s">
        <v>53</v>
      </c>
      <c r="P508" s="4">
        <v>133.37</v>
      </c>
      <c r="Q508">
        <v>1</v>
      </c>
      <c r="R508" s="4">
        <f t="shared" si="35"/>
        <v>133.37</v>
      </c>
      <c r="S508" s="2">
        <v>84.590000149999995</v>
      </c>
      <c r="T508" s="2">
        <f t="shared" si="38"/>
        <v>48.77999985000001</v>
      </c>
      <c r="U508" s="2">
        <f t="shared" si="39"/>
        <v>84.590000149999995</v>
      </c>
    </row>
    <row r="509" spans="1:21">
      <c r="A509">
        <v>3828</v>
      </c>
      <c r="B509" s="1">
        <v>43855</v>
      </c>
      <c r="C509" s="2">
        <f t="shared" si="36"/>
        <v>6</v>
      </c>
      <c r="D509" s="2" t="str">
        <f t="shared" si="37"/>
        <v>Weekend</v>
      </c>
      <c r="E509" s="2" t="str">
        <f>TEXT(Table2[[#This Row],[Order Date]],"MMMM")</f>
        <v>January</v>
      </c>
      <c r="F509" s="2" t="str">
        <f>TEXT(Table2[[#This Row],[Order Date]],"YYYY")</f>
        <v>2020</v>
      </c>
      <c r="G509">
        <v>11761</v>
      </c>
      <c r="H509" t="s">
        <v>539</v>
      </c>
      <c r="I509" t="s">
        <v>44</v>
      </c>
      <c r="J509" t="s">
        <v>110</v>
      </c>
      <c r="K509" t="s">
        <v>111</v>
      </c>
      <c r="L509" t="s">
        <v>33</v>
      </c>
      <c r="M509" t="s">
        <v>183</v>
      </c>
      <c r="N509">
        <v>627</v>
      </c>
      <c r="O509" t="s">
        <v>46</v>
      </c>
      <c r="P509" s="4">
        <v>165</v>
      </c>
      <c r="Q509">
        <v>5</v>
      </c>
      <c r="R509" s="4">
        <f t="shared" si="35"/>
        <v>825</v>
      </c>
      <c r="S509" s="2">
        <v>613.65001700000005</v>
      </c>
      <c r="T509" s="2">
        <f t="shared" si="38"/>
        <v>211.34998299999995</v>
      </c>
      <c r="U509" s="2">
        <f t="shared" si="39"/>
        <v>122.73000340000002</v>
      </c>
    </row>
    <row r="510" spans="1:21">
      <c r="A510">
        <v>10113</v>
      </c>
      <c r="B510" s="1">
        <v>43855</v>
      </c>
      <c r="C510" s="2">
        <f t="shared" si="36"/>
        <v>6</v>
      </c>
      <c r="D510" s="2" t="str">
        <f t="shared" si="37"/>
        <v>Weekend</v>
      </c>
      <c r="E510" s="2" t="str">
        <f>TEXT(Table2[[#This Row],[Order Date]],"MMMM")</f>
        <v>January</v>
      </c>
      <c r="F510" s="2" t="str">
        <f>TEXT(Table2[[#This Row],[Order Date]],"YYYY")</f>
        <v>2020</v>
      </c>
      <c r="G510">
        <v>12119</v>
      </c>
      <c r="H510" t="s">
        <v>365</v>
      </c>
      <c r="I510" t="s">
        <v>44</v>
      </c>
      <c r="J510" t="s">
        <v>110</v>
      </c>
      <c r="K510" t="s">
        <v>111</v>
      </c>
      <c r="L510" t="s">
        <v>33</v>
      </c>
      <c r="M510" t="s">
        <v>160</v>
      </c>
      <c r="N510">
        <v>502</v>
      </c>
      <c r="O510" t="s">
        <v>29</v>
      </c>
      <c r="P510" s="4">
        <v>65</v>
      </c>
      <c r="Q510">
        <v>5</v>
      </c>
      <c r="R510" s="4">
        <f t="shared" si="35"/>
        <v>325</v>
      </c>
      <c r="S510" s="2">
        <v>167.99999235000001</v>
      </c>
      <c r="T510" s="2">
        <f t="shared" si="38"/>
        <v>157.00000764999999</v>
      </c>
      <c r="U510" s="2">
        <f t="shared" si="39"/>
        <v>33.599998470000003</v>
      </c>
    </row>
    <row r="511" spans="1:21">
      <c r="A511">
        <v>7814</v>
      </c>
      <c r="B511" s="1">
        <v>43855</v>
      </c>
      <c r="C511" s="2">
        <f t="shared" si="36"/>
        <v>6</v>
      </c>
      <c r="D511" s="2" t="str">
        <f t="shared" si="37"/>
        <v>Weekend</v>
      </c>
      <c r="E511" s="2" t="str">
        <f>TEXT(Table2[[#This Row],[Order Date]],"MMMM")</f>
        <v>January</v>
      </c>
      <c r="F511" s="2" t="str">
        <f>TEXT(Table2[[#This Row],[Order Date]],"YYYY")</f>
        <v>2020</v>
      </c>
      <c r="G511">
        <v>5007</v>
      </c>
      <c r="H511" t="s">
        <v>92</v>
      </c>
      <c r="I511" t="s">
        <v>152</v>
      </c>
      <c r="J511" t="s">
        <v>110</v>
      </c>
      <c r="K511" t="s">
        <v>90</v>
      </c>
      <c r="L511" t="s">
        <v>28</v>
      </c>
      <c r="M511" t="s">
        <v>120</v>
      </c>
      <c r="N511">
        <v>365</v>
      </c>
      <c r="O511" t="s">
        <v>53</v>
      </c>
      <c r="P511" s="4">
        <v>94.75</v>
      </c>
      <c r="Q511">
        <v>3</v>
      </c>
      <c r="R511" s="4">
        <f t="shared" si="35"/>
        <v>284.25</v>
      </c>
      <c r="S511" s="2">
        <v>91.709999100000005</v>
      </c>
      <c r="T511" s="2">
        <f t="shared" si="38"/>
        <v>192.5400009</v>
      </c>
      <c r="U511" s="2">
        <f t="shared" si="39"/>
        <v>30.5699997</v>
      </c>
    </row>
    <row r="512" spans="1:21">
      <c r="A512">
        <v>7814</v>
      </c>
      <c r="B512" s="1">
        <v>43855</v>
      </c>
      <c r="C512" s="2">
        <f t="shared" si="36"/>
        <v>6</v>
      </c>
      <c r="D512" s="2" t="str">
        <f t="shared" si="37"/>
        <v>Weekend</v>
      </c>
      <c r="E512" s="2" t="str">
        <f>TEXT(Table2[[#This Row],[Order Date]],"MMMM")</f>
        <v>January</v>
      </c>
      <c r="F512" s="2" t="str">
        <f>TEXT(Table2[[#This Row],[Order Date]],"YYYY")</f>
        <v>2020</v>
      </c>
      <c r="G512">
        <v>5007</v>
      </c>
      <c r="H512" t="s">
        <v>92</v>
      </c>
      <c r="I512" t="s">
        <v>152</v>
      </c>
      <c r="J512" t="s">
        <v>110</v>
      </c>
      <c r="K512" t="s">
        <v>90</v>
      </c>
      <c r="L512" t="s">
        <v>28</v>
      </c>
      <c r="M512" t="s">
        <v>120</v>
      </c>
      <c r="N512">
        <v>365</v>
      </c>
      <c r="O512" t="s">
        <v>53</v>
      </c>
      <c r="P512" s="4">
        <v>94.75</v>
      </c>
      <c r="Q512">
        <v>3</v>
      </c>
      <c r="R512" s="4">
        <f t="shared" si="35"/>
        <v>284.25</v>
      </c>
      <c r="S512" s="2">
        <v>91.709999100000005</v>
      </c>
      <c r="T512" s="2">
        <f t="shared" si="38"/>
        <v>192.5400009</v>
      </c>
      <c r="U512" s="2">
        <f t="shared" si="39"/>
        <v>30.5699997</v>
      </c>
    </row>
    <row r="513" spans="1:21">
      <c r="A513">
        <v>56973</v>
      </c>
      <c r="B513" s="1">
        <v>43855</v>
      </c>
      <c r="C513" s="2">
        <f t="shared" si="36"/>
        <v>6</v>
      </c>
      <c r="D513" s="2" t="str">
        <f t="shared" si="37"/>
        <v>Weekend</v>
      </c>
      <c r="E513" s="2" t="str">
        <f>TEXT(Table2[[#This Row],[Order Date]],"MMMM")</f>
        <v>January</v>
      </c>
      <c r="F513" s="2" t="str">
        <f>TEXT(Table2[[#This Row],[Order Date]],"YYYY")</f>
        <v>2020</v>
      </c>
      <c r="G513">
        <v>8541</v>
      </c>
      <c r="H513" t="s">
        <v>92</v>
      </c>
      <c r="I513" t="s">
        <v>36</v>
      </c>
      <c r="J513" t="s">
        <v>110</v>
      </c>
      <c r="K513" t="s">
        <v>90</v>
      </c>
      <c r="L513" t="s">
        <v>28</v>
      </c>
      <c r="M513" t="s">
        <v>120</v>
      </c>
      <c r="N513">
        <v>365</v>
      </c>
      <c r="O513" t="s">
        <v>53</v>
      </c>
      <c r="P513" s="4">
        <v>94.75</v>
      </c>
      <c r="Q513">
        <v>5</v>
      </c>
      <c r="R513" s="4">
        <f t="shared" si="35"/>
        <v>473.75</v>
      </c>
      <c r="S513" s="2">
        <v>152.8499985</v>
      </c>
      <c r="T513" s="2">
        <f t="shared" si="38"/>
        <v>320.90000150000003</v>
      </c>
      <c r="U513" s="2">
        <f t="shared" si="39"/>
        <v>30.5699997</v>
      </c>
    </row>
    <row r="514" spans="1:21">
      <c r="A514">
        <v>13215</v>
      </c>
      <c r="B514" s="1">
        <v>43855</v>
      </c>
      <c r="C514" s="2">
        <f t="shared" si="36"/>
        <v>6</v>
      </c>
      <c r="D514" s="2" t="str">
        <f t="shared" si="37"/>
        <v>Weekend</v>
      </c>
      <c r="E514" s="2" t="str">
        <f>TEXT(Table2[[#This Row],[Order Date]],"MMMM")</f>
        <v>January</v>
      </c>
      <c r="F514" s="2" t="str">
        <f>TEXT(Table2[[#This Row],[Order Date]],"YYYY")</f>
        <v>2020</v>
      </c>
      <c r="G514">
        <v>7465</v>
      </c>
      <c r="H514" t="s">
        <v>92</v>
      </c>
      <c r="I514" t="s">
        <v>350</v>
      </c>
      <c r="J514" t="s">
        <v>89</v>
      </c>
      <c r="K514" t="s">
        <v>90</v>
      </c>
      <c r="L514" t="s">
        <v>33</v>
      </c>
      <c r="M514" t="s">
        <v>183</v>
      </c>
      <c r="N514">
        <v>627</v>
      </c>
      <c r="O514" t="s">
        <v>46</v>
      </c>
      <c r="P514" s="4">
        <v>165</v>
      </c>
      <c r="Q514">
        <v>4</v>
      </c>
      <c r="R514" s="4">
        <f t="shared" ref="R514:R577" si="40">P514*Q514</f>
        <v>660</v>
      </c>
      <c r="S514" s="2">
        <v>490.9200136</v>
      </c>
      <c r="T514" s="2">
        <f t="shared" si="38"/>
        <v>169.0799864</v>
      </c>
      <c r="U514" s="2">
        <f t="shared" si="39"/>
        <v>122.7300034</v>
      </c>
    </row>
    <row r="515" spans="1:21">
      <c r="A515">
        <v>46305</v>
      </c>
      <c r="B515" s="1">
        <v>43855</v>
      </c>
      <c r="C515" s="2">
        <f t="shared" ref="C515:C578" si="41">WEEKDAY(B515,2)</f>
        <v>6</v>
      </c>
      <c r="D515" s="2" t="str">
        <f t="shared" ref="D515:D578" si="42">IF(C515&gt;=6,"Weekend","Weekday")</f>
        <v>Weekend</v>
      </c>
      <c r="E515" s="2" t="str">
        <f>TEXT(Table2[[#This Row],[Order Date]],"MMMM")</f>
        <v>January</v>
      </c>
      <c r="F515" s="2" t="str">
        <f>TEXT(Table2[[#This Row],[Order Date]],"YYYY")</f>
        <v>2020</v>
      </c>
      <c r="G515">
        <v>3964</v>
      </c>
      <c r="H515" t="s">
        <v>92</v>
      </c>
      <c r="I515" t="s">
        <v>127</v>
      </c>
      <c r="J515" t="s">
        <v>89</v>
      </c>
      <c r="K515" t="s">
        <v>90</v>
      </c>
      <c r="L515" t="s">
        <v>28</v>
      </c>
      <c r="M515" t="s">
        <v>120</v>
      </c>
      <c r="N515">
        <v>365</v>
      </c>
      <c r="O515" t="s">
        <v>53</v>
      </c>
      <c r="P515" s="4">
        <v>94.75</v>
      </c>
      <c r="Q515">
        <v>5</v>
      </c>
      <c r="R515" s="4">
        <f t="shared" si="40"/>
        <v>473.75</v>
      </c>
      <c r="S515" s="2">
        <v>152.8499985</v>
      </c>
      <c r="T515" s="2">
        <f t="shared" ref="T515:T578" si="43">R515-S515</f>
        <v>320.90000150000003</v>
      </c>
      <c r="U515" s="2">
        <f t="shared" ref="U515:U578" si="44">S515/Q515</f>
        <v>30.5699997</v>
      </c>
    </row>
    <row r="516" spans="1:21">
      <c r="A516">
        <v>75865</v>
      </c>
      <c r="B516" s="1">
        <v>43855</v>
      </c>
      <c r="C516" s="2">
        <f t="shared" si="41"/>
        <v>6</v>
      </c>
      <c r="D516" s="2" t="str">
        <f t="shared" si="42"/>
        <v>Weekend</v>
      </c>
      <c r="E516" s="2" t="str">
        <f>TEXT(Table2[[#This Row],[Order Date]],"MMMM")</f>
        <v>January</v>
      </c>
      <c r="F516" s="2" t="str">
        <f>TEXT(Table2[[#This Row],[Order Date]],"YYYY")</f>
        <v>2020</v>
      </c>
      <c r="G516">
        <v>19418</v>
      </c>
      <c r="H516" t="s">
        <v>540</v>
      </c>
      <c r="I516" t="s">
        <v>541</v>
      </c>
      <c r="J516" t="s">
        <v>89</v>
      </c>
      <c r="K516" t="s">
        <v>90</v>
      </c>
      <c r="L516" t="s">
        <v>28</v>
      </c>
      <c r="M516" t="s">
        <v>97</v>
      </c>
      <c r="N516">
        <v>1360</v>
      </c>
      <c r="O516" t="s">
        <v>38</v>
      </c>
      <c r="P516" s="4">
        <v>370</v>
      </c>
      <c r="Q516">
        <v>1</v>
      </c>
      <c r="R516" s="4">
        <f t="shared" si="40"/>
        <v>370</v>
      </c>
      <c r="S516" s="2">
        <v>249.0899963</v>
      </c>
      <c r="T516" s="2">
        <f t="shared" si="43"/>
        <v>120.9100037</v>
      </c>
      <c r="U516" s="2">
        <f t="shared" si="44"/>
        <v>249.0899963</v>
      </c>
    </row>
    <row r="517" spans="1:21">
      <c r="A517">
        <v>5712</v>
      </c>
      <c r="B517" s="1">
        <v>43855</v>
      </c>
      <c r="C517" s="2">
        <f t="shared" si="41"/>
        <v>6</v>
      </c>
      <c r="D517" s="2" t="str">
        <f t="shared" si="42"/>
        <v>Weekend</v>
      </c>
      <c r="E517" s="2" t="str">
        <f>TEXT(Table2[[#This Row],[Order Date]],"MMMM")</f>
        <v>January</v>
      </c>
      <c r="F517" s="2" t="str">
        <f>TEXT(Table2[[#This Row],[Order Date]],"YYYY")</f>
        <v>2020</v>
      </c>
      <c r="G517">
        <v>8925</v>
      </c>
      <c r="H517" t="s">
        <v>542</v>
      </c>
      <c r="I517" t="s">
        <v>26</v>
      </c>
      <c r="J517" t="s">
        <v>89</v>
      </c>
      <c r="K517" t="s">
        <v>90</v>
      </c>
      <c r="L517" t="s">
        <v>33</v>
      </c>
      <c r="M517" t="s">
        <v>320</v>
      </c>
      <c r="N517">
        <v>905</v>
      </c>
      <c r="O517" t="s">
        <v>46</v>
      </c>
      <c r="P517" s="4">
        <v>52.99</v>
      </c>
      <c r="Q517">
        <v>2</v>
      </c>
      <c r="R517" s="4">
        <f t="shared" si="40"/>
        <v>105.98</v>
      </c>
      <c r="S517" s="2">
        <v>71.72000122</v>
      </c>
      <c r="T517" s="2">
        <f t="shared" si="43"/>
        <v>34.259998780000004</v>
      </c>
      <c r="U517" s="2">
        <f t="shared" si="44"/>
        <v>35.86000061</v>
      </c>
    </row>
    <row r="518" spans="1:21">
      <c r="A518">
        <v>67806</v>
      </c>
      <c r="B518" s="1">
        <v>43855</v>
      </c>
      <c r="C518" s="2">
        <f t="shared" si="41"/>
        <v>6</v>
      </c>
      <c r="D518" s="2" t="str">
        <f t="shared" si="42"/>
        <v>Weekend</v>
      </c>
      <c r="E518" s="2" t="str">
        <f>TEXT(Table2[[#This Row],[Order Date]],"MMMM")</f>
        <v>January</v>
      </c>
      <c r="F518" s="2" t="str">
        <f>TEXT(Table2[[#This Row],[Order Date]],"YYYY")</f>
        <v>2020</v>
      </c>
      <c r="G518">
        <v>6652</v>
      </c>
      <c r="H518" t="s">
        <v>202</v>
      </c>
      <c r="I518" t="s">
        <v>333</v>
      </c>
      <c r="J518" t="s">
        <v>89</v>
      </c>
      <c r="K518" t="s">
        <v>90</v>
      </c>
      <c r="L518" t="s">
        <v>33</v>
      </c>
      <c r="M518" t="s">
        <v>160</v>
      </c>
      <c r="N518">
        <v>502</v>
      </c>
      <c r="O518" t="s">
        <v>29</v>
      </c>
      <c r="P518" s="4">
        <v>65</v>
      </c>
      <c r="Q518">
        <v>4</v>
      </c>
      <c r="R518" s="4">
        <f t="shared" si="40"/>
        <v>260</v>
      </c>
      <c r="S518" s="2">
        <v>134.39999388000001</v>
      </c>
      <c r="T518" s="2">
        <f t="shared" si="43"/>
        <v>125.60000611999999</v>
      </c>
      <c r="U518" s="2">
        <f t="shared" si="44"/>
        <v>33.599998470000003</v>
      </c>
    </row>
    <row r="519" spans="1:21">
      <c r="A519">
        <v>52582</v>
      </c>
      <c r="B519" s="1">
        <v>43855</v>
      </c>
      <c r="C519" s="2">
        <f t="shared" si="41"/>
        <v>6</v>
      </c>
      <c r="D519" s="2" t="str">
        <f t="shared" si="42"/>
        <v>Weekend</v>
      </c>
      <c r="E519" s="2" t="str">
        <f>TEXT(Table2[[#This Row],[Order Date]],"MMMM")</f>
        <v>January</v>
      </c>
      <c r="F519" s="2" t="str">
        <f>TEXT(Table2[[#This Row],[Order Date]],"YYYY")</f>
        <v>2020</v>
      </c>
      <c r="G519">
        <v>9563</v>
      </c>
      <c r="H519" t="s">
        <v>311</v>
      </c>
      <c r="I519" t="s">
        <v>333</v>
      </c>
      <c r="J519" t="s">
        <v>89</v>
      </c>
      <c r="K519" t="s">
        <v>90</v>
      </c>
      <c r="L519" t="s">
        <v>33</v>
      </c>
      <c r="M519" t="s">
        <v>160</v>
      </c>
      <c r="N519">
        <v>502</v>
      </c>
      <c r="O519" t="s">
        <v>29</v>
      </c>
      <c r="P519" s="4">
        <v>65</v>
      </c>
      <c r="Q519">
        <v>2</v>
      </c>
      <c r="R519" s="4">
        <f t="shared" si="40"/>
        <v>130</v>
      </c>
      <c r="S519" s="2">
        <v>67.199996940000005</v>
      </c>
      <c r="T519" s="2">
        <f t="shared" si="43"/>
        <v>62.800003059999995</v>
      </c>
      <c r="U519" s="2">
        <f t="shared" si="44"/>
        <v>33.599998470000003</v>
      </c>
    </row>
    <row r="520" spans="1:21">
      <c r="A520">
        <v>16218</v>
      </c>
      <c r="B520" s="1">
        <v>43855</v>
      </c>
      <c r="C520" s="2">
        <f t="shared" si="41"/>
        <v>6</v>
      </c>
      <c r="D520" s="2" t="str">
        <f t="shared" si="42"/>
        <v>Weekend</v>
      </c>
      <c r="E520" s="2" t="str">
        <f>TEXT(Table2[[#This Row],[Order Date]],"MMMM")</f>
        <v>January</v>
      </c>
      <c r="F520" s="2" t="str">
        <f>TEXT(Table2[[#This Row],[Order Date]],"YYYY")</f>
        <v>2020</v>
      </c>
      <c r="G520">
        <v>5246</v>
      </c>
      <c r="H520" t="s">
        <v>92</v>
      </c>
      <c r="I520" t="s">
        <v>543</v>
      </c>
      <c r="J520" t="s">
        <v>89</v>
      </c>
      <c r="K520" t="s">
        <v>90</v>
      </c>
      <c r="L520" t="s">
        <v>28</v>
      </c>
      <c r="M520" t="s">
        <v>120</v>
      </c>
      <c r="N520">
        <v>365</v>
      </c>
      <c r="O520" t="s">
        <v>53</v>
      </c>
      <c r="P520" s="4">
        <v>94.75</v>
      </c>
      <c r="Q520">
        <v>5</v>
      </c>
      <c r="R520" s="4">
        <f t="shared" si="40"/>
        <v>473.75</v>
      </c>
      <c r="S520" s="2">
        <v>152.8499985</v>
      </c>
      <c r="T520" s="2">
        <f t="shared" si="43"/>
        <v>320.90000150000003</v>
      </c>
      <c r="U520" s="2">
        <f t="shared" si="44"/>
        <v>30.5699997</v>
      </c>
    </row>
    <row r="521" spans="1:21">
      <c r="A521">
        <v>16218</v>
      </c>
      <c r="B521" s="1">
        <v>43855</v>
      </c>
      <c r="C521" s="2">
        <f t="shared" si="41"/>
        <v>6</v>
      </c>
      <c r="D521" s="2" t="str">
        <f t="shared" si="42"/>
        <v>Weekend</v>
      </c>
      <c r="E521" s="2" t="str">
        <f>TEXT(Table2[[#This Row],[Order Date]],"MMMM")</f>
        <v>January</v>
      </c>
      <c r="F521" s="2" t="str">
        <f>TEXT(Table2[[#This Row],[Order Date]],"YYYY")</f>
        <v>2020</v>
      </c>
      <c r="G521">
        <v>5246</v>
      </c>
      <c r="H521" t="s">
        <v>92</v>
      </c>
      <c r="I521" t="s">
        <v>543</v>
      </c>
      <c r="J521" t="s">
        <v>89</v>
      </c>
      <c r="K521" t="s">
        <v>90</v>
      </c>
      <c r="L521" t="s">
        <v>28</v>
      </c>
      <c r="M521" t="s">
        <v>120</v>
      </c>
      <c r="N521">
        <v>365</v>
      </c>
      <c r="O521" t="s">
        <v>53</v>
      </c>
      <c r="P521" s="4">
        <v>94.75</v>
      </c>
      <c r="Q521">
        <v>5</v>
      </c>
      <c r="R521" s="4">
        <f t="shared" si="40"/>
        <v>473.75</v>
      </c>
      <c r="S521" s="2">
        <v>152.8499985</v>
      </c>
      <c r="T521" s="2">
        <f t="shared" si="43"/>
        <v>320.90000150000003</v>
      </c>
      <c r="U521" s="2">
        <f t="shared" si="44"/>
        <v>30.5699997</v>
      </c>
    </row>
    <row r="522" spans="1:21">
      <c r="A522">
        <v>75909</v>
      </c>
      <c r="B522" s="1">
        <v>43855</v>
      </c>
      <c r="C522" s="2">
        <f t="shared" si="41"/>
        <v>6</v>
      </c>
      <c r="D522" s="2" t="str">
        <f t="shared" si="42"/>
        <v>Weekend</v>
      </c>
      <c r="E522" s="2" t="str">
        <f>TEXT(Table2[[#This Row],[Order Date]],"MMMM")</f>
        <v>January</v>
      </c>
      <c r="F522" s="2" t="str">
        <f>TEXT(Table2[[#This Row],[Order Date]],"YYYY")</f>
        <v>2020</v>
      </c>
      <c r="G522">
        <v>19462</v>
      </c>
      <c r="H522" t="s">
        <v>544</v>
      </c>
      <c r="I522" t="s">
        <v>545</v>
      </c>
      <c r="J522" t="s">
        <v>89</v>
      </c>
      <c r="K522" t="s">
        <v>90</v>
      </c>
      <c r="L522" t="s">
        <v>28</v>
      </c>
      <c r="M522" t="s">
        <v>97</v>
      </c>
      <c r="N522">
        <v>1360</v>
      </c>
      <c r="O522" t="s">
        <v>38</v>
      </c>
      <c r="P522" s="4">
        <v>370</v>
      </c>
      <c r="Q522">
        <v>1</v>
      </c>
      <c r="R522" s="4">
        <f t="shared" si="40"/>
        <v>370</v>
      </c>
      <c r="S522" s="2">
        <v>249.0899963</v>
      </c>
      <c r="T522" s="2">
        <f t="shared" si="43"/>
        <v>120.9100037</v>
      </c>
      <c r="U522" s="2">
        <f t="shared" si="44"/>
        <v>249.0899963</v>
      </c>
    </row>
    <row r="523" spans="1:21">
      <c r="A523">
        <v>14003</v>
      </c>
      <c r="B523" s="1">
        <v>43854</v>
      </c>
      <c r="C523" s="2">
        <f t="shared" si="41"/>
        <v>5</v>
      </c>
      <c r="D523" s="2" t="str">
        <f t="shared" si="42"/>
        <v>Weekday</v>
      </c>
      <c r="E523" s="2" t="str">
        <f>TEXT(Table2[[#This Row],[Order Date]],"MMMM")</f>
        <v>January</v>
      </c>
      <c r="F523" s="2" t="str">
        <f>TEXT(Table2[[#This Row],[Order Date]],"YYYY")</f>
        <v>2020</v>
      </c>
      <c r="G523">
        <v>614</v>
      </c>
      <c r="H523" t="s">
        <v>546</v>
      </c>
      <c r="I523" t="s">
        <v>44</v>
      </c>
      <c r="J523" t="s">
        <v>110</v>
      </c>
      <c r="K523" t="s">
        <v>111</v>
      </c>
      <c r="L523" t="s">
        <v>19</v>
      </c>
      <c r="M523" t="s">
        <v>94</v>
      </c>
      <c r="N523">
        <v>403</v>
      </c>
      <c r="O523" t="s">
        <v>53</v>
      </c>
      <c r="P523" s="4">
        <v>133.37</v>
      </c>
      <c r="Q523">
        <v>1</v>
      </c>
      <c r="R523" s="4">
        <f t="shared" si="40"/>
        <v>133.37</v>
      </c>
      <c r="S523" s="2">
        <v>84.590000149999995</v>
      </c>
      <c r="T523" s="2">
        <f t="shared" si="43"/>
        <v>48.77999985000001</v>
      </c>
      <c r="U523" s="2">
        <f t="shared" si="44"/>
        <v>84.590000149999995</v>
      </c>
    </row>
    <row r="524" spans="1:21">
      <c r="A524">
        <v>67158</v>
      </c>
      <c r="B524" s="1">
        <v>43854</v>
      </c>
      <c r="C524" s="2">
        <f t="shared" si="41"/>
        <v>5</v>
      </c>
      <c r="D524" s="2" t="str">
        <f t="shared" si="42"/>
        <v>Weekday</v>
      </c>
      <c r="E524" s="2" t="str">
        <f>TEXT(Table2[[#This Row],[Order Date]],"MMMM")</f>
        <v>January</v>
      </c>
      <c r="F524" s="2" t="str">
        <f>TEXT(Table2[[#This Row],[Order Date]],"YYYY")</f>
        <v>2020</v>
      </c>
      <c r="G524">
        <v>1516</v>
      </c>
      <c r="H524" t="s">
        <v>92</v>
      </c>
      <c r="I524" t="s">
        <v>44</v>
      </c>
      <c r="J524" t="s">
        <v>110</v>
      </c>
      <c r="K524" t="s">
        <v>111</v>
      </c>
      <c r="L524" t="s">
        <v>28</v>
      </c>
      <c r="M524" t="s">
        <v>94</v>
      </c>
      <c r="N524">
        <v>403</v>
      </c>
      <c r="O524" t="s">
        <v>53</v>
      </c>
      <c r="P524" s="4">
        <v>133.37</v>
      </c>
      <c r="Q524">
        <v>1</v>
      </c>
      <c r="R524" s="4">
        <f t="shared" si="40"/>
        <v>133.37</v>
      </c>
      <c r="S524" s="2">
        <v>84.590000149999995</v>
      </c>
      <c r="T524" s="2">
        <f t="shared" si="43"/>
        <v>48.77999985000001</v>
      </c>
      <c r="U524" s="2">
        <f t="shared" si="44"/>
        <v>84.590000149999995</v>
      </c>
    </row>
    <row r="525" spans="1:21">
      <c r="A525">
        <v>57032</v>
      </c>
      <c r="B525" s="1">
        <v>43854</v>
      </c>
      <c r="C525" s="2">
        <f t="shared" si="41"/>
        <v>5</v>
      </c>
      <c r="D525" s="2" t="str">
        <f t="shared" si="42"/>
        <v>Weekday</v>
      </c>
      <c r="E525" s="2" t="str">
        <f>TEXT(Table2[[#This Row],[Order Date]],"MMMM")</f>
        <v>January</v>
      </c>
      <c r="F525" s="2" t="str">
        <f>TEXT(Table2[[#This Row],[Order Date]],"YYYY")</f>
        <v>2020</v>
      </c>
      <c r="G525">
        <v>10093</v>
      </c>
      <c r="H525" t="s">
        <v>547</v>
      </c>
      <c r="I525" t="s">
        <v>44</v>
      </c>
      <c r="J525" t="s">
        <v>110</v>
      </c>
      <c r="K525" t="s">
        <v>111</v>
      </c>
      <c r="L525" t="s">
        <v>33</v>
      </c>
      <c r="M525" t="s">
        <v>160</v>
      </c>
      <c r="N525">
        <v>502</v>
      </c>
      <c r="O525" t="s">
        <v>29</v>
      </c>
      <c r="P525" s="4">
        <v>65</v>
      </c>
      <c r="Q525">
        <v>5</v>
      </c>
      <c r="R525" s="4">
        <f t="shared" si="40"/>
        <v>325</v>
      </c>
      <c r="S525" s="2">
        <v>167.99999235000001</v>
      </c>
      <c r="T525" s="2">
        <f t="shared" si="43"/>
        <v>157.00000764999999</v>
      </c>
      <c r="U525" s="2">
        <f t="shared" si="44"/>
        <v>33.599998470000003</v>
      </c>
    </row>
    <row r="526" spans="1:21">
      <c r="A526">
        <v>20029</v>
      </c>
      <c r="B526" s="1">
        <v>43854</v>
      </c>
      <c r="C526" s="2">
        <f t="shared" si="41"/>
        <v>5</v>
      </c>
      <c r="D526" s="2" t="str">
        <f t="shared" si="42"/>
        <v>Weekday</v>
      </c>
      <c r="E526" s="2" t="str">
        <f>TEXT(Table2[[#This Row],[Order Date]],"MMMM")</f>
        <v>January</v>
      </c>
      <c r="F526" s="2" t="str">
        <f>TEXT(Table2[[#This Row],[Order Date]],"YYYY")</f>
        <v>2020</v>
      </c>
      <c r="G526">
        <v>10735</v>
      </c>
      <c r="H526" t="s">
        <v>548</v>
      </c>
      <c r="I526" t="s">
        <v>44</v>
      </c>
      <c r="J526" t="s">
        <v>110</v>
      </c>
      <c r="K526" t="s">
        <v>111</v>
      </c>
      <c r="L526" t="s">
        <v>19</v>
      </c>
      <c r="M526" t="s">
        <v>94</v>
      </c>
      <c r="N526">
        <v>403</v>
      </c>
      <c r="O526" t="s">
        <v>53</v>
      </c>
      <c r="P526" s="4">
        <v>133.37</v>
      </c>
      <c r="Q526">
        <v>1</v>
      </c>
      <c r="R526" s="4">
        <f t="shared" si="40"/>
        <v>133.37</v>
      </c>
      <c r="S526" s="2">
        <v>84.590000149999995</v>
      </c>
      <c r="T526" s="2">
        <f t="shared" si="43"/>
        <v>48.77999985000001</v>
      </c>
      <c r="U526" s="2">
        <f t="shared" si="44"/>
        <v>84.590000149999995</v>
      </c>
    </row>
    <row r="527" spans="1:21">
      <c r="A527">
        <v>58896</v>
      </c>
      <c r="B527" s="1">
        <v>43854</v>
      </c>
      <c r="C527" s="2">
        <f t="shared" si="41"/>
        <v>5</v>
      </c>
      <c r="D527" s="2" t="str">
        <f t="shared" si="42"/>
        <v>Weekday</v>
      </c>
      <c r="E527" s="2" t="str">
        <f>TEXT(Table2[[#This Row],[Order Date]],"MMMM")</f>
        <v>January</v>
      </c>
      <c r="F527" s="2" t="str">
        <f>TEXT(Table2[[#This Row],[Order Date]],"YYYY")</f>
        <v>2020</v>
      </c>
      <c r="G527">
        <v>9697</v>
      </c>
      <c r="H527" t="s">
        <v>213</v>
      </c>
      <c r="I527" t="s">
        <v>68</v>
      </c>
      <c r="J527" t="s">
        <v>110</v>
      </c>
      <c r="K527" t="s">
        <v>111</v>
      </c>
      <c r="L527" t="s">
        <v>33</v>
      </c>
      <c r="M527" t="s">
        <v>160</v>
      </c>
      <c r="N527">
        <v>502</v>
      </c>
      <c r="O527" t="s">
        <v>29</v>
      </c>
      <c r="P527" s="4">
        <v>65</v>
      </c>
      <c r="Q527">
        <v>5</v>
      </c>
      <c r="R527" s="4">
        <f t="shared" si="40"/>
        <v>325</v>
      </c>
      <c r="S527" s="2">
        <v>167.99999235000001</v>
      </c>
      <c r="T527" s="2">
        <f t="shared" si="43"/>
        <v>157.00000764999999</v>
      </c>
      <c r="U527" s="2">
        <f t="shared" si="44"/>
        <v>33.599998470000003</v>
      </c>
    </row>
    <row r="528" spans="1:21">
      <c r="A528">
        <v>4135</v>
      </c>
      <c r="B528" s="1">
        <v>43854</v>
      </c>
      <c r="C528" s="2">
        <f t="shared" si="41"/>
        <v>5</v>
      </c>
      <c r="D528" s="2" t="str">
        <f t="shared" si="42"/>
        <v>Weekday</v>
      </c>
      <c r="E528" s="2" t="str">
        <f>TEXT(Table2[[#This Row],[Order Date]],"MMMM")</f>
        <v>January</v>
      </c>
      <c r="F528" s="2" t="str">
        <f>TEXT(Table2[[#This Row],[Order Date]],"YYYY")</f>
        <v>2020</v>
      </c>
      <c r="G528">
        <v>10041</v>
      </c>
      <c r="H528" t="s">
        <v>92</v>
      </c>
      <c r="I528" t="s">
        <v>159</v>
      </c>
      <c r="J528" t="s">
        <v>110</v>
      </c>
      <c r="K528" t="s">
        <v>90</v>
      </c>
      <c r="L528" t="s">
        <v>28</v>
      </c>
      <c r="M528" t="s">
        <v>120</v>
      </c>
      <c r="N528">
        <v>365</v>
      </c>
      <c r="O528" t="s">
        <v>53</v>
      </c>
      <c r="P528" s="4">
        <v>94.75</v>
      </c>
      <c r="Q528">
        <v>5</v>
      </c>
      <c r="R528" s="4">
        <f t="shared" si="40"/>
        <v>473.75</v>
      </c>
      <c r="S528" s="2">
        <v>152.8499985</v>
      </c>
      <c r="T528" s="2">
        <f t="shared" si="43"/>
        <v>320.90000150000003</v>
      </c>
      <c r="U528" s="2">
        <f t="shared" si="44"/>
        <v>30.5699997</v>
      </c>
    </row>
    <row r="529" spans="1:21">
      <c r="A529">
        <v>16111</v>
      </c>
      <c r="B529" s="1">
        <v>43854</v>
      </c>
      <c r="C529" s="2">
        <f t="shared" si="41"/>
        <v>5</v>
      </c>
      <c r="D529" s="2" t="str">
        <f t="shared" si="42"/>
        <v>Weekday</v>
      </c>
      <c r="E529" s="2" t="str">
        <f>TEXT(Table2[[#This Row],[Order Date]],"MMMM")</f>
        <v>January</v>
      </c>
      <c r="F529" s="2" t="str">
        <f>TEXT(Table2[[#This Row],[Order Date]],"YYYY")</f>
        <v>2020</v>
      </c>
      <c r="G529">
        <v>6746</v>
      </c>
      <c r="H529" t="s">
        <v>201</v>
      </c>
      <c r="I529" t="s">
        <v>44</v>
      </c>
      <c r="J529" t="s">
        <v>110</v>
      </c>
      <c r="K529" t="s">
        <v>90</v>
      </c>
      <c r="L529" t="s">
        <v>28</v>
      </c>
      <c r="M529" t="s">
        <v>94</v>
      </c>
      <c r="N529">
        <v>403</v>
      </c>
      <c r="O529" t="s">
        <v>53</v>
      </c>
      <c r="P529" s="4">
        <v>133.37</v>
      </c>
      <c r="Q529">
        <v>1</v>
      </c>
      <c r="R529" s="4">
        <f t="shared" si="40"/>
        <v>133.37</v>
      </c>
      <c r="S529" s="2">
        <v>84.590000149999995</v>
      </c>
      <c r="T529" s="2">
        <f t="shared" si="43"/>
        <v>48.77999985000001</v>
      </c>
      <c r="U529" s="2">
        <f t="shared" si="44"/>
        <v>84.590000149999995</v>
      </c>
    </row>
    <row r="530" spans="1:21">
      <c r="A530">
        <v>16111</v>
      </c>
      <c r="B530" s="1">
        <v>43854</v>
      </c>
      <c r="C530" s="2">
        <f t="shared" si="41"/>
        <v>5</v>
      </c>
      <c r="D530" s="2" t="str">
        <f t="shared" si="42"/>
        <v>Weekday</v>
      </c>
      <c r="E530" s="2" t="str">
        <f>TEXT(Table2[[#This Row],[Order Date]],"MMMM")</f>
        <v>January</v>
      </c>
      <c r="F530" s="2" t="str">
        <f>TEXT(Table2[[#This Row],[Order Date]],"YYYY")</f>
        <v>2020</v>
      </c>
      <c r="G530">
        <v>6746</v>
      </c>
      <c r="H530" t="s">
        <v>201</v>
      </c>
      <c r="I530" t="s">
        <v>44</v>
      </c>
      <c r="J530" t="s">
        <v>110</v>
      </c>
      <c r="K530" t="s">
        <v>90</v>
      </c>
      <c r="L530" t="s">
        <v>28</v>
      </c>
      <c r="M530" t="s">
        <v>94</v>
      </c>
      <c r="N530">
        <v>403</v>
      </c>
      <c r="O530" t="s">
        <v>53</v>
      </c>
      <c r="P530" s="4">
        <v>133.37</v>
      </c>
      <c r="Q530">
        <v>1</v>
      </c>
      <c r="R530" s="4">
        <f t="shared" si="40"/>
        <v>133.37</v>
      </c>
      <c r="S530" s="2">
        <v>84.590000149999995</v>
      </c>
      <c r="T530" s="2">
        <f t="shared" si="43"/>
        <v>48.77999985000001</v>
      </c>
      <c r="U530" s="2">
        <f t="shared" si="44"/>
        <v>84.590000149999995</v>
      </c>
    </row>
    <row r="531" spans="1:21">
      <c r="A531">
        <v>75866</v>
      </c>
      <c r="B531" s="1">
        <v>43854</v>
      </c>
      <c r="C531" s="2">
        <f t="shared" si="41"/>
        <v>5</v>
      </c>
      <c r="D531" s="2" t="str">
        <f t="shared" si="42"/>
        <v>Weekday</v>
      </c>
      <c r="E531" s="2" t="str">
        <f>TEXT(Table2[[#This Row],[Order Date]],"MMMM")</f>
        <v>January</v>
      </c>
      <c r="F531" s="2" t="str">
        <f>TEXT(Table2[[#This Row],[Order Date]],"YYYY")</f>
        <v>2020</v>
      </c>
      <c r="G531">
        <v>19419</v>
      </c>
      <c r="H531" t="s">
        <v>549</v>
      </c>
      <c r="I531" t="s">
        <v>220</v>
      </c>
      <c r="J531" t="s">
        <v>110</v>
      </c>
      <c r="K531" t="s">
        <v>90</v>
      </c>
      <c r="L531" t="s">
        <v>28</v>
      </c>
      <c r="M531" t="s">
        <v>97</v>
      </c>
      <c r="N531">
        <v>1360</v>
      </c>
      <c r="O531" t="s">
        <v>38</v>
      </c>
      <c r="P531" s="4">
        <v>370</v>
      </c>
      <c r="Q531">
        <v>1</v>
      </c>
      <c r="R531" s="4">
        <f t="shared" si="40"/>
        <v>370</v>
      </c>
      <c r="S531" s="2">
        <v>249.0899963</v>
      </c>
      <c r="T531" s="2">
        <f t="shared" si="43"/>
        <v>120.9100037</v>
      </c>
      <c r="U531" s="2">
        <f t="shared" si="44"/>
        <v>249.0899963</v>
      </c>
    </row>
    <row r="532" spans="1:21">
      <c r="A532">
        <v>75813</v>
      </c>
      <c r="B532" s="1">
        <v>43854</v>
      </c>
      <c r="C532" s="2">
        <f t="shared" si="41"/>
        <v>5</v>
      </c>
      <c r="D532" s="2" t="str">
        <f t="shared" si="42"/>
        <v>Weekday</v>
      </c>
      <c r="E532" s="2" t="str">
        <f>TEXT(Table2[[#This Row],[Order Date]],"MMMM")</f>
        <v>January</v>
      </c>
      <c r="F532" s="2" t="str">
        <f>TEXT(Table2[[#This Row],[Order Date]],"YYYY")</f>
        <v>2020</v>
      </c>
      <c r="G532">
        <v>19366</v>
      </c>
      <c r="H532" t="s">
        <v>191</v>
      </c>
      <c r="I532" t="s">
        <v>550</v>
      </c>
      <c r="J532" t="s">
        <v>89</v>
      </c>
      <c r="K532" t="s">
        <v>90</v>
      </c>
      <c r="L532" t="s">
        <v>28</v>
      </c>
      <c r="M532" t="s">
        <v>97</v>
      </c>
      <c r="N532">
        <v>1360</v>
      </c>
      <c r="O532" t="s">
        <v>38</v>
      </c>
      <c r="P532" s="4">
        <v>370</v>
      </c>
      <c r="Q532">
        <v>1</v>
      </c>
      <c r="R532" s="4">
        <f t="shared" si="40"/>
        <v>370</v>
      </c>
      <c r="S532" s="2">
        <v>249.0899963</v>
      </c>
      <c r="T532" s="2">
        <f t="shared" si="43"/>
        <v>120.9100037</v>
      </c>
      <c r="U532" s="2">
        <f t="shared" si="44"/>
        <v>249.0899963</v>
      </c>
    </row>
    <row r="533" spans="1:21">
      <c r="A533">
        <v>13991</v>
      </c>
      <c r="B533" s="1">
        <v>43854</v>
      </c>
      <c r="C533" s="2">
        <f t="shared" si="41"/>
        <v>5</v>
      </c>
      <c r="D533" s="2" t="str">
        <f t="shared" si="42"/>
        <v>Weekday</v>
      </c>
      <c r="E533" s="2" t="str">
        <f>TEXT(Table2[[#This Row],[Order Date]],"MMMM")</f>
        <v>January</v>
      </c>
      <c r="F533" s="2" t="str">
        <f>TEXT(Table2[[#This Row],[Order Date]],"YYYY")</f>
        <v>2020</v>
      </c>
      <c r="G533">
        <v>10647</v>
      </c>
      <c r="H533" t="s">
        <v>430</v>
      </c>
      <c r="I533" t="s">
        <v>101</v>
      </c>
      <c r="J533" t="s">
        <v>89</v>
      </c>
      <c r="K533" t="s">
        <v>90</v>
      </c>
      <c r="L533" t="s">
        <v>28</v>
      </c>
      <c r="M533" t="s">
        <v>120</v>
      </c>
      <c r="N533">
        <v>365</v>
      </c>
      <c r="O533" t="s">
        <v>53</v>
      </c>
      <c r="P533" s="4">
        <v>94.75</v>
      </c>
      <c r="Q533">
        <v>5</v>
      </c>
      <c r="R533" s="4">
        <f t="shared" si="40"/>
        <v>473.75</v>
      </c>
      <c r="S533" s="2">
        <v>152.8499985</v>
      </c>
      <c r="T533" s="2">
        <f t="shared" si="43"/>
        <v>320.90000150000003</v>
      </c>
      <c r="U533" s="2">
        <f t="shared" si="44"/>
        <v>30.5699997</v>
      </c>
    </row>
    <row r="534" spans="1:21">
      <c r="A534">
        <v>11968</v>
      </c>
      <c r="B534" s="1">
        <v>43854</v>
      </c>
      <c r="C534" s="2">
        <f t="shared" si="41"/>
        <v>5</v>
      </c>
      <c r="D534" s="2" t="str">
        <f t="shared" si="42"/>
        <v>Weekday</v>
      </c>
      <c r="E534" s="2" t="str">
        <f>TEXT(Table2[[#This Row],[Order Date]],"MMMM")</f>
        <v>January</v>
      </c>
      <c r="F534" s="2" t="str">
        <f>TEXT(Table2[[#This Row],[Order Date]],"YYYY")</f>
        <v>2020</v>
      </c>
      <c r="G534">
        <v>2610</v>
      </c>
      <c r="H534" t="s">
        <v>430</v>
      </c>
      <c r="I534" t="s">
        <v>551</v>
      </c>
      <c r="J534" t="s">
        <v>89</v>
      </c>
      <c r="K534" t="s">
        <v>90</v>
      </c>
      <c r="L534" t="s">
        <v>28</v>
      </c>
      <c r="M534" t="s">
        <v>120</v>
      </c>
      <c r="N534">
        <v>365</v>
      </c>
      <c r="O534" t="s">
        <v>53</v>
      </c>
      <c r="P534" s="4">
        <v>94.75</v>
      </c>
      <c r="Q534">
        <v>5</v>
      </c>
      <c r="R534" s="4">
        <f t="shared" si="40"/>
        <v>473.75</v>
      </c>
      <c r="S534" s="2">
        <v>152.8499985</v>
      </c>
      <c r="T534" s="2">
        <f t="shared" si="43"/>
        <v>320.90000150000003</v>
      </c>
      <c r="U534" s="2">
        <f t="shared" si="44"/>
        <v>30.5699997</v>
      </c>
    </row>
    <row r="535" spans="1:21">
      <c r="A535">
        <v>16107</v>
      </c>
      <c r="B535" s="1">
        <v>43854</v>
      </c>
      <c r="C535" s="2">
        <f t="shared" si="41"/>
        <v>5</v>
      </c>
      <c r="D535" s="2" t="str">
        <f t="shared" si="42"/>
        <v>Weekday</v>
      </c>
      <c r="E535" s="2" t="str">
        <f>TEXT(Table2[[#This Row],[Order Date]],"MMMM")</f>
        <v>January</v>
      </c>
      <c r="F535" s="2" t="str">
        <f>TEXT(Table2[[#This Row],[Order Date]],"YYYY")</f>
        <v>2020</v>
      </c>
      <c r="G535">
        <v>1902</v>
      </c>
      <c r="H535" t="s">
        <v>311</v>
      </c>
      <c r="I535" t="s">
        <v>312</v>
      </c>
      <c r="J535" t="s">
        <v>89</v>
      </c>
      <c r="K535" t="s">
        <v>90</v>
      </c>
      <c r="L535" t="s">
        <v>33</v>
      </c>
      <c r="M535" t="s">
        <v>134</v>
      </c>
      <c r="N535">
        <v>191</v>
      </c>
      <c r="O535" t="s">
        <v>29</v>
      </c>
      <c r="P535" s="4">
        <v>85</v>
      </c>
      <c r="Q535">
        <v>4</v>
      </c>
      <c r="R535" s="4">
        <f t="shared" si="40"/>
        <v>340</v>
      </c>
      <c r="S535" s="2">
        <v>219.11999520000001</v>
      </c>
      <c r="T535" s="2">
        <f t="shared" si="43"/>
        <v>120.88000479999999</v>
      </c>
      <c r="U535" s="2">
        <f t="shared" si="44"/>
        <v>54.779998800000001</v>
      </c>
    </row>
    <row r="536" spans="1:21">
      <c r="A536">
        <v>11948</v>
      </c>
      <c r="B536" s="1">
        <v>43854</v>
      </c>
      <c r="C536" s="2">
        <f t="shared" si="41"/>
        <v>5</v>
      </c>
      <c r="D536" s="2" t="str">
        <f t="shared" si="42"/>
        <v>Weekday</v>
      </c>
      <c r="E536" s="2" t="str">
        <f>TEXT(Table2[[#This Row],[Order Date]],"MMMM")</f>
        <v>January</v>
      </c>
      <c r="F536" s="2" t="str">
        <f>TEXT(Table2[[#This Row],[Order Date]],"YYYY")</f>
        <v>2020</v>
      </c>
      <c r="G536">
        <v>8470</v>
      </c>
      <c r="H536" t="s">
        <v>552</v>
      </c>
      <c r="I536" t="s">
        <v>553</v>
      </c>
      <c r="J536" t="s">
        <v>89</v>
      </c>
      <c r="K536" t="s">
        <v>90</v>
      </c>
      <c r="L536" t="s">
        <v>33</v>
      </c>
      <c r="M536" t="s">
        <v>120</v>
      </c>
      <c r="N536">
        <v>365</v>
      </c>
      <c r="O536" t="s">
        <v>53</v>
      </c>
      <c r="P536" s="4">
        <v>94.75</v>
      </c>
      <c r="Q536">
        <v>4</v>
      </c>
      <c r="R536" s="4">
        <f t="shared" si="40"/>
        <v>379</v>
      </c>
      <c r="S536" s="2">
        <v>122.2799988</v>
      </c>
      <c r="T536" s="2">
        <f t="shared" si="43"/>
        <v>256.72000120000001</v>
      </c>
      <c r="U536" s="2">
        <f t="shared" si="44"/>
        <v>30.5699997</v>
      </c>
    </row>
    <row r="537" spans="1:21">
      <c r="A537">
        <v>63792</v>
      </c>
      <c r="B537" s="1">
        <v>43854</v>
      </c>
      <c r="C537" s="2">
        <f t="shared" si="41"/>
        <v>5</v>
      </c>
      <c r="D537" s="2" t="str">
        <f t="shared" si="42"/>
        <v>Weekday</v>
      </c>
      <c r="E537" s="2" t="str">
        <f>TEXT(Table2[[#This Row],[Order Date]],"MMMM")</f>
        <v>January</v>
      </c>
      <c r="F537" s="2" t="str">
        <f>TEXT(Table2[[#This Row],[Order Date]],"YYYY")</f>
        <v>2020</v>
      </c>
      <c r="G537">
        <v>4452</v>
      </c>
      <c r="H537" t="s">
        <v>547</v>
      </c>
      <c r="I537" t="s">
        <v>41</v>
      </c>
      <c r="J537" t="s">
        <v>89</v>
      </c>
      <c r="K537" t="s">
        <v>90</v>
      </c>
      <c r="L537" t="s">
        <v>33</v>
      </c>
      <c r="M537" t="s">
        <v>160</v>
      </c>
      <c r="N537">
        <v>502</v>
      </c>
      <c r="O537" t="s">
        <v>29</v>
      </c>
      <c r="P537" s="4">
        <v>65</v>
      </c>
      <c r="Q537">
        <v>4</v>
      </c>
      <c r="R537" s="4">
        <f t="shared" si="40"/>
        <v>260</v>
      </c>
      <c r="S537" s="2">
        <v>134.39999388000001</v>
      </c>
      <c r="T537" s="2">
        <f t="shared" si="43"/>
        <v>125.60000611999999</v>
      </c>
      <c r="U537" s="2">
        <f t="shared" si="44"/>
        <v>33.599998470000003</v>
      </c>
    </row>
    <row r="538" spans="1:21">
      <c r="A538">
        <v>55899</v>
      </c>
      <c r="B538" s="1">
        <v>43854</v>
      </c>
      <c r="C538" s="2">
        <f t="shared" si="41"/>
        <v>5</v>
      </c>
      <c r="D538" s="2" t="str">
        <f t="shared" si="42"/>
        <v>Weekday</v>
      </c>
      <c r="E538" s="2" t="str">
        <f>TEXT(Table2[[#This Row],[Order Date]],"MMMM")</f>
        <v>January</v>
      </c>
      <c r="F538" s="2" t="str">
        <f>TEXT(Table2[[#This Row],[Order Date]],"YYYY")</f>
        <v>2020</v>
      </c>
      <c r="G538">
        <v>2502</v>
      </c>
      <c r="H538" t="s">
        <v>92</v>
      </c>
      <c r="I538" t="s">
        <v>397</v>
      </c>
      <c r="J538" t="s">
        <v>89</v>
      </c>
      <c r="K538" t="s">
        <v>90</v>
      </c>
      <c r="L538" t="s">
        <v>33</v>
      </c>
      <c r="M538" t="s">
        <v>554</v>
      </c>
      <c r="N538">
        <v>567</v>
      </c>
      <c r="O538" t="s">
        <v>29</v>
      </c>
      <c r="P538" s="4">
        <v>25</v>
      </c>
      <c r="Q538">
        <v>2</v>
      </c>
      <c r="R538" s="4">
        <f t="shared" si="40"/>
        <v>50</v>
      </c>
      <c r="S538" s="2">
        <v>34.880001059999998</v>
      </c>
      <c r="T538" s="2">
        <f t="shared" si="43"/>
        <v>15.119998940000002</v>
      </c>
      <c r="U538" s="2">
        <f t="shared" si="44"/>
        <v>17.440000529999999</v>
      </c>
    </row>
    <row r="539" spans="1:21">
      <c r="A539">
        <v>14660</v>
      </c>
      <c r="B539" s="1">
        <v>43854</v>
      </c>
      <c r="C539" s="2">
        <f t="shared" si="41"/>
        <v>5</v>
      </c>
      <c r="D539" s="2" t="str">
        <f t="shared" si="42"/>
        <v>Weekday</v>
      </c>
      <c r="E539" s="2" t="str">
        <f>TEXT(Table2[[#This Row],[Order Date]],"MMMM")</f>
        <v>January</v>
      </c>
      <c r="F539" s="2" t="str">
        <f>TEXT(Table2[[#This Row],[Order Date]],"YYYY")</f>
        <v>2020</v>
      </c>
      <c r="G539">
        <v>9371</v>
      </c>
      <c r="H539" t="s">
        <v>100</v>
      </c>
      <c r="I539" t="s">
        <v>555</v>
      </c>
      <c r="J539" t="s">
        <v>89</v>
      </c>
      <c r="K539" t="s">
        <v>90</v>
      </c>
      <c r="L539" t="s">
        <v>28</v>
      </c>
      <c r="M539" t="s">
        <v>120</v>
      </c>
      <c r="N539">
        <v>365</v>
      </c>
      <c r="O539" t="s">
        <v>53</v>
      </c>
      <c r="P539" s="4">
        <v>94.75</v>
      </c>
      <c r="Q539">
        <v>5</v>
      </c>
      <c r="R539" s="4">
        <f t="shared" si="40"/>
        <v>473.75</v>
      </c>
      <c r="S539" s="2">
        <v>152.8499985</v>
      </c>
      <c r="T539" s="2">
        <f t="shared" si="43"/>
        <v>320.90000150000003</v>
      </c>
      <c r="U539" s="2">
        <f t="shared" si="44"/>
        <v>30.5699997</v>
      </c>
    </row>
    <row r="540" spans="1:21">
      <c r="A540">
        <v>19116</v>
      </c>
      <c r="B540" s="1">
        <v>43854</v>
      </c>
      <c r="C540" s="2">
        <f t="shared" si="41"/>
        <v>5</v>
      </c>
      <c r="D540" s="2" t="str">
        <f t="shared" si="42"/>
        <v>Weekday</v>
      </c>
      <c r="E540" s="2" t="str">
        <f>TEXT(Table2[[#This Row],[Order Date]],"MMMM")</f>
        <v>January</v>
      </c>
      <c r="F540" s="2" t="str">
        <f>TEXT(Table2[[#This Row],[Order Date]],"YYYY")</f>
        <v>2020</v>
      </c>
      <c r="G540">
        <v>8245</v>
      </c>
      <c r="H540" t="s">
        <v>556</v>
      </c>
      <c r="I540" t="s">
        <v>557</v>
      </c>
      <c r="J540" t="s">
        <v>89</v>
      </c>
      <c r="K540" t="s">
        <v>90</v>
      </c>
      <c r="L540" t="s">
        <v>33</v>
      </c>
      <c r="M540" t="s">
        <v>160</v>
      </c>
      <c r="N540">
        <v>502</v>
      </c>
      <c r="O540" t="s">
        <v>29</v>
      </c>
      <c r="P540" s="4">
        <v>65</v>
      </c>
      <c r="Q540">
        <v>4</v>
      </c>
      <c r="R540" s="4">
        <f t="shared" si="40"/>
        <v>260</v>
      </c>
      <c r="S540" s="2">
        <v>134.39999388000001</v>
      </c>
      <c r="T540" s="2">
        <f t="shared" si="43"/>
        <v>125.60000611999999</v>
      </c>
      <c r="U540" s="2">
        <f t="shared" si="44"/>
        <v>33.599998470000003</v>
      </c>
    </row>
    <row r="541" spans="1:21">
      <c r="A541">
        <v>75814</v>
      </c>
      <c r="B541" s="1">
        <v>43853</v>
      </c>
      <c r="C541" s="2">
        <f t="shared" si="41"/>
        <v>4</v>
      </c>
      <c r="D541" s="2" t="str">
        <f t="shared" si="42"/>
        <v>Weekday</v>
      </c>
      <c r="E541" s="2" t="str">
        <f>TEXT(Table2[[#This Row],[Order Date]],"MMMM")</f>
        <v>January</v>
      </c>
      <c r="F541" s="2" t="str">
        <f>TEXT(Table2[[#This Row],[Order Date]],"YYYY")</f>
        <v>2020</v>
      </c>
      <c r="G541">
        <v>19367</v>
      </c>
      <c r="H541" t="s">
        <v>558</v>
      </c>
      <c r="I541" t="s">
        <v>36</v>
      </c>
      <c r="J541" t="s">
        <v>110</v>
      </c>
      <c r="K541" t="s">
        <v>111</v>
      </c>
      <c r="L541" t="s">
        <v>28</v>
      </c>
      <c r="M541" t="s">
        <v>97</v>
      </c>
      <c r="N541">
        <v>1360</v>
      </c>
      <c r="O541" t="s">
        <v>38</v>
      </c>
      <c r="P541" s="4">
        <v>370</v>
      </c>
      <c r="Q541">
        <v>1</v>
      </c>
      <c r="R541" s="4">
        <f t="shared" si="40"/>
        <v>370</v>
      </c>
      <c r="S541" s="2">
        <v>249.0899963</v>
      </c>
      <c r="T541" s="2">
        <f t="shared" si="43"/>
        <v>120.9100037</v>
      </c>
      <c r="U541" s="2">
        <f t="shared" si="44"/>
        <v>249.0899963</v>
      </c>
    </row>
    <row r="542" spans="1:21">
      <c r="A542">
        <v>18156</v>
      </c>
      <c r="B542" s="1">
        <v>43853</v>
      </c>
      <c r="C542" s="2">
        <f t="shared" si="41"/>
        <v>4</v>
      </c>
      <c r="D542" s="2" t="str">
        <f t="shared" si="42"/>
        <v>Weekday</v>
      </c>
      <c r="E542" s="2" t="str">
        <f>TEXT(Table2[[#This Row],[Order Date]],"MMMM")</f>
        <v>January</v>
      </c>
      <c r="F542" s="2" t="str">
        <f>TEXT(Table2[[#This Row],[Order Date]],"YYYY")</f>
        <v>2020</v>
      </c>
      <c r="G542">
        <v>9265</v>
      </c>
      <c r="H542" t="s">
        <v>559</v>
      </c>
      <c r="I542" t="s">
        <v>227</v>
      </c>
      <c r="J542" t="s">
        <v>110</v>
      </c>
      <c r="K542" t="s">
        <v>111</v>
      </c>
      <c r="L542" t="s">
        <v>28</v>
      </c>
      <c r="M542" t="s">
        <v>112</v>
      </c>
      <c r="N542">
        <v>957</v>
      </c>
      <c r="O542" t="s">
        <v>34</v>
      </c>
      <c r="P542" s="4">
        <v>80</v>
      </c>
      <c r="Q542">
        <v>1</v>
      </c>
      <c r="R542" s="4">
        <f t="shared" si="40"/>
        <v>80</v>
      </c>
      <c r="S542" s="2">
        <v>47.430000309999997</v>
      </c>
      <c r="T542" s="2">
        <f t="shared" si="43"/>
        <v>32.569999690000003</v>
      </c>
      <c r="U542" s="2">
        <f t="shared" si="44"/>
        <v>47.430000309999997</v>
      </c>
    </row>
    <row r="543" spans="1:21">
      <c r="A543">
        <v>70437</v>
      </c>
      <c r="B543" s="1">
        <v>43853</v>
      </c>
      <c r="C543" s="2">
        <f t="shared" si="41"/>
        <v>4</v>
      </c>
      <c r="D543" s="2" t="str">
        <f t="shared" si="42"/>
        <v>Weekday</v>
      </c>
      <c r="E543" s="2" t="str">
        <f>TEXT(Table2[[#This Row],[Order Date]],"MMMM")</f>
        <v>January</v>
      </c>
      <c r="F543" s="2" t="str">
        <f>TEXT(Table2[[#This Row],[Order Date]],"YYYY")</f>
        <v>2020</v>
      </c>
      <c r="G543">
        <v>13990</v>
      </c>
      <c r="H543" t="s">
        <v>560</v>
      </c>
      <c r="I543" t="s">
        <v>227</v>
      </c>
      <c r="J543" t="s">
        <v>110</v>
      </c>
      <c r="K543" t="s">
        <v>111</v>
      </c>
      <c r="L543" t="s">
        <v>28</v>
      </c>
      <c r="M543" t="s">
        <v>228</v>
      </c>
      <c r="N543">
        <v>1350</v>
      </c>
      <c r="O543" t="s">
        <v>29</v>
      </c>
      <c r="P543" s="4">
        <v>22.74</v>
      </c>
      <c r="Q543">
        <v>1</v>
      </c>
      <c r="R543" s="4">
        <f t="shared" si="40"/>
        <v>22.74</v>
      </c>
      <c r="S543" s="2">
        <v>14.6999969</v>
      </c>
      <c r="T543" s="2">
        <f t="shared" si="43"/>
        <v>8.0400030999999981</v>
      </c>
      <c r="U543" s="2">
        <f t="shared" si="44"/>
        <v>14.6999969</v>
      </c>
    </row>
    <row r="544" spans="1:21">
      <c r="A544">
        <v>10394</v>
      </c>
      <c r="B544" s="1">
        <v>43853</v>
      </c>
      <c r="C544" s="2">
        <f t="shared" si="41"/>
        <v>4</v>
      </c>
      <c r="D544" s="2" t="str">
        <f t="shared" si="42"/>
        <v>Weekday</v>
      </c>
      <c r="E544" s="2" t="str">
        <f>TEXT(Table2[[#This Row],[Order Date]],"MMMM")</f>
        <v>January</v>
      </c>
      <c r="F544" s="2" t="str">
        <f>TEXT(Table2[[#This Row],[Order Date]],"YYYY")</f>
        <v>2020</v>
      </c>
      <c r="G544">
        <v>934</v>
      </c>
      <c r="H544" t="s">
        <v>561</v>
      </c>
      <c r="I544" t="s">
        <v>44</v>
      </c>
      <c r="J544" t="s">
        <v>110</v>
      </c>
      <c r="K544" t="s">
        <v>111</v>
      </c>
      <c r="L544" t="s">
        <v>19</v>
      </c>
      <c r="M544" t="s">
        <v>94</v>
      </c>
      <c r="N544">
        <v>403</v>
      </c>
      <c r="O544" t="s">
        <v>53</v>
      </c>
      <c r="P544" s="4">
        <v>133.37</v>
      </c>
      <c r="Q544">
        <v>1</v>
      </c>
      <c r="R544" s="4">
        <f t="shared" si="40"/>
        <v>133.37</v>
      </c>
      <c r="S544" s="2">
        <v>84.590000149999995</v>
      </c>
      <c r="T544" s="2">
        <f t="shared" si="43"/>
        <v>48.77999985000001</v>
      </c>
      <c r="U544" s="2">
        <f t="shared" si="44"/>
        <v>84.590000149999995</v>
      </c>
    </row>
    <row r="545" spans="1:21">
      <c r="A545">
        <v>18160</v>
      </c>
      <c r="B545" s="1">
        <v>43853</v>
      </c>
      <c r="C545" s="2">
        <f t="shared" si="41"/>
        <v>4</v>
      </c>
      <c r="D545" s="2" t="str">
        <f t="shared" si="42"/>
        <v>Weekday</v>
      </c>
      <c r="E545" s="2" t="str">
        <f>TEXT(Table2[[#This Row],[Order Date]],"MMMM")</f>
        <v>January</v>
      </c>
      <c r="F545" s="2" t="str">
        <f>TEXT(Table2[[#This Row],[Order Date]],"YYYY")</f>
        <v>2020</v>
      </c>
      <c r="G545">
        <v>1001</v>
      </c>
      <c r="H545" t="s">
        <v>562</v>
      </c>
      <c r="I545" t="s">
        <v>44</v>
      </c>
      <c r="J545" t="s">
        <v>110</v>
      </c>
      <c r="K545" t="s">
        <v>111</v>
      </c>
      <c r="L545" t="s">
        <v>19</v>
      </c>
      <c r="M545" t="s">
        <v>94</v>
      </c>
      <c r="N545">
        <v>403</v>
      </c>
      <c r="O545" t="s">
        <v>53</v>
      </c>
      <c r="P545" s="4">
        <v>133.37</v>
      </c>
      <c r="Q545">
        <v>1</v>
      </c>
      <c r="R545" s="4">
        <f t="shared" si="40"/>
        <v>133.37</v>
      </c>
      <c r="S545" s="2">
        <v>84.590000149999995</v>
      </c>
      <c r="T545" s="2">
        <f t="shared" si="43"/>
        <v>48.77999985000001</v>
      </c>
      <c r="U545" s="2">
        <f t="shared" si="44"/>
        <v>84.590000149999995</v>
      </c>
    </row>
    <row r="546" spans="1:21">
      <c r="A546">
        <v>18160</v>
      </c>
      <c r="B546" s="1">
        <v>43853</v>
      </c>
      <c r="C546" s="2">
        <f t="shared" si="41"/>
        <v>4</v>
      </c>
      <c r="D546" s="2" t="str">
        <f t="shared" si="42"/>
        <v>Weekday</v>
      </c>
      <c r="E546" s="2" t="str">
        <f>TEXT(Table2[[#This Row],[Order Date]],"MMMM")</f>
        <v>January</v>
      </c>
      <c r="F546" s="2" t="str">
        <f>TEXT(Table2[[#This Row],[Order Date]],"YYYY")</f>
        <v>2020</v>
      </c>
      <c r="G546">
        <v>1001</v>
      </c>
      <c r="H546" t="s">
        <v>562</v>
      </c>
      <c r="I546" t="s">
        <v>44</v>
      </c>
      <c r="J546" t="s">
        <v>110</v>
      </c>
      <c r="K546" t="s">
        <v>111</v>
      </c>
      <c r="L546" t="s">
        <v>19</v>
      </c>
      <c r="M546" t="s">
        <v>94</v>
      </c>
      <c r="N546">
        <v>403</v>
      </c>
      <c r="O546" t="s">
        <v>53</v>
      </c>
      <c r="P546" s="4">
        <v>133.37</v>
      </c>
      <c r="Q546">
        <v>1</v>
      </c>
      <c r="R546" s="4">
        <f t="shared" si="40"/>
        <v>133.37</v>
      </c>
      <c r="S546" s="2">
        <v>84.590000149999995</v>
      </c>
      <c r="T546" s="2">
        <f t="shared" si="43"/>
        <v>48.77999985000001</v>
      </c>
      <c r="U546" s="2">
        <f t="shared" si="44"/>
        <v>84.590000149999995</v>
      </c>
    </row>
    <row r="547" spans="1:21">
      <c r="A547">
        <v>52321</v>
      </c>
      <c r="B547" s="1">
        <v>43853</v>
      </c>
      <c r="C547" s="2">
        <f t="shared" si="41"/>
        <v>4</v>
      </c>
      <c r="D547" s="2" t="str">
        <f t="shared" si="42"/>
        <v>Weekday</v>
      </c>
      <c r="E547" s="2" t="str">
        <f>TEXT(Table2[[#This Row],[Order Date]],"MMMM")</f>
        <v>January</v>
      </c>
      <c r="F547" s="2" t="str">
        <f>TEXT(Table2[[#This Row],[Order Date]],"YYYY")</f>
        <v>2020</v>
      </c>
      <c r="G547">
        <v>4249</v>
      </c>
      <c r="H547" t="s">
        <v>563</v>
      </c>
      <c r="I547" t="s">
        <v>44</v>
      </c>
      <c r="J547" t="s">
        <v>110</v>
      </c>
      <c r="K547" t="s">
        <v>111</v>
      </c>
      <c r="L547" t="s">
        <v>19</v>
      </c>
      <c r="M547" t="s">
        <v>160</v>
      </c>
      <c r="N547">
        <v>502</v>
      </c>
      <c r="O547" t="s">
        <v>29</v>
      </c>
      <c r="P547" s="4">
        <v>65</v>
      </c>
      <c r="Q547">
        <v>5</v>
      </c>
      <c r="R547" s="4">
        <f t="shared" si="40"/>
        <v>325</v>
      </c>
      <c r="S547" s="2">
        <v>167.99999235000001</v>
      </c>
      <c r="T547" s="2">
        <f t="shared" si="43"/>
        <v>157.00000764999999</v>
      </c>
      <c r="U547" s="2">
        <f t="shared" si="44"/>
        <v>33.599998470000003</v>
      </c>
    </row>
    <row r="548" spans="1:21">
      <c r="A548">
        <v>13970</v>
      </c>
      <c r="B548" s="1">
        <v>43853</v>
      </c>
      <c r="C548" s="2">
        <f t="shared" si="41"/>
        <v>4</v>
      </c>
      <c r="D548" s="2" t="str">
        <f t="shared" si="42"/>
        <v>Weekday</v>
      </c>
      <c r="E548" s="2" t="str">
        <f>TEXT(Table2[[#This Row],[Order Date]],"MMMM")</f>
        <v>January</v>
      </c>
      <c r="F548" s="2" t="str">
        <f>TEXT(Table2[[#This Row],[Order Date]],"YYYY")</f>
        <v>2020</v>
      </c>
      <c r="G548">
        <v>5224</v>
      </c>
      <c r="H548" t="s">
        <v>379</v>
      </c>
      <c r="I548" t="s">
        <v>44</v>
      </c>
      <c r="J548" t="s">
        <v>110</v>
      </c>
      <c r="K548" t="s">
        <v>111</v>
      </c>
      <c r="L548" t="s">
        <v>19</v>
      </c>
      <c r="M548" t="s">
        <v>94</v>
      </c>
      <c r="N548">
        <v>403</v>
      </c>
      <c r="O548" t="s">
        <v>53</v>
      </c>
      <c r="P548" s="4">
        <v>133.37</v>
      </c>
      <c r="Q548">
        <v>1</v>
      </c>
      <c r="R548" s="4">
        <f t="shared" si="40"/>
        <v>133.37</v>
      </c>
      <c r="S548" s="2">
        <v>84.590000149999995</v>
      </c>
      <c r="T548" s="2">
        <f t="shared" si="43"/>
        <v>48.77999985000001</v>
      </c>
      <c r="U548" s="2">
        <f t="shared" si="44"/>
        <v>84.590000149999995</v>
      </c>
    </row>
    <row r="549" spans="1:21">
      <c r="A549">
        <v>55174</v>
      </c>
      <c r="B549" s="1">
        <v>43853</v>
      </c>
      <c r="C549" s="2">
        <f t="shared" si="41"/>
        <v>4</v>
      </c>
      <c r="D549" s="2" t="str">
        <f t="shared" si="42"/>
        <v>Weekday</v>
      </c>
      <c r="E549" s="2" t="str">
        <f>TEXT(Table2[[#This Row],[Order Date]],"MMMM")</f>
        <v>January</v>
      </c>
      <c r="F549" s="2" t="str">
        <f>TEXT(Table2[[#This Row],[Order Date]],"YYYY")</f>
        <v>2020</v>
      </c>
      <c r="G549">
        <v>8677</v>
      </c>
      <c r="H549" t="s">
        <v>564</v>
      </c>
      <c r="I549" t="s">
        <v>44</v>
      </c>
      <c r="J549" t="s">
        <v>110</v>
      </c>
      <c r="K549" t="s">
        <v>111</v>
      </c>
      <c r="L549" t="s">
        <v>33</v>
      </c>
      <c r="M549" t="s">
        <v>160</v>
      </c>
      <c r="N549">
        <v>502</v>
      </c>
      <c r="O549" t="s">
        <v>29</v>
      </c>
      <c r="P549" s="4">
        <v>65</v>
      </c>
      <c r="Q549">
        <v>5</v>
      </c>
      <c r="R549" s="4">
        <f t="shared" si="40"/>
        <v>325</v>
      </c>
      <c r="S549" s="2">
        <v>167.99999235000001</v>
      </c>
      <c r="T549" s="2">
        <f t="shared" si="43"/>
        <v>157.00000764999999</v>
      </c>
      <c r="U549" s="2">
        <f t="shared" si="44"/>
        <v>33.599998470000003</v>
      </c>
    </row>
    <row r="550" spans="1:21">
      <c r="A550">
        <v>4135</v>
      </c>
      <c r="B550" s="1">
        <v>43853</v>
      </c>
      <c r="C550" s="2">
        <f t="shared" si="41"/>
        <v>4</v>
      </c>
      <c r="D550" s="2" t="str">
        <f t="shared" si="42"/>
        <v>Weekday</v>
      </c>
      <c r="E550" s="2" t="str">
        <f>TEXT(Table2[[#This Row],[Order Date]],"MMMM")</f>
        <v>January</v>
      </c>
      <c r="F550" s="2" t="str">
        <f>TEXT(Table2[[#This Row],[Order Date]],"YYYY")</f>
        <v>2020</v>
      </c>
      <c r="G550">
        <v>10041</v>
      </c>
      <c r="H550" t="s">
        <v>92</v>
      </c>
      <c r="I550" t="s">
        <v>159</v>
      </c>
      <c r="J550" t="s">
        <v>110</v>
      </c>
      <c r="K550" t="s">
        <v>90</v>
      </c>
      <c r="L550" t="s">
        <v>28</v>
      </c>
      <c r="M550" t="s">
        <v>120</v>
      </c>
      <c r="N550">
        <v>365</v>
      </c>
      <c r="O550" t="s">
        <v>53</v>
      </c>
      <c r="P550" s="4">
        <v>94.75</v>
      </c>
      <c r="Q550">
        <v>5</v>
      </c>
      <c r="R550" s="4">
        <f t="shared" si="40"/>
        <v>473.75</v>
      </c>
      <c r="S550" s="2">
        <v>152.8499985</v>
      </c>
      <c r="T550" s="2">
        <f t="shared" si="43"/>
        <v>320.90000150000003</v>
      </c>
      <c r="U550" s="2">
        <f t="shared" si="44"/>
        <v>30.5699997</v>
      </c>
    </row>
    <row r="551" spans="1:21">
      <c r="A551">
        <v>19442</v>
      </c>
      <c r="B551" s="1">
        <v>43853</v>
      </c>
      <c r="C551" s="2">
        <f t="shared" si="41"/>
        <v>4</v>
      </c>
      <c r="D551" s="2" t="str">
        <f t="shared" si="42"/>
        <v>Weekday</v>
      </c>
      <c r="E551" s="2" t="str">
        <f>TEXT(Table2[[#This Row],[Order Date]],"MMMM")</f>
        <v>January</v>
      </c>
      <c r="F551" s="2" t="str">
        <f>TEXT(Table2[[#This Row],[Order Date]],"YYYY")</f>
        <v>2020</v>
      </c>
      <c r="G551">
        <v>9989</v>
      </c>
      <c r="H551" t="s">
        <v>565</v>
      </c>
      <c r="I551" t="s">
        <v>566</v>
      </c>
      <c r="J551" t="s">
        <v>89</v>
      </c>
      <c r="K551" t="s">
        <v>90</v>
      </c>
      <c r="L551" t="s">
        <v>28</v>
      </c>
      <c r="M551" t="s">
        <v>160</v>
      </c>
      <c r="N551">
        <v>502</v>
      </c>
      <c r="O551" t="s">
        <v>29</v>
      </c>
      <c r="P551" s="4">
        <v>65</v>
      </c>
      <c r="Q551">
        <v>4</v>
      </c>
      <c r="R551" s="4">
        <f t="shared" si="40"/>
        <v>260</v>
      </c>
      <c r="S551" s="2">
        <v>134.39999388000001</v>
      </c>
      <c r="T551" s="2">
        <f t="shared" si="43"/>
        <v>125.60000611999999</v>
      </c>
      <c r="U551" s="2">
        <f t="shared" si="44"/>
        <v>33.599998470000003</v>
      </c>
    </row>
    <row r="552" spans="1:21">
      <c r="A552">
        <v>13217</v>
      </c>
      <c r="B552" s="1">
        <v>43853</v>
      </c>
      <c r="C552" s="2">
        <f t="shared" si="41"/>
        <v>4</v>
      </c>
      <c r="D552" s="2" t="str">
        <f t="shared" si="42"/>
        <v>Weekday</v>
      </c>
      <c r="E552" s="2" t="str">
        <f>TEXT(Table2[[#This Row],[Order Date]],"MMMM")</f>
        <v>January</v>
      </c>
      <c r="F552" s="2" t="str">
        <f>TEXT(Table2[[#This Row],[Order Date]],"YYYY")</f>
        <v>2020</v>
      </c>
      <c r="G552">
        <v>10165</v>
      </c>
      <c r="H552" t="s">
        <v>567</v>
      </c>
      <c r="I552" t="s">
        <v>238</v>
      </c>
      <c r="J552" t="s">
        <v>89</v>
      </c>
      <c r="K552" t="s">
        <v>90</v>
      </c>
      <c r="L552" t="s">
        <v>28</v>
      </c>
      <c r="M552" t="s">
        <v>160</v>
      </c>
      <c r="N552">
        <v>502</v>
      </c>
      <c r="O552" t="s">
        <v>29</v>
      </c>
      <c r="P552" s="4">
        <v>65</v>
      </c>
      <c r="Q552">
        <v>4</v>
      </c>
      <c r="R552" s="4">
        <f t="shared" si="40"/>
        <v>260</v>
      </c>
      <c r="S552" s="2">
        <v>134.39999388000001</v>
      </c>
      <c r="T552" s="2">
        <f t="shared" si="43"/>
        <v>125.60000611999999</v>
      </c>
      <c r="U552" s="2">
        <f t="shared" si="44"/>
        <v>33.599998470000003</v>
      </c>
    </row>
    <row r="553" spans="1:21">
      <c r="A553">
        <v>23211</v>
      </c>
      <c r="B553" s="1">
        <v>43853</v>
      </c>
      <c r="C553" s="2">
        <f t="shared" si="41"/>
        <v>4</v>
      </c>
      <c r="D553" s="2" t="str">
        <f t="shared" si="42"/>
        <v>Weekday</v>
      </c>
      <c r="E553" s="2" t="str">
        <f>TEXT(Table2[[#This Row],[Order Date]],"MMMM")</f>
        <v>January</v>
      </c>
      <c r="F553" s="2" t="str">
        <f>TEXT(Table2[[#This Row],[Order Date]],"YYYY")</f>
        <v>2020</v>
      </c>
      <c r="G553">
        <v>12100</v>
      </c>
      <c r="H553" t="s">
        <v>568</v>
      </c>
      <c r="I553" t="s">
        <v>101</v>
      </c>
      <c r="J553" t="s">
        <v>89</v>
      </c>
      <c r="K553" t="s">
        <v>90</v>
      </c>
      <c r="L553" t="s">
        <v>28</v>
      </c>
      <c r="M553" t="s">
        <v>94</v>
      </c>
      <c r="N553">
        <v>403</v>
      </c>
      <c r="O553" t="s">
        <v>53</v>
      </c>
      <c r="P553" s="4">
        <v>133.37</v>
      </c>
      <c r="Q553">
        <v>1</v>
      </c>
      <c r="R553" s="4">
        <f t="shared" si="40"/>
        <v>133.37</v>
      </c>
      <c r="S553" s="2">
        <v>84.590000149999995</v>
      </c>
      <c r="T553" s="2">
        <f t="shared" si="43"/>
        <v>48.77999985000001</v>
      </c>
      <c r="U553" s="2">
        <f t="shared" si="44"/>
        <v>84.590000149999995</v>
      </c>
    </row>
    <row r="554" spans="1:21">
      <c r="A554">
        <v>16093</v>
      </c>
      <c r="B554" s="1">
        <v>43853</v>
      </c>
      <c r="C554" s="2">
        <f t="shared" si="41"/>
        <v>4</v>
      </c>
      <c r="D554" s="2" t="str">
        <f t="shared" si="42"/>
        <v>Weekday</v>
      </c>
      <c r="E554" s="2" t="str">
        <f>TEXT(Table2[[#This Row],[Order Date]],"MMMM")</f>
        <v>January</v>
      </c>
      <c r="F554" s="2" t="str">
        <f>TEXT(Table2[[#This Row],[Order Date]],"YYYY")</f>
        <v>2020</v>
      </c>
      <c r="G554">
        <v>1902</v>
      </c>
      <c r="H554" t="s">
        <v>311</v>
      </c>
      <c r="I554" t="s">
        <v>312</v>
      </c>
      <c r="J554" t="s">
        <v>89</v>
      </c>
      <c r="K554" t="s">
        <v>90</v>
      </c>
      <c r="L554" t="s">
        <v>28</v>
      </c>
      <c r="M554" t="s">
        <v>120</v>
      </c>
      <c r="N554">
        <v>365</v>
      </c>
      <c r="O554" t="s">
        <v>53</v>
      </c>
      <c r="P554" s="4">
        <v>94.75</v>
      </c>
      <c r="Q554">
        <v>5</v>
      </c>
      <c r="R554" s="4">
        <f t="shared" si="40"/>
        <v>473.75</v>
      </c>
      <c r="S554" s="2">
        <v>152.8499985</v>
      </c>
      <c r="T554" s="2">
        <f t="shared" si="43"/>
        <v>320.90000150000003</v>
      </c>
      <c r="U554" s="2">
        <f t="shared" si="44"/>
        <v>30.5699997</v>
      </c>
    </row>
    <row r="555" spans="1:21">
      <c r="A555">
        <v>16098</v>
      </c>
      <c r="B555" s="1">
        <v>43853</v>
      </c>
      <c r="C555" s="2">
        <f t="shared" si="41"/>
        <v>4</v>
      </c>
      <c r="D555" s="2" t="str">
        <f t="shared" si="42"/>
        <v>Weekday</v>
      </c>
      <c r="E555" s="2" t="str">
        <f>TEXT(Table2[[#This Row],[Order Date]],"MMMM")</f>
        <v>January</v>
      </c>
      <c r="F555" s="2" t="str">
        <f>TEXT(Table2[[#This Row],[Order Date]],"YYYY")</f>
        <v>2020</v>
      </c>
      <c r="G555">
        <v>5939</v>
      </c>
      <c r="H555" t="s">
        <v>569</v>
      </c>
      <c r="I555" t="s">
        <v>279</v>
      </c>
      <c r="J555" t="s">
        <v>89</v>
      </c>
      <c r="K555" t="s">
        <v>90</v>
      </c>
      <c r="L555" t="s">
        <v>28</v>
      </c>
      <c r="M555" t="s">
        <v>120</v>
      </c>
      <c r="N555">
        <v>365</v>
      </c>
      <c r="O555" t="s">
        <v>53</v>
      </c>
      <c r="P555" s="4">
        <v>94.75</v>
      </c>
      <c r="Q555">
        <v>5</v>
      </c>
      <c r="R555" s="4">
        <f t="shared" si="40"/>
        <v>473.75</v>
      </c>
      <c r="S555" s="2">
        <v>152.8499985</v>
      </c>
      <c r="T555" s="2">
        <f t="shared" si="43"/>
        <v>320.90000150000003</v>
      </c>
      <c r="U555" s="2">
        <f t="shared" si="44"/>
        <v>30.5699997</v>
      </c>
    </row>
    <row r="556" spans="1:21">
      <c r="A556">
        <v>13939</v>
      </c>
      <c r="B556" s="1">
        <v>43853</v>
      </c>
      <c r="C556" s="2">
        <f t="shared" si="41"/>
        <v>4</v>
      </c>
      <c r="D556" s="2" t="str">
        <f t="shared" si="42"/>
        <v>Weekday</v>
      </c>
      <c r="E556" s="2" t="str">
        <f>TEXT(Table2[[#This Row],[Order Date]],"MMMM")</f>
        <v>January</v>
      </c>
      <c r="F556" s="2" t="str">
        <f>TEXT(Table2[[#This Row],[Order Date]],"YYYY")</f>
        <v>2020</v>
      </c>
      <c r="G556">
        <v>5854</v>
      </c>
      <c r="H556" t="s">
        <v>92</v>
      </c>
      <c r="I556" t="s">
        <v>570</v>
      </c>
      <c r="J556" t="s">
        <v>89</v>
      </c>
      <c r="K556" t="s">
        <v>90</v>
      </c>
      <c r="L556" t="s">
        <v>28</v>
      </c>
      <c r="M556" t="s">
        <v>120</v>
      </c>
      <c r="N556">
        <v>365</v>
      </c>
      <c r="O556" t="s">
        <v>53</v>
      </c>
      <c r="P556" s="4">
        <v>94.75</v>
      </c>
      <c r="Q556">
        <v>4</v>
      </c>
      <c r="R556" s="4">
        <f t="shared" si="40"/>
        <v>379</v>
      </c>
      <c r="S556" s="2">
        <v>122.2799988</v>
      </c>
      <c r="T556" s="2">
        <f t="shared" si="43"/>
        <v>256.72000120000001</v>
      </c>
      <c r="U556" s="2">
        <f t="shared" si="44"/>
        <v>30.5699997</v>
      </c>
    </row>
    <row r="557" spans="1:21">
      <c r="A557">
        <v>16767</v>
      </c>
      <c r="B557" s="1">
        <v>43853</v>
      </c>
      <c r="C557" s="2">
        <f t="shared" si="41"/>
        <v>4</v>
      </c>
      <c r="D557" s="2" t="str">
        <f t="shared" si="42"/>
        <v>Weekday</v>
      </c>
      <c r="E557" s="2" t="str">
        <f>TEXT(Table2[[#This Row],[Order Date]],"MMMM")</f>
        <v>January</v>
      </c>
      <c r="F557" s="2" t="str">
        <f>TEXT(Table2[[#This Row],[Order Date]],"YYYY")</f>
        <v>2020</v>
      </c>
      <c r="G557">
        <v>10132</v>
      </c>
      <c r="H557" t="s">
        <v>571</v>
      </c>
      <c r="I557" t="s">
        <v>572</v>
      </c>
      <c r="J557" t="s">
        <v>89</v>
      </c>
      <c r="K557" t="s">
        <v>90</v>
      </c>
      <c r="L557" t="s">
        <v>28</v>
      </c>
      <c r="M557" t="s">
        <v>120</v>
      </c>
      <c r="N557">
        <v>365</v>
      </c>
      <c r="O557" t="s">
        <v>53</v>
      </c>
      <c r="P557" s="4">
        <v>94.75</v>
      </c>
      <c r="Q557">
        <v>5</v>
      </c>
      <c r="R557" s="4">
        <f t="shared" si="40"/>
        <v>473.75</v>
      </c>
      <c r="S557" s="2">
        <v>152.8499985</v>
      </c>
      <c r="T557" s="2">
        <f t="shared" si="43"/>
        <v>320.90000150000003</v>
      </c>
      <c r="U557" s="2">
        <f t="shared" si="44"/>
        <v>30.5699997</v>
      </c>
    </row>
    <row r="558" spans="1:21">
      <c r="A558">
        <v>75867</v>
      </c>
      <c r="B558" s="1">
        <v>43853</v>
      </c>
      <c r="C558" s="2">
        <f t="shared" si="41"/>
        <v>4</v>
      </c>
      <c r="D558" s="2" t="str">
        <f t="shared" si="42"/>
        <v>Weekday</v>
      </c>
      <c r="E558" s="2" t="str">
        <f>TEXT(Table2[[#This Row],[Order Date]],"MMMM")</f>
        <v>January</v>
      </c>
      <c r="F558" s="2" t="str">
        <f>TEXT(Table2[[#This Row],[Order Date]],"YYYY")</f>
        <v>2020</v>
      </c>
      <c r="G558">
        <v>19420</v>
      </c>
      <c r="H558" t="s">
        <v>573</v>
      </c>
      <c r="I558" t="s">
        <v>574</v>
      </c>
      <c r="J558" t="s">
        <v>89</v>
      </c>
      <c r="K558" t="s">
        <v>90</v>
      </c>
      <c r="L558" t="s">
        <v>28</v>
      </c>
      <c r="M558" t="s">
        <v>97</v>
      </c>
      <c r="N558">
        <v>1360</v>
      </c>
      <c r="O558" t="s">
        <v>38</v>
      </c>
      <c r="P558" s="4">
        <v>370</v>
      </c>
      <c r="Q558">
        <v>1</v>
      </c>
      <c r="R558" s="4">
        <f t="shared" si="40"/>
        <v>370</v>
      </c>
      <c r="S558" s="2">
        <v>249.0899963</v>
      </c>
      <c r="T558" s="2">
        <f t="shared" si="43"/>
        <v>120.9100037</v>
      </c>
      <c r="U558" s="2">
        <f t="shared" si="44"/>
        <v>249.0899963</v>
      </c>
    </row>
    <row r="559" spans="1:21">
      <c r="A559">
        <v>2014</v>
      </c>
      <c r="B559" s="1">
        <v>43853</v>
      </c>
      <c r="C559" s="2">
        <f t="shared" si="41"/>
        <v>4</v>
      </c>
      <c r="D559" s="2" t="str">
        <f t="shared" si="42"/>
        <v>Weekday</v>
      </c>
      <c r="E559" s="2" t="str">
        <f>TEXT(Table2[[#This Row],[Order Date]],"MMMM")</f>
        <v>January</v>
      </c>
      <c r="F559" s="2" t="str">
        <f>TEXT(Table2[[#This Row],[Order Date]],"YYYY")</f>
        <v>2020</v>
      </c>
      <c r="G559">
        <v>5875</v>
      </c>
      <c r="H559" t="s">
        <v>575</v>
      </c>
      <c r="I559" t="s">
        <v>519</v>
      </c>
      <c r="J559" t="s">
        <v>89</v>
      </c>
      <c r="K559" t="s">
        <v>90</v>
      </c>
      <c r="L559" t="s">
        <v>28</v>
      </c>
      <c r="M559" t="s">
        <v>537</v>
      </c>
      <c r="N559">
        <v>565</v>
      </c>
      <c r="O559" t="s">
        <v>53</v>
      </c>
      <c r="P559" s="4">
        <v>70</v>
      </c>
      <c r="Q559">
        <v>2</v>
      </c>
      <c r="R559" s="4">
        <f t="shared" si="40"/>
        <v>140</v>
      </c>
      <c r="S559" s="2">
        <v>78.300003059999995</v>
      </c>
      <c r="T559" s="2">
        <f t="shared" si="43"/>
        <v>61.699996940000005</v>
      </c>
      <c r="U559" s="2">
        <f t="shared" si="44"/>
        <v>39.150001529999997</v>
      </c>
    </row>
    <row r="560" spans="1:21">
      <c r="A560">
        <v>18213</v>
      </c>
      <c r="B560" s="1">
        <v>43853</v>
      </c>
      <c r="C560" s="2">
        <f t="shared" si="41"/>
        <v>4</v>
      </c>
      <c r="D560" s="2" t="str">
        <f t="shared" si="42"/>
        <v>Weekday</v>
      </c>
      <c r="E560" s="2" t="str">
        <f>TEXT(Table2[[#This Row],[Order Date]],"MMMM")</f>
        <v>January</v>
      </c>
      <c r="F560" s="2" t="str">
        <f>TEXT(Table2[[#This Row],[Order Date]],"YYYY")</f>
        <v>2020</v>
      </c>
      <c r="G560">
        <v>10831</v>
      </c>
      <c r="H560" t="s">
        <v>92</v>
      </c>
      <c r="I560" t="s">
        <v>144</v>
      </c>
      <c r="J560" t="s">
        <v>89</v>
      </c>
      <c r="K560" t="s">
        <v>90</v>
      </c>
      <c r="L560" t="s">
        <v>28</v>
      </c>
      <c r="M560" t="s">
        <v>120</v>
      </c>
      <c r="N560">
        <v>365</v>
      </c>
      <c r="O560" t="s">
        <v>53</v>
      </c>
      <c r="P560" s="4">
        <v>94.75</v>
      </c>
      <c r="Q560">
        <v>4</v>
      </c>
      <c r="R560" s="4">
        <f t="shared" si="40"/>
        <v>379</v>
      </c>
      <c r="S560" s="2">
        <v>122.2799988</v>
      </c>
      <c r="T560" s="2">
        <f t="shared" si="43"/>
        <v>256.72000120000001</v>
      </c>
      <c r="U560" s="2">
        <f t="shared" si="44"/>
        <v>30.5699997</v>
      </c>
    </row>
    <row r="561" spans="1:21">
      <c r="A561">
        <v>18213</v>
      </c>
      <c r="B561" s="1">
        <v>43853</v>
      </c>
      <c r="C561" s="2">
        <f t="shared" si="41"/>
        <v>4</v>
      </c>
      <c r="D561" s="2" t="str">
        <f t="shared" si="42"/>
        <v>Weekday</v>
      </c>
      <c r="E561" s="2" t="str">
        <f>TEXT(Table2[[#This Row],[Order Date]],"MMMM")</f>
        <v>January</v>
      </c>
      <c r="F561" s="2" t="str">
        <f>TEXT(Table2[[#This Row],[Order Date]],"YYYY")</f>
        <v>2020</v>
      </c>
      <c r="G561">
        <v>10831</v>
      </c>
      <c r="H561" t="s">
        <v>92</v>
      </c>
      <c r="I561" t="s">
        <v>144</v>
      </c>
      <c r="J561" t="s">
        <v>89</v>
      </c>
      <c r="K561" t="s">
        <v>90</v>
      </c>
      <c r="L561" t="s">
        <v>28</v>
      </c>
      <c r="M561" t="s">
        <v>183</v>
      </c>
      <c r="N561">
        <v>627</v>
      </c>
      <c r="O561" t="s">
        <v>46</v>
      </c>
      <c r="P561" s="4">
        <v>165</v>
      </c>
      <c r="Q561">
        <v>4</v>
      </c>
      <c r="R561" s="4">
        <f t="shared" si="40"/>
        <v>660</v>
      </c>
      <c r="S561" s="2">
        <v>490.9200136</v>
      </c>
      <c r="T561" s="2">
        <f t="shared" si="43"/>
        <v>169.0799864</v>
      </c>
      <c r="U561" s="2">
        <f t="shared" si="44"/>
        <v>122.7300034</v>
      </c>
    </row>
    <row r="562" spans="1:21">
      <c r="A562">
        <v>64369</v>
      </c>
      <c r="B562" s="1">
        <v>43853</v>
      </c>
      <c r="C562" s="2">
        <f t="shared" si="41"/>
        <v>4</v>
      </c>
      <c r="D562" s="2" t="str">
        <f t="shared" si="42"/>
        <v>Weekday</v>
      </c>
      <c r="E562" s="2" t="str">
        <f>TEXT(Table2[[#This Row],[Order Date]],"MMMM")</f>
        <v>January</v>
      </c>
      <c r="F562" s="2" t="str">
        <f>TEXT(Table2[[#This Row],[Order Date]],"YYYY")</f>
        <v>2020</v>
      </c>
      <c r="G562">
        <v>2975</v>
      </c>
      <c r="H562" t="s">
        <v>92</v>
      </c>
      <c r="I562" t="s">
        <v>543</v>
      </c>
      <c r="J562" t="s">
        <v>89</v>
      </c>
      <c r="K562" t="s">
        <v>90</v>
      </c>
      <c r="L562" t="s">
        <v>28</v>
      </c>
      <c r="M562" t="s">
        <v>160</v>
      </c>
      <c r="N562">
        <v>502</v>
      </c>
      <c r="O562" t="s">
        <v>29</v>
      </c>
      <c r="P562" s="4">
        <v>65</v>
      </c>
      <c r="Q562">
        <v>4</v>
      </c>
      <c r="R562" s="4">
        <f t="shared" si="40"/>
        <v>260</v>
      </c>
      <c r="S562" s="2">
        <v>134.39999388000001</v>
      </c>
      <c r="T562" s="2">
        <f t="shared" si="43"/>
        <v>125.60000611999999</v>
      </c>
      <c r="U562" s="2">
        <f t="shared" si="44"/>
        <v>33.599998470000003</v>
      </c>
    </row>
    <row r="563" spans="1:21">
      <c r="A563">
        <v>70149</v>
      </c>
      <c r="B563" s="1">
        <v>43852</v>
      </c>
      <c r="C563" s="2">
        <f t="shared" si="41"/>
        <v>3</v>
      </c>
      <c r="D563" s="2" t="str">
        <f t="shared" si="42"/>
        <v>Weekday</v>
      </c>
      <c r="E563" s="2" t="str">
        <f>TEXT(Table2[[#This Row],[Order Date]],"MMMM")</f>
        <v>January</v>
      </c>
      <c r="F563" s="2" t="str">
        <f>TEXT(Table2[[#This Row],[Order Date]],"YYYY")</f>
        <v>2020</v>
      </c>
      <c r="G563">
        <v>13702</v>
      </c>
      <c r="H563" t="s">
        <v>576</v>
      </c>
      <c r="I563" t="s">
        <v>227</v>
      </c>
      <c r="J563" t="s">
        <v>110</v>
      </c>
      <c r="K563" t="s">
        <v>111</v>
      </c>
      <c r="L563" t="s">
        <v>28</v>
      </c>
      <c r="M563" t="s">
        <v>228</v>
      </c>
      <c r="N563">
        <v>1350</v>
      </c>
      <c r="O563" t="s">
        <v>29</v>
      </c>
      <c r="P563" s="4">
        <v>22.74</v>
      </c>
      <c r="Q563">
        <v>1</v>
      </c>
      <c r="R563" s="4">
        <f t="shared" si="40"/>
        <v>22.74</v>
      </c>
      <c r="S563" s="2">
        <v>14.6999969</v>
      </c>
      <c r="T563" s="2">
        <f t="shared" si="43"/>
        <v>8.0400030999999981</v>
      </c>
      <c r="U563" s="2">
        <f t="shared" si="44"/>
        <v>14.6999969</v>
      </c>
    </row>
    <row r="564" spans="1:21">
      <c r="A564">
        <v>3625</v>
      </c>
      <c r="B564" s="1">
        <v>43852</v>
      </c>
      <c r="C564" s="2">
        <f t="shared" si="41"/>
        <v>3</v>
      </c>
      <c r="D564" s="2" t="str">
        <f t="shared" si="42"/>
        <v>Weekday</v>
      </c>
      <c r="E564" s="2" t="str">
        <f>TEXT(Table2[[#This Row],[Order Date]],"MMMM")</f>
        <v>January</v>
      </c>
      <c r="F564" s="2" t="str">
        <f>TEXT(Table2[[#This Row],[Order Date]],"YYYY")</f>
        <v>2020</v>
      </c>
      <c r="G564">
        <v>2813</v>
      </c>
      <c r="H564" t="s">
        <v>92</v>
      </c>
      <c r="I564" t="s">
        <v>44</v>
      </c>
      <c r="J564" t="s">
        <v>110</v>
      </c>
      <c r="K564" t="s">
        <v>111</v>
      </c>
      <c r="L564" t="s">
        <v>33</v>
      </c>
      <c r="M564" t="s">
        <v>183</v>
      </c>
      <c r="N564">
        <v>627</v>
      </c>
      <c r="O564" t="s">
        <v>46</v>
      </c>
      <c r="P564" s="4">
        <v>165</v>
      </c>
      <c r="Q564">
        <v>5</v>
      </c>
      <c r="R564" s="4">
        <f t="shared" si="40"/>
        <v>825</v>
      </c>
      <c r="S564" s="2">
        <v>613.65001700000005</v>
      </c>
      <c r="T564" s="2">
        <f t="shared" si="43"/>
        <v>211.34998299999995</v>
      </c>
      <c r="U564" s="2">
        <f t="shared" si="44"/>
        <v>122.73000340000002</v>
      </c>
    </row>
    <row r="565" spans="1:21">
      <c r="A565">
        <v>18154</v>
      </c>
      <c r="B565" s="1">
        <v>43852</v>
      </c>
      <c r="C565" s="2">
        <f t="shared" si="41"/>
        <v>3</v>
      </c>
      <c r="D565" s="2" t="str">
        <f t="shared" si="42"/>
        <v>Weekday</v>
      </c>
      <c r="E565" s="2" t="str">
        <f>TEXT(Table2[[#This Row],[Order Date]],"MMMM")</f>
        <v>January</v>
      </c>
      <c r="F565" s="2" t="str">
        <f>TEXT(Table2[[#This Row],[Order Date]],"YYYY")</f>
        <v>2020</v>
      </c>
      <c r="G565">
        <v>5082</v>
      </c>
      <c r="H565" t="s">
        <v>92</v>
      </c>
      <c r="I565" t="s">
        <v>44</v>
      </c>
      <c r="J565" t="s">
        <v>110</v>
      </c>
      <c r="K565" t="s">
        <v>111</v>
      </c>
      <c r="L565" t="s">
        <v>19</v>
      </c>
      <c r="M565" t="s">
        <v>94</v>
      </c>
      <c r="N565">
        <v>403</v>
      </c>
      <c r="O565" t="s">
        <v>53</v>
      </c>
      <c r="P565" s="4">
        <v>133.37</v>
      </c>
      <c r="Q565">
        <v>1</v>
      </c>
      <c r="R565" s="4">
        <f t="shared" si="40"/>
        <v>133.37</v>
      </c>
      <c r="S565" s="2">
        <v>84.590000149999995</v>
      </c>
      <c r="T565" s="2">
        <f t="shared" si="43"/>
        <v>48.77999985000001</v>
      </c>
      <c r="U565" s="2">
        <f t="shared" si="44"/>
        <v>84.590000149999995</v>
      </c>
    </row>
    <row r="566" spans="1:21">
      <c r="A566">
        <v>2428</v>
      </c>
      <c r="B566" s="1">
        <v>43852</v>
      </c>
      <c r="C566" s="2">
        <f t="shared" si="41"/>
        <v>3</v>
      </c>
      <c r="D566" s="2" t="str">
        <f t="shared" si="42"/>
        <v>Weekday</v>
      </c>
      <c r="E566" s="2" t="str">
        <f>TEXT(Table2[[#This Row],[Order Date]],"MMMM")</f>
        <v>January</v>
      </c>
      <c r="F566" s="2" t="str">
        <f>TEXT(Table2[[#This Row],[Order Date]],"YYYY")</f>
        <v>2020</v>
      </c>
      <c r="G566">
        <v>5965</v>
      </c>
      <c r="H566" t="s">
        <v>352</v>
      </c>
      <c r="I566" t="s">
        <v>44</v>
      </c>
      <c r="J566" t="s">
        <v>110</v>
      </c>
      <c r="K566" t="s">
        <v>111</v>
      </c>
      <c r="L566" t="s">
        <v>33</v>
      </c>
      <c r="M566" t="s">
        <v>183</v>
      </c>
      <c r="N566">
        <v>627</v>
      </c>
      <c r="O566" t="s">
        <v>46</v>
      </c>
      <c r="P566" s="4">
        <v>165</v>
      </c>
      <c r="Q566">
        <v>5</v>
      </c>
      <c r="R566" s="4">
        <f t="shared" si="40"/>
        <v>825</v>
      </c>
      <c r="S566" s="2">
        <v>613.65001700000005</v>
      </c>
      <c r="T566" s="2">
        <f t="shared" si="43"/>
        <v>211.34998299999995</v>
      </c>
      <c r="U566" s="2">
        <f t="shared" si="44"/>
        <v>122.73000340000002</v>
      </c>
    </row>
    <row r="567" spans="1:21">
      <c r="A567">
        <v>20931</v>
      </c>
      <c r="B567" s="1">
        <v>43852</v>
      </c>
      <c r="C567" s="2">
        <f t="shared" si="41"/>
        <v>3</v>
      </c>
      <c r="D567" s="2" t="str">
        <f t="shared" si="42"/>
        <v>Weekday</v>
      </c>
      <c r="E567" s="2" t="str">
        <f>TEXT(Table2[[#This Row],[Order Date]],"MMMM")</f>
        <v>January</v>
      </c>
      <c r="F567" s="2" t="str">
        <f>TEXT(Table2[[#This Row],[Order Date]],"YYYY")</f>
        <v>2020</v>
      </c>
      <c r="G567">
        <v>11664</v>
      </c>
      <c r="H567" t="s">
        <v>92</v>
      </c>
      <c r="I567" t="s">
        <v>44</v>
      </c>
      <c r="J567" t="s">
        <v>110</v>
      </c>
      <c r="K567" t="s">
        <v>111</v>
      </c>
      <c r="L567" t="s">
        <v>33</v>
      </c>
      <c r="M567" t="s">
        <v>134</v>
      </c>
      <c r="N567">
        <v>191</v>
      </c>
      <c r="O567" t="s">
        <v>29</v>
      </c>
      <c r="P567" s="4">
        <v>85</v>
      </c>
      <c r="Q567">
        <v>5</v>
      </c>
      <c r="R567" s="4">
        <f t="shared" si="40"/>
        <v>425</v>
      </c>
      <c r="S567" s="2">
        <v>273.89999399999999</v>
      </c>
      <c r="T567" s="2">
        <f t="shared" si="43"/>
        <v>151.10000600000001</v>
      </c>
      <c r="U567" s="2">
        <f t="shared" si="44"/>
        <v>54.779998800000001</v>
      </c>
    </row>
    <row r="568" spans="1:21">
      <c r="A568">
        <v>20931</v>
      </c>
      <c r="B568" s="1">
        <v>43852</v>
      </c>
      <c r="C568" s="2">
        <f t="shared" si="41"/>
        <v>3</v>
      </c>
      <c r="D568" s="2" t="str">
        <f t="shared" si="42"/>
        <v>Weekday</v>
      </c>
      <c r="E568" s="2" t="str">
        <f>TEXT(Table2[[#This Row],[Order Date]],"MMMM")</f>
        <v>January</v>
      </c>
      <c r="F568" s="2" t="str">
        <f>TEXT(Table2[[#This Row],[Order Date]],"YYYY")</f>
        <v>2020</v>
      </c>
      <c r="G568">
        <v>11664</v>
      </c>
      <c r="H568" t="s">
        <v>92</v>
      </c>
      <c r="I568" t="s">
        <v>44</v>
      </c>
      <c r="J568" t="s">
        <v>110</v>
      </c>
      <c r="K568" t="s">
        <v>111</v>
      </c>
      <c r="L568" t="s">
        <v>33</v>
      </c>
      <c r="M568" t="s">
        <v>120</v>
      </c>
      <c r="N568">
        <v>365</v>
      </c>
      <c r="O568" t="s">
        <v>53</v>
      </c>
      <c r="P568" s="4">
        <v>94.75</v>
      </c>
      <c r="Q568">
        <v>5</v>
      </c>
      <c r="R568" s="4">
        <f t="shared" si="40"/>
        <v>473.75</v>
      </c>
      <c r="S568" s="2">
        <v>152.8499985</v>
      </c>
      <c r="T568" s="2">
        <f t="shared" si="43"/>
        <v>320.90000150000003</v>
      </c>
      <c r="U568" s="2">
        <f t="shared" si="44"/>
        <v>30.5699997</v>
      </c>
    </row>
    <row r="569" spans="1:21">
      <c r="A569">
        <v>13890</v>
      </c>
      <c r="B569" s="1">
        <v>43852</v>
      </c>
      <c r="C569" s="2">
        <f t="shared" si="41"/>
        <v>3</v>
      </c>
      <c r="D569" s="2" t="str">
        <f t="shared" si="42"/>
        <v>Weekday</v>
      </c>
      <c r="E569" s="2" t="str">
        <f>TEXT(Table2[[#This Row],[Order Date]],"MMMM")</f>
        <v>January</v>
      </c>
      <c r="F569" s="2" t="str">
        <f>TEXT(Table2[[#This Row],[Order Date]],"YYYY")</f>
        <v>2020</v>
      </c>
      <c r="G569">
        <v>9120</v>
      </c>
      <c r="H569" t="s">
        <v>577</v>
      </c>
      <c r="I569" t="s">
        <v>159</v>
      </c>
      <c r="J569" t="s">
        <v>110</v>
      </c>
      <c r="K569" t="s">
        <v>90</v>
      </c>
      <c r="L569" t="s">
        <v>28</v>
      </c>
      <c r="M569" t="s">
        <v>134</v>
      </c>
      <c r="N569">
        <v>191</v>
      </c>
      <c r="O569" t="s">
        <v>29</v>
      </c>
      <c r="P569" s="4">
        <v>85</v>
      </c>
      <c r="Q569">
        <v>4</v>
      </c>
      <c r="R569" s="4">
        <f t="shared" si="40"/>
        <v>340</v>
      </c>
      <c r="S569" s="2">
        <v>219.11999520000001</v>
      </c>
      <c r="T569" s="2">
        <f t="shared" si="43"/>
        <v>120.88000479999999</v>
      </c>
      <c r="U569" s="2">
        <f t="shared" si="44"/>
        <v>54.779998800000001</v>
      </c>
    </row>
    <row r="570" spans="1:21">
      <c r="A570">
        <v>6783</v>
      </c>
      <c r="B570" s="1">
        <v>43852</v>
      </c>
      <c r="C570" s="2">
        <f t="shared" si="41"/>
        <v>3</v>
      </c>
      <c r="D570" s="2" t="str">
        <f t="shared" si="42"/>
        <v>Weekday</v>
      </c>
      <c r="E570" s="2" t="str">
        <f>TEXT(Table2[[#This Row],[Order Date]],"MMMM")</f>
        <v>January</v>
      </c>
      <c r="F570" s="2" t="str">
        <f>TEXT(Table2[[#This Row],[Order Date]],"YYYY")</f>
        <v>2020</v>
      </c>
      <c r="G570">
        <v>10759</v>
      </c>
      <c r="H570" t="s">
        <v>92</v>
      </c>
      <c r="I570" t="s">
        <v>119</v>
      </c>
      <c r="J570" t="s">
        <v>110</v>
      </c>
      <c r="K570" t="s">
        <v>90</v>
      </c>
      <c r="L570" t="s">
        <v>28</v>
      </c>
      <c r="M570" t="s">
        <v>134</v>
      </c>
      <c r="N570">
        <v>191</v>
      </c>
      <c r="O570" t="s">
        <v>29</v>
      </c>
      <c r="P570" s="4">
        <v>85</v>
      </c>
      <c r="Q570">
        <v>5</v>
      </c>
      <c r="R570" s="4">
        <f t="shared" si="40"/>
        <v>425</v>
      </c>
      <c r="S570" s="2">
        <v>273.89999399999999</v>
      </c>
      <c r="T570" s="2">
        <f t="shared" si="43"/>
        <v>151.10000600000001</v>
      </c>
      <c r="U570" s="2">
        <f t="shared" si="44"/>
        <v>54.779998800000001</v>
      </c>
    </row>
    <row r="571" spans="1:21">
      <c r="A571">
        <v>69841</v>
      </c>
      <c r="B571" s="1">
        <v>43852</v>
      </c>
      <c r="C571" s="2">
        <f t="shared" si="41"/>
        <v>3</v>
      </c>
      <c r="D571" s="2" t="str">
        <f t="shared" si="42"/>
        <v>Weekday</v>
      </c>
      <c r="E571" s="2" t="str">
        <f>TEXT(Table2[[#This Row],[Order Date]],"MMMM")</f>
        <v>January</v>
      </c>
      <c r="F571" s="2" t="str">
        <f>TEXT(Table2[[#This Row],[Order Date]],"YYYY")</f>
        <v>2020</v>
      </c>
      <c r="G571">
        <v>13394</v>
      </c>
      <c r="H571" t="s">
        <v>578</v>
      </c>
      <c r="I571" t="s">
        <v>31</v>
      </c>
      <c r="J571" t="s">
        <v>110</v>
      </c>
      <c r="K571" t="s">
        <v>90</v>
      </c>
      <c r="L571" t="s">
        <v>28</v>
      </c>
      <c r="M571" t="s">
        <v>579</v>
      </c>
      <c r="N571">
        <v>1349</v>
      </c>
      <c r="O571" t="s">
        <v>38</v>
      </c>
      <c r="P571" s="4">
        <v>99.98</v>
      </c>
      <c r="Q571">
        <v>1</v>
      </c>
      <c r="R571" s="4">
        <f t="shared" si="40"/>
        <v>99.98</v>
      </c>
      <c r="S571" s="2">
        <v>76.830001800000005</v>
      </c>
      <c r="T571" s="2">
        <f t="shared" si="43"/>
        <v>23.149998199999999</v>
      </c>
      <c r="U571" s="2">
        <f t="shared" si="44"/>
        <v>76.830001800000005</v>
      </c>
    </row>
    <row r="572" spans="1:21">
      <c r="A572">
        <v>13736</v>
      </c>
      <c r="B572" s="1">
        <v>43852</v>
      </c>
      <c r="C572" s="2">
        <f t="shared" si="41"/>
        <v>3</v>
      </c>
      <c r="D572" s="2" t="str">
        <f t="shared" si="42"/>
        <v>Weekday</v>
      </c>
      <c r="E572" s="2" t="str">
        <f>TEXT(Table2[[#This Row],[Order Date]],"MMMM")</f>
        <v>January</v>
      </c>
      <c r="F572" s="2" t="str">
        <f>TEXT(Table2[[#This Row],[Order Date]],"YYYY")</f>
        <v>2020</v>
      </c>
      <c r="G572">
        <v>1086</v>
      </c>
      <c r="H572" t="s">
        <v>92</v>
      </c>
      <c r="I572" t="s">
        <v>40</v>
      </c>
      <c r="J572" t="s">
        <v>110</v>
      </c>
      <c r="K572" t="s">
        <v>90</v>
      </c>
      <c r="L572" t="s">
        <v>28</v>
      </c>
      <c r="M572" t="s">
        <v>160</v>
      </c>
      <c r="N572">
        <v>502</v>
      </c>
      <c r="O572" t="s">
        <v>29</v>
      </c>
      <c r="P572" s="4">
        <v>65</v>
      </c>
      <c r="Q572">
        <v>5</v>
      </c>
      <c r="R572" s="4">
        <f t="shared" si="40"/>
        <v>325</v>
      </c>
      <c r="S572" s="2">
        <v>167.99999235000001</v>
      </c>
      <c r="T572" s="2">
        <f t="shared" si="43"/>
        <v>157.00000764999999</v>
      </c>
      <c r="U572" s="2">
        <f t="shared" si="44"/>
        <v>33.599998470000003</v>
      </c>
    </row>
    <row r="573" spans="1:21">
      <c r="A573">
        <v>53455</v>
      </c>
      <c r="B573" s="1">
        <v>43852</v>
      </c>
      <c r="C573" s="2">
        <f t="shared" si="41"/>
        <v>3</v>
      </c>
      <c r="D573" s="2" t="str">
        <f t="shared" si="42"/>
        <v>Weekday</v>
      </c>
      <c r="E573" s="2" t="str">
        <f>TEXT(Table2[[#This Row],[Order Date]],"MMMM")</f>
        <v>January</v>
      </c>
      <c r="F573" s="2" t="str">
        <f>TEXT(Table2[[#This Row],[Order Date]],"YYYY")</f>
        <v>2020</v>
      </c>
      <c r="G573">
        <v>8993</v>
      </c>
      <c r="H573" t="s">
        <v>92</v>
      </c>
      <c r="I573" t="s">
        <v>238</v>
      </c>
      <c r="J573" t="s">
        <v>89</v>
      </c>
      <c r="K573" t="s">
        <v>90</v>
      </c>
      <c r="L573" t="s">
        <v>33</v>
      </c>
      <c r="M573" t="s">
        <v>160</v>
      </c>
      <c r="N573">
        <v>502</v>
      </c>
      <c r="O573" t="s">
        <v>29</v>
      </c>
      <c r="P573" s="4">
        <v>65</v>
      </c>
      <c r="Q573">
        <v>2</v>
      </c>
      <c r="R573" s="4">
        <f t="shared" si="40"/>
        <v>130</v>
      </c>
      <c r="S573" s="2">
        <v>67.199996940000005</v>
      </c>
      <c r="T573" s="2">
        <f t="shared" si="43"/>
        <v>62.800003059999995</v>
      </c>
      <c r="U573" s="2">
        <f t="shared" si="44"/>
        <v>33.599998470000003</v>
      </c>
    </row>
    <row r="574" spans="1:21">
      <c r="A574">
        <v>22988</v>
      </c>
      <c r="B574" s="1">
        <v>43852</v>
      </c>
      <c r="C574" s="2">
        <f t="shared" si="41"/>
        <v>3</v>
      </c>
      <c r="D574" s="2" t="str">
        <f t="shared" si="42"/>
        <v>Weekday</v>
      </c>
      <c r="E574" s="2" t="str">
        <f>TEXT(Table2[[#This Row],[Order Date]],"MMMM")</f>
        <v>January</v>
      </c>
      <c r="F574" s="2" t="str">
        <f>TEXT(Table2[[#This Row],[Order Date]],"YYYY")</f>
        <v>2020</v>
      </c>
      <c r="G574">
        <v>4756</v>
      </c>
      <c r="H574" t="s">
        <v>580</v>
      </c>
      <c r="I574" t="s">
        <v>127</v>
      </c>
      <c r="J574" t="s">
        <v>89</v>
      </c>
      <c r="K574" t="s">
        <v>90</v>
      </c>
      <c r="L574" t="s">
        <v>33</v>
      </c>
      <c r="M574" t="s">
        <v>134</v>
      </c>
      <c r="N574">
        <v>191</v>
      </c>
      <c r="O574" t="s">
        <v>29</v>
      </c>
      <c r="P574" s="4">
        <v>85</v>
      </c>
      <c r="Q574">
        <v>2</v>
      </c>
      <c r="R574" s="4">
        <f t="shared" si="40"/>
        <v>170</v>
      </c>
      <c r="S574" s="2">
        <v>109.5599976</v>
      </c>
      <c r="T574" s="2">
        <f t="shared" si="43"/>
        <v>60.440002399999997</v>
      </c>
      <c r="U574" s="2">
        <f t="shared" si="44"/>
        <v>54.779998800000001</v>
      </c>
    </row>
    <row r="575" spans="1:21">
      <c r="A575">
        <v>11851</v>
      </c>
      <c r="B575" s="1">
        <v>43852</v>
      </c>
      <c r="C575" s="2">
        <f t="shared" si="41"/>
        <v>3</v>
      </c>
      <c r="D575" s="2" t="str">
        <f t="shared" si="42"/>
        <v>Weekday</v>
      </c>
      <c r="E575" s="2" t="str">
        <f>TEXT(Table2[[#This Row],[Order Date]],"MMMM")</f>
        <v>January</v>
      </c>
      <c r="F575" s="2" t="str">
        <f>TEXT(Table2[[#This Row],[Order Date]],"YYYY")</f>
        <v>2020</v>
      </c>
      <c r="G575">
        <v>9252</v>
      </c>
      <c r="H575" t="s">
        <v>208</v>
      </c>
      <c r="I575" t="s">
        <v>101</v>
      </c>
      <c r="J575" t="s">
        <v>89</v>
      </c>
      <c r="K575" t="s">
        <v>90</v>
      </c>
      <c r="L575" t="s">
        <v>33</v>
      </c>
      <c r="M575" t="s">
        <v>183</v>
      </c>
      <c r="N575">
        <v>627</v>
      </c>
      <c r="O575" t="s">
        <v>46</v>
      </c>
      <c r="P575" s="4">
        <v>165</v>
      </c>
      <c r="Q575">
        <v>4</v>
      </c>
      <c r="R575" s="4">
        <f t="shared" si="40"/>
        <v>660</v>
      </c>
      <c r="S575" s="2">
        <v>490.9200136</v>
      </c>
      <c r="T575" s="2">
        <f t="shared" si="43"/>
        <v>169.0799864</v>
      </c>
      <c r="U575" s="2">
        <f t="shared" si="44"/>
        <v>122.7300034</v>
      </c>
    </row>
    <row r="576" spans="1:21">
      <c r="A576">
        <v>75815</v>
      </c>
      <c r="B576" s="1">
        <v>43852</v>
      </c>
      <c r="C576" s="2">
        <f t="shared" si="41"/>
        <v>3</v>
      </c>
      <c r="D576" s="2" t="str">
        <f t="shared" si="42"/>
        <v>Weekday</v>
      </c>
      <c r="E576" s="2" t="str">
        <f>TEXT(Table2[[#This Row],[Order Date]],"MMMM")</f>
        <v>January</v>
      </c>
      <c r="F576" s="2" t="str">
        <f>TEXT(Table2[[#This Row],[Order Date]],"YYYY")</f>
        <v>2020</v>
      </c>
      <c r="G576">
        <v>19368</v>
      </c>
      <c r="H576" t="s">
        <v>581</v>
      </c>
      <c r="I576" t="s">
        <v>582</v>
      </c>
      <c r="J576" t="s">
        <v>89</v>
      </c>
      <c r="K576" t="s">
        <v>90</v>
      </c>
      <c r="L576" t="s">
        <v>28</v>
      </c>
      <c r="M576" t="s">
        <v>97</v>
      </c>
      <c r="N576">
        <v>1360</v>
      </c>
      <c r="O576" t="s">
        <v>38</v>
      </c>
      <c r="P576" s="4">
        <v>370</v>
      </c>
      <c r="Q576">
        <v>1</v>
      </c>
      <c r="R576" s="4">
        <f t="shared" si="40"/>
        <v>370</v>
      </c>
      <c r="S576" s="2">
        <v>249.0899963</v>
      </c>
      <c r="T576" s="2">
        <f t="shared" si="43"/>
        <v>120.9100037</v>
      </c>
      <c r="U576" s="2">
        <f t="shared" si="44"/>
        <v>249.0899963</v>
      </c>
    </row>
    <row r="577" spans="1:21">
      <c r="A577">
        <v>49936</v>
      </c>
      <c r="B577" s="1">
        <v>43852</v>
      </c>
      <c r="C577" s="2">
        <f t="shared" si="41"/>
        <v>3</v>
      </c>
      <c r="D577" s="2" t="str">
        <f t="shared" si="42"/>
        <v>Weekday</v>
      </c>
      <c r="E577" s="2" t="str">
        <f>TEXT(Table2[[#This Row],[Order Date]],"MMMM")</f>
        <v>January</v>
      </c>
      <c r="F577" s="2" t="str">
        <f>TEXT(Table2[[#This Row],[Order Date]],"YYYY")</f>
        <v>2020</v>
      </c>
      <c r="G577">
        <v>5767</v>
      </c>
      <c r="H577" t="s">
        <v>92</v>
      </c>
      <c r="I577" t="s">
        <v>26</v>
      </c>
      <c r="J577" t="s">
        <v>89</v>
      </c>
      <c r="K577" t="s">
        <v>90</v>
      </c>
      <c r="L577" t="s">
        <v>28</v>
      </c>
      <c r="M577" t="s">
        <v>120</v>
      </c>
      <c r="N577">
        <v>365</v>
      </c>
      <c r="O577" t="s">
        <v>53</v>
      </c>
      <c r="P577" s="4">
        <v>94.75</v>
      </c>
      <c r="Q577">
        <v>5</v>
      </c>
      <c r="R577" s="4">
        <f t="shared" si="40"/>
        <v>473.75</v>
      </c>
      <c r="S577" s="2">
        <v>152.8499985</v>
      </c>
      <c r="T577" s="2">
        <f t="shared" si="43"/>
        <v>320.90000150000003</v>
      </c>
      <c r="U577" s="2">
        <f t="shared" si="44"/>
        <v>30.5699997</v>
      </c>
    </row>
    <row r="578" spans="1:21">
      <c r="A578">
        <v>13907</v>
      </c>
      <c r="B578" s="1">
        <v>43852</v>
      </c>
      <c r="C578" s="2">
        <f t="shared" si="41"/>
        <v>3</v>
      </c>
      <c r="D578" s="2" t="str">
        <f t="shared" si="42"/>
        <v>Weekday</v>
      </c>
      <c r="E578" s="2" t="str">
        <f>TEXT(Table2[[#This Row],[Order Date]],"MMMM")</f>
        <v>January</v>
      </c>
      <c r="F578" s="2" t="str">
        <f>TEXT(Table2[[#This Row],[Order Date]],"YYYY")</f>
        <v>2020</v>
      </c>
      <c r="G578">
        <v>4842</v>
      </c>
      <c r="H578" t="s">
        <v>92</v>
      </c>
      <c r="I578" t="s">
        <v>308</v>
      </c>
      <c r="J578" t="s">
        <v>89</v>
      </c>
      <c r="K578" t="s">
        <v>90</v>
      </c>
      <c r="L578" t="s">
        <v>28</v>
      </c>
      <c r="M578" t="s">
        <v>120</v>
      </c>
      <c r="N578">
        <v>365</v>
      </c>
      <c r="O578" t="s">
        <v>53</v>
      </c>
      <c r="P578" s="4">
        <v>94.75</v>
      </c>
      <c r="Q578">
        <v>5</v>
      </c>
      <c r="R578" s="4">
        <f t="shared" ref="R578:R641" si="45">P578*Q578</f>
        <v>473.75</v>
      </c>
      <c r="S578" s="2">
        <v>152.8499985</v>
      </c>
      <c r="T578" s="2">
        <f t="shared" si="43"/>
        <v>320.90000150000003</v>
      </c>
      <c r="U578" s="2">
        <f t="shared" si="44"/>
        <v>30.5699997</v>
      </c>
    </row>
    <row r="579" spans="1:21">
      <c r="A579">
        <v>66887</v>
      </c>
      <c r="B579" s="1">
        <v>43852</v>
      </c>
      <c r="C579" s="2">
        <f t="shared" ref="C579:C642" si="46">WEEKDAY(B579,2)</f>
        <v>3</v>
      </c>
      <c r="D579" s="2" t="str">
        <f t="shared" ref="D579:D642" si="47">IF(C579&gt;=6,"Weekend","Weekday")</f>
        <v>Weekday</v>
      </c>
      <c r="E579" s="2" t="str">
        <f>TEXT(Table2[[#This Row],[Order Date]],"MMMM")</f>
        <v>January</v>
      </c>
      <c r="F579" s="2" t="str">
        <f>TEXT(Table2[[#This Row],[Order Date]],"YYYY")</f>
        <v>2020</v>
      </c>
      <c r="G579">
        <v>8488</v>
      </c>
      <c r="H579" t="s">
        <v>137</v>
      </c>
      <c r="I579" t="s">
        <v>63</v>
      </c>
      <c r="J579" t="s">
        <v>89</v>
      </c>
      <c r="K579" t="s">
        <v>90</v>
      </c>
      <c r="L579" t="s">
        <v>33</v>
      </c>
      <c r="M579" t="s">
        <v>183</v>
      </c>
      <c r="N579">
        <v>627</v>
      </c>
      <c r="O579" t="s">
        <v>46</v>
      </c>
      <c r="P579" s="4">
        <v>165</v>
      </c>
      <c r="Q579">
        <v>4</v>
      </c>
      <c r="R579" s="4">
        <f t="shared" si="45"/>
        <v>660</v>
      </c>
      <c r="S579" s="2">
        <v>490.9200136</v>
      </c>
      <c r="T579" s="2">
        <f t="shared" ref="T579:T642" si="48">R579-S579</f>
        <v>169.0799864</v>
      </c>
      <c r="U579" s="2">
        <f t="shared" ref="U579:U642" si="49">S579/Q579</f>
        <v>122.7300034</v>
      </c>
    </row>
    <row r="580" spans="1:21">
      <c r="A580">
        <v>11822</v>
      </c>
      <c r="B580" s="1">
        <v>43852</v>
      </c>
      <c r="C580" s="2">
        <f t="shared" si="46"/>
        <v>3</v>
      </c>
      <c r="D580" s="2" t="str">
        <f t="shared" si="47"/>
        <v>Weekday</v>
      </c>
      <c r="E580" s="2" t="str">
        <f>TEXT(Table2[[#This Row],[Order Date]],"MMMM")</f>
        <v>January</v>
      </c>
      <c r="F580" s="2" t="str">
        <f>TEXT(Table2[[#This Row],[Order Date]],"YYYY")</f>
        <v>2020</v>
      </c>
      <c r="G580">
        <v>3246</v>
      </c>
      <c r="H580" t="s">
        <v>583</v>
      </c>
      <c r="I580" t="s">
        <v>333</v>
      </c>
      <c r="J580" t="s">
        <v>89</v>
      </c>
      <c r="K580" t="s">
        <v>90</v>
      </c>
      <c r="L580" t="s">
        <v>33</v>
      </c>
      <c r="M580" t="s">
        <v>409</v>
      </c>
      <c r="N580">
        <v>282</v>
      </c>
      <c r="O580" t="s">
        <v>29</v>
      </c>
      <c r="P580" s="4">
        <v>185</v>
      </c>
      <c r="Q580">
        <v>4</v>
      </c>
      <c r="R580" s="4">
        <f t="shared" si="45"/>
        <v>740</v>
      </c>
      <c r="S580" s="2">
        <v>399.48001099999999</v>
      </c>
      <c r="T580" s="2">
        <f t="shared" si="48"/>
        <v>340.51998900000001</v>
      </c>
      <c r="U580" s="2">
        <f t="shared" si="49"/>
        <v>99.870002749999998</v>
      </c>
    </row>
    <row r="581" spans="1:21">
      <c r="A581">
        <v>75868</v>
      </c>
      <c r="B581" s="1">
        <v>43852</v>
      </c>
      <c r="C581" s="2">
        <f t="shared" si="46"/>
        <v>3</v>
      </c>
      <c r="D581" s="2" t="str">
        <f t="shared" si="47"/>
        <v>Weekday</v>
      </c>
      <c r="E581" s="2" t="str">
        <f>TEXT(Table2[[#This Row],[Order Date]],"MMMM")</f>
        <v>January</v>
      </c>
      <c r="F581" s="2" t="str">
        <f>TEXT(Table2[[#This Row],[Order Date]],"YYYY")</f>
        <v>2020</v>
      </c>
      <c r="G581">
        <v>19421</v>
      </c>
      <c r="H581" t="s">
        <v>584</v>
      </c>
      <c r="I581" t="s">
        <v>585</v>
      </c>
      <c r="J581" t="s">
        <v>89</v>
      </c>
      <c r="K581" t="s">
        <v>90</v>
      </c>
      <c r="L581" t="s">
        <v>33</v>
      </c>
      <c r="M581" t="s">
        <v>97</v>
      </c>
      <c r="N581">
        <v>1360</v>
      </c>
      <c r="O581" t="s">
        <v>38</v>
      </c>
      <c r="P581" s="4">
        <v>370</v>
      </c>
      <c r="Q581">
        <v>1</v>
      </c>
      <c r="R581" s="4">
        <f t="shared" si="45"/>
        <v>370</v>
      </c>
      <c r="S581" s="2">
        <v>249.0899963</v>
      </c>
      <c r="T581" s="2">
        <f t="shared" si="48"/>
        <v>120.9100037</v>
      </c>
      <c r="U581" s="2">
        <f t="shared" si="49"/>
        <v>249.0899963</v>
      </c>
    </row>
    <row r="582" spans="1:21">
      <c r="A582">
        <v>18120</v>
      </c>
      <c r="B582" s="1">
        <v>43852</v>
      </c>
      <c r="C582" s="2">
        <f t="shared" si="46"/>
        <v>3</v>
      </c>
      <c r="D582" s="2" t="str">
        <f t="shared" si="47"/>
        <v>Weekday</v>
      </c>
      <c r="E582" s="2" t="str">
        <f>TEXT(Table2[[#This Row],[Order Date]],"MMMM")</f>
        <v>January</v>
      </c>
      <c r="F582" s="2" t="str">
        <f>TEXT(Table2[[#This Row],[Order Date]],"YYYY")</f>
        <v>2020</v>
      </c>
      <c r="G582">
        <v>10821</v>
      </c>
      <c r="H582" t="s">
        <v>336</v>
      </c>
      <c r="I582" t="s">
        <v>96</v>
      </c>
      <c r="J582" t="s">
        <v>89</v>
      </c>
      <c r="K582" t="s">
        <v>90</v>
      </c>
      <c r="L582" t="s">
        <v>28</v>
      </c>
      <c r="M582" t="s">
        <v>120</v>
      </c>
      <c r="N582">
        <v>365</v>
      </c>
      <c r="O582" t="s">
        <v>53</v>
      </c>
      <c r="P582" s="4">
        <v>94.75</v>
      </c>
      <c r="Q582">
        <v>5</v>
      </c>
      <c r="R582" s="4">
        <f t="shared" si="45"/>
        <v>473.75</v>
      </c>
      <c r="S582" s="2">
        <v>152.8499985</v>
      </c>
      <c r="T582" s="2">
        <f t="shared" si="48"/>
        <v>320.90000150000003</v>
      </c>
      <c r="U582" s="2">
        <f t="shared" si="49"/>
        <v>30.5699997</v>
      </c>
    </row>
    <row r="583" spans="1:21">
      <c r="A583">
        <v>75869</v>
      </c>
      <c r="B583" s="1">
        <v>43851</v>
      </c>
      <c r="C583" s="2">
        <f t="shared" si="46"/>
        <v>2</v>
      </c>
      <c r="D583" s="2" t="str">
        <f t="shared" si="47"/>
        <v>Weekday</v>
      </c>
      <c r="E583" s="2" t="str">
        <f>TEXT(Table2[[#This Row],[Order Date]],"MMMM")</f>
        <v>January</v>
      </c>
      <c r="F583" s="2" t="str">
        <f>TEXT(Table2[[#This Row],[Order Date]],"YYYY")</f>
        <v>2020</v>
      </c>
      <c r="G583">
        <v>19422</v>
      </c>
      <c r="H583" t="s">
        <v>126</v>
      </c>
      <c r="I583" t="s">
        <v>36</v>
      </c>
      <c r="J583" t="s">
        <v>110</v>
      </c>
      <c r="K583" t="s">
        <v>111</v>
      </c>
      <c r="L583" t="s">
        <v>28</v>
      </c>
      <c r="M583" t="s">
        <v>97</v>
      </c>
      <c r="N583">
        <v>1360</v>
      </c>
      <c r="O583" t="s">
        <v>38</v>
      </c>
      <c r="P583" s="4">
        <v>370</v>
      </c>
      <c r="Q583">
        <v>1</v>
      </c>
      <c r="R583" s="4">
        <f t="shared" si="45"/>
        <v>370</v>
      </c>
      <c r="S583" s="2">
        <v>249.0899963</v>
      </c>
      <c r="T583" s="2">
        <f t="shared" si="48"/>
        <v>120.9100037</v>
      </c>
      <c r="U583" s="2">
        <f t="shared" si="49"/>
        <v>249.0899963</v>
      </c>
    </row>
    <row r="584" spans="1:21">
      <c r="A584">
        <v>3527</v>
      </c>
      <c r="B584" s="1">
        <v>43851</v>
      </c>
      <c r="C584" s="2">
        <f t="shared" si="46"/>
        <v>2</v>
      </c>
      <c r="D584" s="2" t="str">
        <f t="shared" si="47"/>
        <v>Weekday</v>
      </c>
      <c r="E584" s="2" t="str">
        <f>TEXT(Table2[[#This Row],[Order Date]],"MMMM")</f>
        <v>January</v>
      </c>
      <c r="F584" s="2" t="str">
        <f>TEXT(Table2[[#This Row],[Order Date]],"YYYY")</f>
        <v>2020</v>
      </c>
      <c r="G584">
        <v>7407</v>
      </c>
      <c r="H584" t="s">
        <v>337</v>
      </c>
      <c r="I584" t="s">
        <v>44</v>
      </c>
      <c r="J584" t="s">
        <v>110</v>
      </c>
      <c r="K584" t="s">
        <v>111</v>
      </c>
      <c r="L584" t="s">
        <v>33</v>
      </c>
      <c r="M584" t="s">
        <v>586</v>
      </c>
      <c r="N584">
        <v>572</v>
      </c>
      <c r="O584" t="s">
        <v>29</v>
      </c>
      <c r="P584" s="4">
        <v>165</v>
      </c>
      <c r="Q584">
        <v>5</v>
      </c>
      <c r="R584" s="4">
        <f t="shared" si="45"/>
        <v>825</v>
      </c>
      <c r="S584" s="2">
        <v>436.05000018999999</v>
      </c>
      <c r="T584" s="2">
        <f t="shared" si="48"/>
        <v>388.94999981000001</v>
      </c>
      <c r="U584" s="2">
        <f t="shared" si="49"/>
        <v>87.210000038000004</v>
      </c>
    </row>
    <row r="585" spans="1:21">
      <c r="A585">
        <v>66035</v>
      </c>
      <c r="B585" s="1">
        <v>43851</v>
      </c>
      <c r="C585" s="2">
        <f t="shared" si="46"/>
        <v>2</v>
      </c>
      <c r="D585" s="2" t="str">
        <f t="shared" si="47"/>
        <v>Weekday</v>
      </c>
      <c r="E585" s="2" t="str">
        <f>TEXT(Table2[[#This Row],[Order Date]],"MMMM")</f>
        <v>January</v>
      </c>
      <c r="F585" s="2" t="str">
        <f>TEXT(Table2[[#This Row],[Order Date]],"YYYY")</f>
        <v>2020</v>
      </c>
      <c r="G585">
        <v>11153</v>
      </c>
      <c r="H585" t="s">
        <v>379</v>
      </c>
      <c r="I585" t="s">
        <v>44</v>
      </c>
      <c r="J585" t="s">
        <v>110</v>
      </c>
      <c r="K585" t="s">
        <v>111</v>
      </c>
      <c r="L585" t="s">
        <v>28</v>
      </c>
      <c r="M585" t="s">
        <v>94</v>
      </c>
      <c r="N585">
        <v>403</v>
      </c>
      <c r="O585" t="s">
        <v>53</v>
      </c>
      <c r="P585" s="4">
        <v>133.37</v>
      </c>
      <c r="Q585">
        <v>1</v>
      </c>
      <c r="R585" s="4">
        <f t="shared" si="45"/>
        <v>133.37</v>
      </c>
      <c r="S585" s="2">
        <v>84.590000149999995</v>
      </c>
      <c r="T585" s="2">
        <f t="shared" si="48"/>
        <v>48.77999985000001</v>
      </c>
      <c r="U585" s="2">
        <f t="shared" si="49"/>
        <v>84.590000149999995</v>
      </c>
    </row>
    <row r="586" spans="1:21">
      <c r="A586">
        <v>1386</v>
      </c>
      <c r="B586" s="1">
        <v>43851</v>
      </c>
      <c r="C586" s="2">
        <f t="shared" si="46"/>
        <v>2</v>
      </c>
      <c r="D586" s="2" t="str">
        <f t="shared" si="47"/>
        <v>Weekday</v>
      </c>
      <c r="E586" s="2" t="str">
        <f>TEXT(Table2[[#This Row],[Order Date]],"MMMM")</f>
        <v>January</v>
      </c>
      <c r="F586" s="2" t="str">
        <f>TEXT(Table2[[#This Row],[Order Date]],"YYYY")</f>
        <v>2020</v>
      </c>
      <c r="G586">
        <v>11310</v>
      </c>
      <c r="H586" t="s">
        <v>213</v>
      </c>
      <c r="I586" t="s">
        <v>44</v>
      </c>
      <c r="J586" t="s">
        <v>110</v>
      </c>
      <c r="K586" t="s">
        <v>111</v>
      </c>
      <c r="L586" t="s">
        <v>33</v>
      </c>
      <c r="M586" t="s">
        <v>183</v>
      </c>
      <c r="N586">
        <v>627</v>
      </c>
      <c r="O586" t="s">
        <v>46</v>
      </c>
      <c r="P586" s="4">
        <v>165</v>
      </c>
      <c r="Q586">
        <v>5</v>
      </c>
      <c r="R586" s="4">
        <f t="shared" si="45"/>
        <v>825</v>
      </c>
      <c r="S586" s="2">
        <v>613.65001700000005</v>
      </c>
      <c r="T586" s="2">
        <f t="shared" si="48"/>
        <v>211.34998299999995</v>
      </c>
      <c r="U586" s="2">
        <f t="shared" si="49"/>
        <v>122.73000340000002</v>
      </c>
    </row>
    <row r="587" spans="1:21">
      <c r="A587">
        <v>69683</v>
      </c>
      <c r="B587" s="1">
        <v>43851</v>
      </c>
      <c r="C587" s="2">
        <f t="shared" si="46"/>
        <v>2</v>
      </c>
      <c r="D587" s="2" t="str">
        <f t="shared" si="47"/>
        <v>Weekday</v>
      </c>
      <c r="E587" s="2" t="str">
        <f>TEXT(Table2[[#This Row],[Order Date]],"MMMM")</f>
        <v>January</v>
      </c>
      <c r="F587" s="2" t="str">
        <f>TEXT(Table2[[#This Row],[Order Date]],"YYYY")</f>
        <v>2020</v>
      </c>
      <c r="G587">
        <v>13236</v>
      </c>
      <c r="H587" t="s">
        <v>587</v>
      </c>
      <c r="I587" t="s">
        <v>31</v>
      </c>
      <c r="J587" t="s">
        <v>110</v>
      </c>
      <c r="K587" t="s">
        <v>90</v>
      </c>
      <c r="L587" t="s">
        <v>28</v>
      </c>
      <c r="M587" t="s">
        <v>579</v>
      </c>
      <c r="N587">
        <v>1349</v>
      </c>
      <c r="O587" t="s">
        <v>38</v>
      </c>
      <c r="P587" s="4">
        <v>99.98</v>
      </c>
      <c r="Q587">
        <v>1</v>
      </c>
      <c r="R587" s="4">
        <f t="shared" si="45"/>
        <v>99.98</v>
      </c>
      <c r="S587" s="2">
        <v>76.830001800000005</v>
      </c>
      <c r="T587" s="2">
        <f t="shared" si="48"/>
        <v>23.149998199999999</v>
      </c>
      <c r="U587" s="2">
        <f t="shared" si="49"/>
        <v>76.830001800000005</v>
      </c>
    </row>
    <row r="588" spans="1:21">
      <c r="A588">
        <v>14454</v>
      </c>
      <c r="B588" s="1">
        <v>43851</v>
      </c>
      <c r="C588" s="2">
        <f t="shared" si="46"/>
        <v>2</v>
      </c>
      <c r="D588" s="2" t="str">
        <f t="shared" si="47"/>
        <v>Weekday</v>
      </c>
      <c r="E588" s="2" t="str">
        <f>TEXT(Table2[[#This Row],[Order Date]],"MMMM")</f>
        <v>January</v>
      </c>
      <c r="F588" s="2" t="str">
        <f>TEXT(Table2[[#This Row],[Order Date]],"YYYY")</f>
        <v>2020</v>
      </c>
      <c r="G588">
        <v>1577</v>
      </c>
      <c r="H588" t="s">
        <v>92</v>
      </c>
      <c r="I588" t="s">
        <v>40</v>
      </c>
      <c r="J588" t="s">
        <v>110</v>
      </c>
      <c r="K588" t="s">
        <v>90</v>
      </c>
      <c r="L588" t="s">
        <v>28</v>
      </c>
      <c r="M588" t="s">
        <v>160</v>
      </c>
      <c r="N588">
        <v>502</v>
      </c>
      <c r="O588" t="s">
        <v>29</v>
      </c>
      <c r="P588" s="4">
        <v>65</v>
      </c>
      <c r="Q588">
        <v>5</v>
      </c>
      <c r="R588" s="4">
        <f t="shared" si="45"/>
        <v>325</v>
      </c>
      <c r="S588" s="2">
        <v>167.99999235000001</v>
      </c>
      <c r="T588" s="2">
        <f t="shared" si="48"/>
        <v>157.00000764999999</v>
      </c>
      <c r="U588" s="2">
        <f t="shared" si="49"/>
        <v>33.599998470000003</v>
      </c>
    </row>
    <row r="589" spans="1:21">
      <c r="A589">
        <v>75816</v>
      </c>
      <c r="B589" s="1">
        <v>43851</v>
      </c>
      <c r="C589" s="2">
        <f t="shared" si="46"/>
        <v>2</v>
      </c>
      <c r="D589" s="2" t="str">
        <f t="shared" si="47"/>
        <v>Weekday</v>
      </c>
      <c r="E589" s="2" t="str">
        <f>TEXT(Table2[[#This Row],[Order Date]],"MMMM")</f>
        <v>January</v>
      </c>
      <c r="F589" s="2" t="str">
        <f>TEXT(Table2[[#This Row],[Order Date]],"YYYY")</f>
        <v>2020</v>
      </c>
      <c r="G589">
        <v>19369</v>
      </c>
      <c r="H589" t="s">
        <v>588</v>
      </c>
      <c r="I589" t="s">
        <v>316</v>
      </c>
      <c r="J589" t="s">
        <v>89</v>
      </c>
      <c r="K589" t="s">
        <v>90</v>
      </c>
      <c r="L589" t="s">
        <v>33</v>
      </c>
      <c r="M589" t="s">
        <v>97</v>
      </c>
      <c r="N589">
        <v>1360</v>
      </c>
      <c r="O589" t="s">
        <v>38</v>
      </c>
      <c r="P589" s="4">
        <v>370</v>
      </c>
      <c r="Q589">
        <v>1</v>
      </c>
      <c r="R589" s="4">
        <f t="shared" si="45"/>
        <v>370</v>
      </c>
      <c r="S589" s="2">
        <v>249.0899963</v>
      </c>
      <c r="T589" s="2">
        <f t="shared" si="48"/>
        <v>120.9100037</v>
      </c>
      <c r="U589" s="2">
        <f t="shared" si="49"/>
        <v>249.0899963</v>
      </c>
    </row>
    <row r="590" spans="1:21">
      <c r="A590">
        <v>59742</v>
      </c>
      <c r="B590" s="1">
        <v>43851</v>
      </c>
      <c r="C590" s="2">
        <f t="shared" si="46"/>
        <v>2</v>
      </c>
      <c r="D590" s="2" t="str">
        <f t="shared" si="47"/>
        <v>Weekday</v>
      </c>
      <c r="E590" s="2" t="str">
        <f>TEXT(Table2[[#This Row],[Order Date]],"MMMM")</f>
        <v>January</v>
      </c>
      <c r="F590" s="2" t="str">
        <f>TEXT(Table2[[#This Row],[Order Date]],"YYYY")</f>
        <v>2020</v>
      </c>
      <c r="G590">
        <v>3997</v>
      </c>
      <c r="H590" t="s">
        <v>589</v>
      </c>
      <c r="I590" t="s">
        <v>127</v>
      </c>
      <c r="J590" t="s">
        <v>89</v>
      </c>
      <c r="K590" t="s">
        <v>90</v>
      </c>
      <c r="L590" t="s">
        <v>33</v>
      </c>
      <c r="M590" t="s">
        <v>160</v>
      </c>
      <c r="N590">
        <v>502</v>
      </c>
      <c r="O590" t="s">
        <v>29</v>
      </c>
      <c r="P590" s="4">
        <v>65</v>
      </c>
      <c r="Q590">
        <v>2</v>
      </c>
      <c r="R590" s="4">
        <f t="shared" si="45"/>
        <v>130</v>
      </c>
      <c r="S590" s="2">
        <v>67.199996940000005</v>
      </c>
      <c r="T590" s="2">
        <f t="shared" si="48"/>
        <v>62.800003059999995</v>
      </c>
      <c r="U590" s="2">
        <f t="shared" si="49"/>
        <v>33.599998470000003</v>
      </c>
    </row>
    <row r="591" spans="1:21">
      <c r="A591">
        <v>5479</v>
      </c>
      <c r="B591" s="1">
        <v>43851</v>
      </c>
      <c r="C591" s="2">
        <f t="shared" si="46"/>
        <v>2</v>
      </c>
      <c r="D591" s="2" t="str">
        <f t="shared" si="47"/>
        <v>Weekday</v>
      </c>
      <c r="E591" s="2" t="str">
        <f>TEXT(Table2[[#This Row],[Order Date]],"MMMM")</f>
        <v>January</v>
      </c>
      <c r="F591" s="2" t="str">
        <f>TEXT(Table2[[#This Row],[Order Date]],"YYYY")</f>
        <v>2020</v>
      </c>
      <c r="G591">
        <v>6172</v>
      </c>
      <c r="H591" t="s">
        <v>92</v>
      </c>
      <c r="I591" t="s">
        <v>590</v>
      </c>
      <c r="J591" t="s">
        <v>89</v>
      </c>
      <c r="K591" t="s">
        <v>90</v>
      </c>
      <c r="L591" t="s">
        <v>33</v>
      </c>
      <c r="M591" t="s">
        <v>145</v>
      </c>
      <c r="N591">
        <v>926</v>
      </c>
      <c r="O591" t="s">
        <v>46</v>
      </c>
      <c r="P591" s="4">
        <v>14.99</v>
      </c>
      <c r="Q591">
        <v>2</v>
      </c>
      <c r="R591" s="4">
        <f t="shared" si="45"/>
        <v>29.98</v>
      </c>
      <c r="S591" s="2">
        <v>14.159999848</v>
      </c>
      <c r="T591" s="2">
        <f t="shared" si="48"/>
        <v>15.820000152</v>
      </c>
      <c r="U591" s="2">
        <f t="shared" si="49"/>
        <v>7.079999924</v>
      </c>
    </row>
    <row r="592" spans="1:21">
      <c r="A592">
        <v>8470</v>
      </c>
      <c r="B592" s="1">
        <v>43851</v>
      </c>
      <c r="C592" s="2">
        <f t="shared" si="46"/>
        <v>2</v>
      </c>
      <c r="D592" s="2" t="str">
        <f t="shared" si="47"/>
        <v>Weekday</v>
      </c>
      <c r="E592" s="2" t="str">
        <f>TEXT(Table2[[#This Row],[Order Date]],"MMMM")</f>
        <v>January</v>
      </c>
      <c r="F592" s="2" t="str">
        <f>TEXT(Table2[[#This Row],[Order Date]],"YYYY")</f>
        <v>2020</v>
      </c>
      <c r="G592">
        <v>9162</v>
      </c>
      <c r="H592" t="s">
        <v>361</v>
      </c>
      <c r="I592" t="s">
        <v>364</v>
      </c>
      <c r="J592" t="s">
        <v>89</v>
      </c>
      <c r="K592" t="s">
        <v>90</v>
      </c>
      <c r="L592" t="s">
        <v>33</v>
      </c>
      <c r="M592" t="s">
        <v>183</v>
      </c>
      <c r="N592">
        <v>627</v>
      </c>
      <c r="O592" t="s">
        <v>46</v>
      </c>
      <c r="P592" s="4">
        <v>165</v>
      </c>
      <c r="Q592">
        <v>2</v>
      </c>
      <c r="R592" s="4">
        <f t="shared" si="45"/>
        <v>330</v>
      </c>
      <c r="S592" s="2">
        <v>245.4600068</v>
      </c>
      <c r="T592" s="2">
        <f t="shared" si="48"/>
        <v>84.539993199999998</v>
      </c>
      <c r="U592" s="2">
        <f t="shared" si="49"/>
        <v>122.7300034</v>
      </c>
    </row>
    <row r="593" spans="1:21">
      <c r="A593">
        <v>19775</v>
      </c>
      <c r="B593" s="1">
        <v>43851</v>
      </c>
      <c r="C593" s="2">
        <f t="shared" si="46"/>
        <v>2</v>
      </c>
      <c r="D593" s="2" t="str">
        <f t="shared" si="47"/>
        <v>Weekday</v>
      </c>
      <c r="E593" s="2" t="str">
        <f>TEXT(Table2[[#This Row],[Order Date]],"MMMM")</f>
        <v>January</v>
      </c>
      <c r="F593" s="2" t="str">
        <f>TEXT(Table2[[#This Row],[Order Date]],"YYYY")</f>
        <v>2020</v>
      </c>
      <c r="G593">
        <v>3980</v>
      </c>
      <c r="H593" t="s">
        <v>92</v>
      </c>
      <c r="I593" t="s">
        <v>59</v>
      </c>
      <c r="J593" t="s">
        <v>89</v>
      </c>
      <c r="K593" t="s">
        <v>90</v>
      </c>
      <c r="L593" t="s">
        <v>33</v>
      </c>
      <c r="M593" t="s">
        <v>160</v>
      </c>
      <c r="N593">
        <v>502</v>
      </c>
      <c r="O593" t="s">
        <v>29</v>
      </c>
      <c r="P593" s="4">
        <v>65</v>
      </c>
      <c r="Q593">
        <v>4</v>
      </c>
      <c r="R593" s="4">
        <f t="shared" si="45"/>
        <v>260</v>
      </c>
      <c r="S593" s="2">
        <v>134.39999388000001</v>
      </c>
      <c r="T593" s="2">
        <f t="shared" si="48"/>
        <v>125.60000611999999</v>
      </c>
      <c r="U593" s="2">
        <f t="shared" si="49"/>
        <v>33.599998470000003</v>
      </c>
    </row>
    <row r="594" spans="1:21">
      <c r="A594">
        <v>1383</v>
      </c>
      <c r="B594" s="1">
        <v>43851</v>
      </c>
      <c r="C594" s="2">
        <f t="shared" si="46"/>
        <v>2</v>
      </c>
      <c r="D594" s="2" t="str">
        <f t="shared" si="47"/>
        <v>Weekday</v>
      </c>
      <c r="E594" s="2" t="str">
        <f>TEXT(Table2[[#This Row],[Order Date]],"MMMM")</f>
        <v>January</v>
      </c>
      <c r="F594" s="2" t="str">
        <f>TEXT(Table2[[#This Row],[Order Date]],"YYYY")</f>
        <v>2020</v>
      </c>
      <c r="G594">
        <v>1753</v>
      </c>
      <c r="H594" t="s">
        <v>92</v>
      </c>
      <c r="I594" t="s">
        <v>285</v>
      </c>
      <c r="J594" t="s">
        <v>89</v>
      </c>
      <c r="K594" t="s">
        <v>90</v>
      </c>
      <c r="L594" t="s">
        <v>33</v>
      </c>
      <c r="M594" t="s">
        <v>120</v>
      </c>
      <c r="N594">
        <v>365</v>
      </c>
      <c r="O594" t="s">
        <v>53</v>
      </c>
      <c r="P594" s="4">
        <v>94.75</v>
      </c>
      <c r="Q594">
        <v>4</v>
      </c>
      <c r="R594" s="4">
        <f t="shared" si="45"/>
        <v>379</v>
      </c>
      <c r="S594" s="2">
        <v>122.2799988</v>
      </c>
      <c r="T594" s="2">
        <f t="shared" si="48"/>
        <v>256.72000120000001</v>
      </c>
      <c r="U594" s="2">
        <f t="shared" si="49"/>
        <v>30.5699997</v>
      </c>
    </row>
    <row r="595" spans="1:21">
      <c r="A595">
        <v>1383</v>
      </c>
      <c r="B595" s="1">
        <v>43851</v>
      </c>
      <c r="C595" s="2">
        <f t="shared" si="46"/>
        <v>2</v>
      </c>
      <c r="D595" s="2" t="str">
        <f t="shared" si="47"/>
        <v>Weekday</v>
      </c>
      <c r="E595" s="2" t="str">
        <f>TEXT(Table2[[#This Row],[Order Date]],"MMMM")</f>
        <v>January</v>
      </c>
      <c r="F595" s="2" t="str">
        <f>TEXT(Table2[[#This Row],[Order Date]],"YYYY")</f>
        <v>2020</v>
      </c>
      <c r="G595">
        <v>1753</v>
      </c>
      <c r="H595" t="s">
        <v>92</v>
      </c>
      <c r="I595" t="s">
        <v>285</v>
      </c>
      <c r="J595" t="s">
        <v>89</v>
      </c>
      <c r="K595" t="s">
        <v>90</v>
      </c>
      <c r="L595" t="s">
        <v>33</v>
      </c>
      <c r="M595" t="s">
        <v>120</v>
      </c>
      <c r="N595">
        <v>365</v>
      </c>
      <c r="O595" t="s">
        <v>53</v>
      </c>
      <c r="P595" s="4">
        <v>94.75</v>
      </c>
      <c r="Q595">
        <v>4</v>
      </c>
      <c r="R595" s="4">
        <f t="shared" si="45"/>
        <v>379</v>
      </c>
      <c r="S595" s="2">
        <v>122.2799988</v>
      </c>
      <c r="T595" s="2">
        <f t="shared" si="48"/>
        <v>256.72000120000001</v>
      </c>
      <c r="U595" s="2">
        <f t="shared" si="49"/>
        <v>30.5699997</v>
      </c>
    </row>
    <row r="596" spans="1:21">
      <c r="A596">
        <v>11749</v>
      </c>
      <c r="B596" s="1">
        <v>43851</v>
      </c>
      <c r="C596" s="2">
        <f t="shared" si="46"/>
        <v>2</v>
      </c>
      <c r="D596" s="2" t="str">
        <f t="shared" si="47"/>
        <v>Weekday</v>
      </c>
      <c r="E596" s="2" t="str">
        <f>TEXT(Table2[[#This Row],[Order Date]],"MMMM")</f>
        <v>January</v>
      </c>
      <c r="F596" s="2" t="str">
        <f>TEXT(Table2[[#This Row],[Order Date]],"YYYY")</f>
        <v>2020</v>
      </c>
      <c r="G596">
        <v>430</v>
      </c>
      <c r="H596" t="s">
        <v>92</v>
      </c>
      <c r="I596" t="s">
        <v>591</v>
      </c>
      <c r="J596" t="s">
        <v>89</v>
      </c>
      <c r="K596" t="s">
        <v>90</v>
      </c>
      <c r="L596" t="s">
        <v>28</v>
      </c>
      <c r="M596" t="s">
        <v>120</v>
      </c>
      <c r="N596">
        <v>365</v>
      </c>
      <c r="O596" t="s">
        <v>53</v>
      </c>
      <c r="P596" s="4">
        <v>94.75</v>
      </c>
      <c r="Q596">
        <v>5</v>
      </c>
      <c r="R596" s="4">
        <f t="shared" si="45"/>
        <v>473.75</v>
      </c>
      <c r="S596" s="2">
        <v>152.8499985</v>
      </c>
      <c r="T596" s="2">
        <f t="shared" si="48"/>
        <v>320.90000150000003</v>
      </c>
      <c r="U596" s="2">
        <f t="shared" si="49"/>
        <v>30.5699997</v>
      </c>
    </row>
    <row r="597" spans="1:21">
      <c r="A597">
        <v>75817</v>
      </c>
      <c r="B597" s="1">
        <v>43850</v>
      </c>
      <c r="C597" s="2">
        <f t="shared" si="46"/>
        <v>1</v>
      </c>
      <c r="D597" s="2" t="str">
        <f t="shared" si="47"/>
        <v>Weekday</v>
      </c>
      <c r="E597" s="2" t="str">
        <f>TEXT(Table2[[#This Row],[Order Date]],"MMMM")</f>
        <v>January</v>
      </c>
      <c r="F597" s="2" t="str">
        <f>TEXT(Table2[[#This Row],[Order Date]],"YYYY")</f>
        <v>2020</v>
      </c>
      <c r="G597">
        <v>19370</v>
      </c>
      <c r="H597" t="s">
        <v>592</v>
      </c>
      <c r="I597" t="s">
        <v>36</v>
      </c>
      <c r="J597" t="s">
        <v>110</v>
      </c>
      <c r="K597" t="s">
        <v>111</v>
      </c>
      <c r="L597" t="s">
        <v>19</v>
      </c>
      <c r="M597" t="s">
        <v>97</v>
      </c>
      <c r="N597">
        <v>1360</v>
      </c>
      <c r="O597" t="s">
        <v>38</v>
      </c>
      <c r="P597" s="4">
        <v>370</v>
      </c>
      <c r="Q597">
        <v>1</v>
      </c>
      <c r="R597" s="4">
        <f t="shared" si="45"/>
        <v>370</v>
      </c>
      <c r="S597" s="2">
        <v>249.0899963</v>
      </c>
      <c r="T597" s="2">
        <f t="shared" si="48"/>
        <v>120.9100037</v>
      </c>
      <c r="U597" s="2">
        <f t="shared" si="49"/>
        <v>249.0899963</v>
      </c>
    </row>
    <row r="598" spans="1:21">
      <c r="A598">
        <v>15884</v>
      </c>
      <c r="B598" s="1">
        <v>43850</v>
      </c>
      <c r="C598" s="2">
        <f t="shared" si="46"/>
        <v>1</v>
      </c>
      <c r="D598" s="2" t="str">
        <f t="shared" si="47"/>
        <v>Weekday</v>
      </c>
      <c r="E598" s="2" t="str">
        <f>TEXT(Table2[[#This Row],[Order Date]],"MMMM")</f>
        <v>January</v>
      </c>
      <c r="F598" s="2" t="str">
        <f>TEXT(Table2[[#This Row],[Order Date]],"YYYY")</f>
        <v>2020</v>
      </c>
      <c r="G598">
        <v>899</v>
      </c>
      <c r="H598" t="s">
        <v>148</v>
      </c>
      <c r="I598" t="s">
        <v>44</v>
      </c>
      <c r="J598" t="s">
        <v>110</v>
      </c>
      <c r="K598" t="s">
        <v>111</v>
      </c>
      <c r="L598" t="s">
        <v>28</v>
      </c>
      <c r="M598" t="s">
        <v>112</v>
      </c>
      <c r="N598">
        <v>957</v>
      </c>
      <c r="O598" t="s">
        <v>34</v>
      </c>
      <c r="P598" s="4">
        <v>80</v>
      </c>
      <c r="Q598">
        <v>1</v>
      </c>
      <c r="R598" s="4">
        <f t="shared" si="45"/>
        <v>80</v>
      </c>
      <c r="S598" s="2">
        <v>47.430000309999997</v>
      </c>
      <c r="T598" s="2">
        <f t="shared" si="48"/>
        <v>32.569999690000003</v>
      </c>
      <c r="U598" s="2">
        <f t="shared" si="49"/>
        <v>47.430000309999997</v>
      </c>
    </row>
    <row r="599" spans="1:21">
      <c r="A599">
        <v>17999</v>
      </c>
      <c r="B599" s="1">
        <v>43850</v>
      </c>
      <c r="C599" s="2">
        <f t="shared" si="46"/>
        <v>1</v>
      </c>
      <c r="D599" s="2" t="str">
        <f t="shared" si="47"/>
        <v>Weekday</v>
      </c>
      <c r="E599" s="2" t="str">
        <f>TEXT(Table2[[#This Row],[Order Date]],"MMMM")</f>
        <v>January</v>
      </c>
      <c r="F599" s="2" t="str">
        <f>TEXT(Table2[[#This Row],[Order Date]],"YYYY")</f>
        <v>2020</v>
      </c>
      <c r="G599">
        <v>8760</v>
      </c>
      <c r="H599" t="s">
        <v>92</v>
      </c>
      <c r="I599" t="s">
        <v>44</v>
      </c>
      <c r="J599" t="s">
        <v>110</v>
      </c>
      <c r="K599" t="s">
        <v>111</v>
      </c>
      <c r="L599" t="s">
        <v>28</v>
      </c>
      <c r="M599" t="s">
        <v>94</v>
      </c>
      <c r="N599">
        <v>403</v>
      </c>
      <c r="O599" t="s">
        <v>53</v>
      </c>
      <c r="P599" s="4">
        <v>133.37</v>
      </c>
      <c r="Q599">
        <v>1</v>
      </c>
      <c r="R599" s="4">
        <f t="shared" si="45"/>
        <v>133.37</v>
      </c>
      <c r="S599" s="2">
        <v>84.590000149999995</v>
      </c>
      <c r="T599" s="2">
        <f t="shared" si="48"/>
        <v>48.77999985000001</v>
      </c>
      <c r="U599" s="2">
        <f t="shared" si="49"/>
        <v>84.590000149999995</v>
      </c>
    </row>
    <row r="600" spans="1:21">
      <c r="A600">
        <v>15845</v>
      </c>
      <c r="B600" s="1">
        <v>43850</v>
      </c>
      <c r="C600" s="2">
        <f t="shared" si="46"/>
        <v>1</v>
      </c>
      <c r="D600" s="2" t="str">
        <f t="shared" si="47"/>
        <v>Weekday</v>
      </c>
      <c r="E600" s="2" t="str">
        <f>TEXT(Table2[[#This Row],[Order Date]],"MMMM")</f>
        <v>January</v>
      </c>
      <c r="F600" s="2" t="str">
        <f>TEXT(Table2[[#This Row],[Order Date]],"YYYY")</f>
        <v>2020</v>
      </c>
      <c r="G600">
        <v>11900</v>
      </c>
      <c r="H600" t="s">
        <v>482</v>
      </c>
      <c r="I600" t="s">
        <v>44</v>
      </c>
      <c r="J600" t="s">
        <v>110</v>
      </c>
      <c r="K600" t="s">
        <v>111</v>
      </c>
      <c r="L600" t="s">
        <v>19</v>
      </c>
      <c r="M600" t="s">
        <v>115</v>
      </c>
      <c r="N600">
        <v>1004</v>
      </c>
      <c r="O600" t="s">
        <v>49</v>
      </c>
      <c r="P600" s="4">
        <v>460.58</v>
      </c>
      <c r="Q600">
        <v>1</v>
      </c>
      <c r="R600" s="4">
        <f t="shared" si="45"/>
        <v>460.58</v>
      </c>
      <c r="S600" s="2">
        <v>268.7900085</v>
      </c>
      <c r="T600" s="2">
        <f t="shared" si="48"/>
        <v>191.78999149999999</v>
      </c>
      <c r="U600" s="2">
        <f t="shared" si="49"/>
        <v>268.7900085</v>
      </c>
    </row>
    <row r="601" spans="1:21">
      <c r="A601">
        <v>11681</v>
      </c>
      <c r="B601" s="1">
        <v>43850</v>
      </c>
      <c r="C601" s="2">
        <f t="shared" si="46"/>
        <v>1</v>
      </c>
      <c r="D601" s="2" t="str">
        <f t="shared" si="47"/>
        <v>Weekday</v>
      </c>
      <c r="E601" s="2" t="str">
        <f>TEXT(Table2[[#This Row],[Order Date]],"MMMM")</f>
        <v>January</v>
      </c>
      <c r="F601" s="2" t="str">
        <f>TEXT(Table2[[#This Row],[Order Date]],"YYYY")</f>
        <v>2020</v>
      </c>
      <c r="G601">
        <v>12370</v>
      </c>
      <c r="H601" t="s">
        <v>593</v>
      </c>
      <c r="I601" t="s">
        <v>44</v>
      </c>
      <c r="J601" t="s">
        <v>110</v>
      </c>
      <c r="K601" t="s">
        <v>111</v>
      </c>
      <c r="L601" t="s">
        <v>28</v>
      </c>
      <c r="M601" t="s">
        <v>94</v>
      </c>
      <c r="N601">
        <v>403</v>
      </c>
      <c r="O601" t="s">
        <v>53</v>
      </c>
      <c r="P601" s="4">
        <v>133.37</v>
      </c>
      <c r="Q601">
        <v>1</v>
      </c>
      <c r="R601" s="4">
        <f t="shared" si="45"/>
        <v>133.37</v>
      </c>
      <c r="S601" s="2">
        <v>84.590000149999995</v>
      </c>
      <c r="T601" s="2">
        <f t="shared" si="48"/>
        <v>48.77999985000001</v>
      </c>
      <c r="U601" s="2">
        <f t="shared" si="49"/>
        <v>84.590000149999995</v>
      </c>
    </row>
    <row r="602" spans="1:21">
      <c r="A602">
        <v>15835</v>
      </c>
      <c r="B602" s="1">
        <v>43850</v>
      </c>
      <c r="C602" s="2">
        <f t="shared" si="46"/>
        <v>1</v>
      </c>
      <c r="D602" s="2" t="str">
        <f t="shared" si="47"/>
        <v>Weekday</v>
      </c>
      <c r="E602" s="2" t="str">
        <f>TEXT(Table2[[#This Row],[Order Date]],"MMMM")</f>
        <v>January</v>
      </c>
      <c r="F602" s="2" t="str">
        <f>TEXT(Table2[[#This Row],[Order Date]],"YYYY")</f>
        <v>2020</v>
      </c>
      <c r="G602">
        <v>9349</v>
      </c>
      <c r="H602" t="s">
        <v>594</v>
      </c>
      <c r="I602" t="s">
        <v>159</v>
      </c>
      <c r="J602" t="s">
        <v>110</v>
      </c>
      <c r="K602" t="s">
        <v>90</v>
      </c>
      <c r="L602" t="s">
        <v>28</v>
      </c>
      <c r="M602" t="s">
        <v>94</v>
      </c>
      <c r="N602">
        <v>403</v>
      </c>
      <c r="O602" t="s">
        <v>53</v>
      </c>
      <c r="P602" s="4">
        <v>133.37</v>
      </c>
      <c r="Q602">
        <v>1</v>
      </c>
      <c r="R602" s="4">
        <f t="shared" si="45"/>
        <v>133.37</v>
      </c>
      <c r="S602" s="2">
        <v>84.590000149999995</v>
      </c>
      <c r="T602" s="2">
        <f t="shared" si="48"/>
        <v>48.77999985000001</v>
      </c>
      <c r="U602" s="2">
        <f t="shared" si="49"/>
        <v>84.590000149999995</v>
      </c>
    </row>
    <row r="603" spans="1:21">
      <c r="A603">
        <v>65030</v>
      </c>
      <c r="B603" s="1">
        <v>43850</v>
      </c>
      <c r="C603" s="2">
        <f t="shared" si="46"/>
        <v>1</v>
      </c>
      <c r="D603" s="2" t="str">
        <f t="shared" si="47"/>
        <v>Weekday</v>
      </c>
      <c r="E603" s="2" t="str">
        <f>TEXT(Table2[[#This Row],[Order Date]],"MMMM")</f>
        <v>January</v>
      </c>
      <c r="F603" s="2" t="str">
        <f>TEXT(Table2[[#This Row],[Order Date]],"YYYY")</f>
        <v>2020</v>
      </c>
      <c r="G603">
        <v>3570</v>
      </c>
      <c r="H603" t="s">
        <v>176</v>
      </c>
      <c r="I603" t="s">
        <v>152</v>
      </c>
      <c r="J603" t="s">
        <v>110</v>
      </c>
      <c r="K603" t="s">
        <v>90</v>
      </c>
      <c r="L603" t="s">
        <v>28</v>
      </c>
      <c r="M603" t="s">
        <v>160</v>
      </c>
      <c r="N603">
        <v>502</v>
      </c>
      <c r="O603" t="s">
        <v>29</v>
      </c>
      <c r="P603" s="4">
        <v>65</v>
      </c>
      <c r="Q603">
        <v>5</v>
      </c>
      <c r="R603" s="4">
        <f t="shared" si="45"/>
        <v>325</v>
      </c>
      <c r="S603" s="2">
        <v>167.99999235000001</v>
      </c>
      <c r="T603" s="2">
        <f t="shared" si="48"/>
        <v>157.00000764999999</v>
      </c>
      <c r="U603" s="2">
        <f t="shared" si="49"/>
        <v>33.599998470000003</v>
      </c>
    </row>
    <row r="604" spans="1:21">
      <c r="A604">
        <v>69685</v>
      </c>
      <c r="B604" s="1">
        <v>43850</v>
      </c>
      <c r="C604" s="2">
        <f t="shared" si="46"/>
        <v>1</v>
      </c>
      <c r="D604" s="2" t="str">
        <f t="shared" si="47"/>
        <v>Weekday</v>
      </c>
      <c r="E604" s="2" t="str">
        <f>TEXT(Table2[[#This Row],[Order Date]],"MMMM")</f>
        <v>January</v>
      </c>
      <c r="F604" s="2" t="str">
        <f>TEXT(Table2[[#This Row],[Order Date]],"YYYY")</f>
        <v>2020</v>
      </c>
      <c r="G604">
        <v>13238</v>
      </c>
      <c r="H604" t="s">
        <v>458</v>
      </c>
      <c r="I604" t="s">
        <v>31</v>
      </c>
      <c r="J604" t="s">
        <v>110</v>
      </c>
      <c r="K604" t="s">
        <v>90</v>
      </c>
      <c r="L604" t="s">
        <v>28</v>
      </c>
      <c r="M604" t="s">
        <v>579</v>
      </c>
      <c r="N604">
        <v>1349</v>
      </c>
      <c r="O604" t="s">
        <v>38</v>
      </c>
      <c r="P604" s="4">
        <v>99.98</v>
      </c>
      <c r="Q604">
        <v>1</v>
      </c>
      <c r="R604" s="4">
        <f t="shared" si="45"/>
        <v>99.98</v>
      </c>
      <c r="S604" s="2">
        <v>76.830001800000005</v>
      </c>
      <c r="T604" s="2">
        <f t="shared" si="48"/>
        <v>23.149998199999999</v>
      </c>
      <c r="U604" s="2">
        <f t="shared" si="49"/>
        <v>76.830001800000005</v>
      </c>
    </row>
    <row r="605" spans="1:21">
      <c r="A605">
        <v>10764</v>
      </c>
      <c r="B605" s="1">
        <v>43850</v>
      </c>
      <c r="C605" s="2">
        <f t="shared" si="46"/>
        <v>1</v>
      </c>
      <c r="D605" s="2" t="str">
        <f t="shared" si="47"/>
        <v>Weekday</v>
      </c>
      <c r="E605" s="2" t="str">
        <f>TEXT(Table2[[#This Row],[Order Date]],"MMMM")</f>
        <v>January</v>
      </c>
      <c r="F605" s="2" t="str">
        <f>TEXT(Table2[[#This Row],[Order Date]],"YYYY")</f>
        <v>2020</v>
      </c>
      <c r="G605">
        <v>2927</v>
      </c>
      <c r="H605" t="s">
        <v>201</v>
      </c>
      <c r="I605" t="s">
        <v>40</v>
      </c>
      <c r="J605" t="s">
        <v>110</v>
      </c>
      <c r="K605" t="s">
        <v>90</v>
      </c>
      <c r="L605" t="s">
        <v>28</v>
      </c>
      <c r="M605" t="s">
        <v>94</v>
      </c>
      <c r="N605">
        <v>403</v>
      </c>
      <c r="O605" t="s">
        <v>53</v>
      </c>
      <c r="P605" s="4">
        <v>133.37</v>
      </c>
      <c r="Q605">
        <v>1</v>
      </c>
      <c r="R605" s="4">
        <f t="shared" si="45"/>
        <v>133.37</v>
      </c>
      <c r="S605" s="2">
        <v>84.590000149999995</v>
      </c>
      <c r="T605" s="2">
        <f t="shared" si="48"/>
        <v>48.77999985000001</v>
      </c>
      <c r="U605" s="2">
        <f t="shared" si="49"/>
        <v>84.590000149999995</v>
      </c>
    </row>
    <row r="606" spans="1:21">
      <c r="A606">
        <v>75870</v>
      </c>
      <c r="B606" s="1">
        <v>43850</v>
      </c>
      <c r="C606" s="2">
        <f t="shared" si="46"/>
        <v>1</v>
      </c>
      <c r="D606" s="2" t="str">
        <f t="shared" si="47"/>
        <v>Weekday</v>
      </c>
      <c r="E606" s="2" t="str">
        <f>TEXT(Table2[[#This Row],[Order Date]],"MMMM")</f>
        <v>January</v>
      </c>
      <c r="F606" s="2" t="str">
        <f>TEXT(Table2[[#This Row],[Order Date]],"YYYY")</f>
        <v>2020</v>
      </c>
      <c r="G606">
        <v>19423</v>
      </c>
      <c r="H606" t="s">
        <v>595</v>
      </c>
      <c r="I606" t="s">
        <v>248</v>
      </c>
      <c r="J606" t="s">
        <v>89</v>
      </c>
      <c r="K606" t="s">
        <v>90</v>
      </c>
      <c r="L606" t="s">
        <v>28</v>
      </c>
      <c r="M606" t="s">
        <v>97</v>
      </c>
      <c r="N606">
        <v>1360</v>
      </c>
      <c r="O606" t="s">
        <v>38</v>
      </c>
      <c r="P606" s="4">
        <v>370</v>
      </c>
      <c r="Q606">
        <v>1</v>
      </c>
      <c r="R606" s="4">
        <f t="shared" si="45"/>
        <v>370</v>
      </c>
      <c r="S606" s="2">
        <v>249.0899963</v>
      </c>
      <c r="T606" s="2">
        <f t="shared" si="48"/>
        <v>120.9100037</v>
      </c>
      <c r="U606" s="2">
        <f t="shared" si="49"/>
        <v>249.0899963</v>
      </c>
    </row>
    <row r="607" spans="1:21">
      <c r="A607">
        <v>11674</v>
      </c>
      <c r="B607" s="1">
        <v>43850</v>
      </c>
      <c r="C607" s="2">
        <f t="shared" si="46"/>
        <v>1</v>
      </c>
      <c r="D607" s="2" t="str">
        <f t="shared" si="47"/>
        <v>Weekday</v>
      </c>
      <c r="E607" s="2" t="str">
        <f>TEXT(Table2[[#This Row],[Order Date]],"MMMM")</f>
        <v>January</v>
      </c>
      <c r="F607" s="2" t="str">
        <f>TEXT(Table2[[#This Row],[Order Date]],"YYYY")</f>
        <v>2020</v>
      </c>
      <c r="G607">
        <v>7222</v>
      </c>
      <c r="H607" t="s">
        <v>206</v>
      </c>
      <c r="I607" t="s">
        <v>596</v>
      </c>
      <c r="J607" t="s">
        <v>89</v>
      </c>
      <c r="K607" t="s">
        <v>90</v>
      </c>
      <c r="L607" t="s">
        <v>33</v>
      </c>
      <c r="M607" t="s">
        <v>134</v>
      </c>
      <c r="N607">
        <v>191</v>
      </c>
      <c r="O607" t="s">
        <v>29</v>
      </c>
      <c r="P607" s="4">
        <v>85</v>
      </c>
      <c r="Q607">
        <v>4</v>
      </c>
      <c r="R607" s="4">
        <f t="shared" si="45"/>
        <v>340</v>
      </c>
      <c r="S607" s="2">
        <v>219.11999520000001</v>
      </c>
      <c r="T607" s="2">
        <f t="shared" si="48"/>
        <v>120.88000479999999</v>
      </c>
      <c r="U607" s="2">
        <f t="shared" si="49"/>
        <v>54.779998800000001</v>
      </c>
    </row>
    <row r="608" spans="1:21">
      <c r="A608">
        <v>47429</v>
      </c>
      <c r="B608" s="1">
        <v>43850</v>
      </c>
      <c r="C608" s="2">
        <f t="shared" si="46"/>
        <v>1</v>
      </c>
      <c r="D608" s="2" t="str">
        <f t="shared" si="47"/>
        <v>Weekday</v>
      </c>
      <c r="E608" s="2" t="str">
        <f>TEXT(Table2[[#This Row],[Order Date]],"MMMM")</f>
        <v>January</v>
      </c>
      <c r="F608" s="2" t="str">
        <f>TEXT(Table2[[#This Row],[Order Date]],"YYYY")</f>
        <v>2020</v>
      </c>
      <c r="G608">
        <v>6168</v>
      </c>
      <c r="H608" t="s">
        <v>597</v>
      </c>
      <c r="I608" t="s">
        <v>285</v>
      </c>
      <c r="J608" t="s">
        <v>89</v>
      </c>
      <c r="K608" t="s">
        <v>90</v>
      </c>
      <c r="L608" t="s">
        <v>33</v>
      </c>
      <c r="M608" t="s">
        <v>120</v>
      </c>
      <c r="N608">
        <v>365</v>
      </c>
      <c r="O608" t="s">
        <v>53</v>
      </c>
      <c r="P608" s="4">
        <v>94.75</v>
      </c>
      <c r="Q608">
        <v>4</v>
      </c>
      <c r="R608" s="4">
        <f t="shared" si="45"/>
        <v>379</v>
      </c>
      <c r="S608" s="2">
        <v>122.2799988</v>
      </c>
      <c r="T608" s="2">
        <f t="shared" si="48"/>
        <v>256.72000120000001</v>
      </c>
      <c r="U608" s="2">
        <f t="shared" si="49"/>
        <v>30.5699997</v>
      </c>
    </row>
    <row r="609" spans="1:21">
      <c r="A609">
        <v>3459</v>
      </c>
      <c r="B609" s="1">
        <v>43850</v>
      </c>
      <c r="C609" s="2">
        <f t="shared" si="46"/>
        <v>1</v>
      </c>
      <c r="D609" s="2" t="str">
        <f t="shared" si="47"/>
        <v>Weekday</v>
      </c>
      <c r="E609" s="2" t="str">
        <f>TEXT(Table2[[#This Row],[Order Date]],"MMMM")</f>
        <v>January</v>
      </c>
      <c r="F609" s="2" t="str">
        <f>TEXT(Table2[[#This Row],[Order Date]],"YYYY")</f>
        <v>2020</v>
      </c>
      <c r="G609">
        <v>3687</v>
      </c>
      <c r="H609" t="s">
        <v>598</v>
      </c>
      <c r="I609" t="s">
        <v>519</v>
      </c>
      <c r="J609" t="s">
        <v>89</v>
      </c>
      <c r="K609" t="s">
        <v>90</v>
      </c>
      <c r="L609" t="s">
        <v>33</v>
      </c>
      <c r="M609" t="s">
        <v>183</v>
      </c>
      <c r="N609">
        <v>627</v>
      </c>
      <c r="O609" t="s">
        <v>46</v>
      </c>
      <c r="P609" s="4">
        <v>165</v>
      </c>
      <c r="Q609">
        <v>2</v>
      </c>
      <c r="R609" s="4">
        <f t="shared" si="45"/>
        <v>330</v>
      </c>
      <c r="S609" s="2">
        <v>245.4600068</v>
      </c>
      <c r="T609" s="2">
        <f t="shared" si="48"/>
        <v>84.539993199999998</v>
      </c>
      <c r="U609" s="2">
        <f t="shared" si="49"/>
        <v>122.7300034</v>
      </c>
    </row>
    <row r="610" spans="1:21">
      <c r="A610">
        <v>5348</v>
      </c>
      <c r="B610" s="1">
        <v>43850</v>
      </c>
      <c r="C610" s="2">
        <f t="shared" si="46"/>
        <v>1</v>
      </c>
      <c r="D610" s="2" t="str">
        <f t="shared" si="47"/>
        <v>Weekday</v>
      </c>
      <c r="E610" s="2" t="str">
        <f>TEXT(Table2[[#This Row],[Order Date]],"MMMM")</f>
        <v>January</v>
      </c>
      <c r="F610" s="2" t="str">
        <f>TEXT(Table2[[#This Row],[Order Date]],"YYYY")</f>
        <v>2020</v>
      </c>
      <c r="G610">
        <v>10966</v>
      </c>
      <c r="H610" t="s">
        <v>170</v>
      </c>
      <c r="I610" t="s">
        <v>61</v>
      </c>
      <c r="J610" t="s">
        <v>89</v>
      </c>
      <c r="K610" t="s">
        <v>90</v>
      </c>
      <c r="L610" t="s">
        <v>33</v>
      </c>
      <c r="M610" t="s">
        <v>160</v>
      </c>
      <c r="N610">
        <v>502</v>
      </c>
      <c r="O610" t="s">
        <v>29</v>
      </c>
      <c r="P610" s="4">
        <v>65</v>
      </c>
      <c r="Q610">
        <v>2</v>
      </c>
      <c r="R610" s="4">
        <f t="shared" si="45"/>
        <v>130</v>
      </c>
      <c r="S610" s="2">
        <v>67.199996940000005</v>
      </c>
      <c r="T610" s="2">
        <f t="shared" si="48"/>
        <v>62.800003059999995</v>
      </c>
      <c r="U610" s="2">
        <f t="shared" si="49"/>
        <v>33.599998470000003</v>
      </c>
    </row>
    <row r="611" spans="1:21">
      <c r="A611">
        <v>16998</v>
      </c>
      <c r="B611" s="1">
        <v>43849</v>
      </c>
      <c r="C611" s="2">
        <f t="shared" si="46"/>
        <v>7</v>
      </c>
      <c r="D611" s="2" t="str">
        <f t="shared" si="47"/>
        <v>Weekend</v>
      </c>
      <c r="E611" s="2" t="str">
        <f>TEXT(Table2[[#This Row],[Order Date]],"MMMM")</f>
        <v>January</v>
      </c>
      <c r="F611" s="2" t="str">
        <f>TEXT(Table2[[#This Row],[Order Date]],"YYYY")</f>
        <v>2020</v>
      </c>
      <c r="G611">
        <v>548</v>
      </c>
      <c r="H611" t="s">
        <v>503</v>
      </c>
      <c r="I611" t="s">
        <v>44</v>
      </c>
      <c r="J611" t="s">
        <v>110</v>
      </c>
      <c r="K611" t="s">
        <v>111</v>
      </c>
      <c r="L611" t="s">
        <v>28</v>
      </c>
      <c r="M611" t="s">
        <v>94</v>
      </c>
      <c r="N611">
        <v>403</v>
      </c>
      <c r="O611" t="s">
        <v>53</v>
      </c>
      <c r="P611" s="4">
        <v>133.37</v>
      </c>
      <c r="Q611">
        <v>1</v>
      </c>
      <c r="R611" s="4">
        <f t="shared" si="45"/>
        <v>133.37</v>
      </c>
      <c r="S611" s="2">
        <v>84.590000149999995</v>
      </c>
      <c r="T611" s="2">
        <f t="shared" si="48"/>
        <v>48.77999985000001</v>
      </c>
      <c r="U611" s="2">
        <f t="shared" si="49"/>
        <v>84.590000149999995</v>
      </c>
    </row>
    <row r="612" spans="1:21">
      <c r="A612">
        <v>18593</v>
      </c>
      <c r="B612" s="1">
        <v>43849</v>
      </c>
      <c r="C612" s="2">
        <f t="shared" si="46"/>
        <v>7</v>
      </c>
      <c r="D612" s="2" t="str">
        <f t="shared" si="47"/>
        <v>Weekend</v>
      </c>
      <c r="E612" s="2" t="str">
        <f>TEXT(Table2[[#This Row],[Order Date]],"MMMM")</f>
        <v>January</v>
      </c>
      <c r="F612" s="2" t="str">
        <f>TEXT(Table2[[#This Row],[Order Date]],"YYYY")</f>
        <v>2020</v>
      </c>
      <c r="G612">
        <v>1275</v>
      </c>
      <c r="H612" t="s">
        <v>92</v>
      </c>
      <c r="I612" t="s">
        <v>44</v>
      </c>
      <c r="J612" t="s">
        <v>110</v>
      </c>
      <c r="K612" t="s">
        <v>111</v>
      </c>
      <c r="L612" t="s">
        <v>28</v>
      </c>
      <c r="M612" t="s">
        <v>112</v>
      </c>
      <c r="N612">
        <v>957</v>
      </c>
      <c r="O612" t="s">
        <v>34</v>
      </c>
      <c r="P612" s="4">
        <v>80</v>
      </c>
      <c r="Q612">
        <v>1</v>
      </c>
      <c r="R612" s="4">
        <f t="shared" si="45"/>
        <v>80</v>
      </c>
      <c r="S612" s="2">
        <v>47.430000309999997</v>
      </c>
      <c r="T612" s="2">
        <f t="shared" si="48"/>
        <v>32.569999690000003</v>
      </c>
      <c r="U612" s="2">
        <f t="shared" si="49"/>
        <v>47.430000309999997</v>
      </c>
    </row>
    <row r="613" spans="1:21">
      <c r="A613">
        <v>20246</v>
      </c>
      <c r="B613" s="1">
        <v>43849</v>
      </c>
      <c r="C613" s="2">
        <f t="shared" si="46"/>
        <v>7</v>
      </c>
      <c r="D613" s="2" t="str">
        <f t="shared" si="47"/>
        <v>Weekend</v>
      </c>
      <c r="E613" s="2" t="str">
        <f>TEXT(Table2[[#This Row],[Order Date]],"MMMM")</f>
        <v>January</v>
      </c>
      <c r="F613" s="2" t="str">
        <f>TEXT(Table2[[#This Row],[Order Date]],"YYYY")</f>
        <v>2020</v>
      </c>
      <c r="G613">
        <v>2152</v>
      </c>
      <c r="H613" t="s">
        <v>599</v>
      </c>
      <c r="I613" t="s">
        <v>44</v>
      </c>
      <c r="J613" t="s">
        <v>110</v>
      </c>
      <c r="K613" t="s">
        <v>111</v>
      </c>
      <c r="L613" t="s">
        <v>28</v>
      </c>
      <c r="M613" t="s">
        <v>115</v>
      </c>
      <c r="N613">
        <v>1004</v>
      </c>
      <c r="O613" t="s">
        <v>49</v>
      </c>
      <c r="P613" s="4">
        <v>460.58</v>
      </c>
      <c r="Q613">
        <v>1</v>
      </c>
      <c r="R613" s="4">
        <f t="shared" si="45"/>
        <v>460.58</v>
      </c>
      <c r="S613" s="2">
        <v>268.7900085</v>
      </c>
      <c r="T613" s="2">
        <f t="shared" si="48"/>
        <v>191.78999149999999</v>
      </c>
      <c r="U613" s="2">
        <f t="shared" si="49"/>
        <v>268.7900085</v>
      </c>
    </row>
    <row r="614" spans="1:21">
      <c r="A614">
        <v>15784</v>
      </c>
      <c r="B614" s="1">
        <v>43849</v>
      </c>
      <c r="C614" s="2">
        <f t="shared" si="46"/>
        <v>7</v>
      </c>
      <c r="D614" s="2" t="str">
        <f t="shared" si="47"/>
        <v>Weekend</v>
      </c>
      <c r="E614" s="2" t="str">
        <f>TEXT(Table2[[#This Row],[Order Date]],"MMMM")</f>
        <v>January</v>
      </c>
      <c r="F614" s="2" t="str">
        <f>TEXT(Table2[[#This Row],[Order Date]],"YYYY")</f>
        <v>2020</v>
      </c>
      <c r="G614">
        <v>2907</v>
      </c>
      <c r="H614" t="s">
        <v>600</v>
      </c>
      <c r="I614" t="s">
        <v>44</v>
      </c>
      <c r="J614" t="s">
        <v>110</v>
      </c>
      <c r="K614" t="s">
        <v>111</v>
      </c>
      <c r="L614" t="s">
        <v>28</v>
      </c>
      <c r="M614" t="s">
        <v>94</v>
      </c>
      <c r="N614">
        <v>403</v>
      </c>
      <c r="O614" t="s">
        <v>53</v>
      </c>
      <c r="P614" s="4">
        <v>133.37</v>
      </c>
      <c r="Q614">
        <v>1</v>
      </c>
      <c r="R614" s="4">
        <f t="shared" si="45"/>
        <v>133.37</v>
      </c>
      <c r="S614" s="2">
        <v>84.590000149999995</v>
      </c>
      <c r="T614" s="2">
        <f t="shared" si="48"/>
        <v>48.77999985000001</v>
      </c>
      <c r="U614" s="2">
        <f t="shared" si="49"/>
        <v>84.590000149999995</v>
      </c>
    </row>
    <row r="615" spans="1:21">
      <c r="A615">
        <v>17889</v>
      </c>
      <c r="B615" s="1">
        <v>43849</v>
      </c>
      <c r="C615" s="2">
        <f t="shared" si="46"/>
        <v>7</v>
      </c>
      <c r="D615" s="2" t="str">
        <f t="shared" si="47"/>
        <v>Weekend</v>
      </c>
      <c r="E615" s="2" t="str">
        <f>TEXT(Table2[[#This Row],[Order Date]],"MMMM")</f>
        <v>January</v>
      </c>
      <c r="F615" s="2" t="str">
        <f>TEXT(Table2[[#This Row],[Order Date]],"YYYY")</f>
        <v>2020</v>
      </c>
      <c r="G615">
        <v>12432</v>
      </c>
      <c r="H615" t="s">
        <v>92</v>
      </c>
      <c r="I615" t="s">
        <v>31</v>
      </c>
      <c r="J615" t="s">
        <v>110</v>
      </c>
      <c r="K615" t="s">
        <v>90</v>
      </c>
      <c r="L615" t="s">
        <v>28</v>
      </c>
      <c r="M615" t="s">
        <v>94</v>
      </c>
      <c r="N615">
        <v>403</v>
      </c>
      <c r="O615" t="s">
        <v>53</v>
      </c>
      <c r="P615" s="4">
        <v>133.37</v>
      </c>
      <c r="Q615">
        <v>1</v>
      </c>
      <c r="R615" s="4">
        <f t="shared" si="45"/>
        <v>133.37</v>
      </c>
      <c r="S615" s="2">
        <v>84.590000149999995</v>
      </c>
      <c r="T615" s="2">
        <f t="shared" si="48"/>
        <v>48.77999985000001</v>
      </c>
      <c r="U615" s="2">
        <f t="shared" si="49"/>
        <v>84.590000149999995</v>
      </c>
    </row>
    <row r="616" spans="1:21">
      <c r="A616">
        <v>69559</v>
      </c>
      <c r="B616" s="1">
        <v>43849</v>
      </c>
      <c r="C616" s="2">
        <f t="shared" si="46"/>
        <v>7</v>
      </c>
      <c r="D616" s="2" t="str">
        <f t="shared" si="47"/>
        <v>Weekend</v>
      </c>
      <c r="E616" s="2" t="str">
        <f>TEXT(Table2[[#This Row],[Order Date]],"MMMM")</f>
        <v>January</v>
      </c>
      <c r="F616" s="2" t="str">
        <f>TEXT(Table2[[#This Row],[Order Date]],"YYYY")</f>
        <v>2020</v>
      </c>
      <c r="G616">
        <v>13112</v>
      </c>
      <c r="H616" t="s">
        <v>601</v>
      </c>
      <c r="I616" t="s">
        <v>31</v>
      </c>
      <c r="J616" t="s">
        <v>110</v>
      </c>
      <c r="K616" t="s">
        <v>90</v>
      </c>
      <c r="L616" t="s">
        <v>28</v>
      </c>
      <c r="M616" t="s">
        <v>579</v>
      </c>
      <c r="N616">
        <v>1349</v>
      </c>
      <c r="O616" t="s">
        <v>38</v>
      </c>
      <c r="P616" s="4">
        <v>99.98</v>
      </c>
      <c r="Q616">
        <v>1</v>
      </c>
      <c r="R616" s="4">
        <f t="shared" si="45"/>
        <v>99.98</v>
      </c>
      <c r="S616" s="2">
        <v>76.830001800000005</v>
      </c>
      <c r="T616" s="2">
        <f t="shared" si="48"/>
        <v>23.149998199999999</v>
      </c>
      <c r="U616" s="2">
        <f t="shared" si="49"/>
        <v>76.830001800000005</v>
      </c>
    </row>
    <row r="617" spans="1:21">
      <c r="A617">
        <v>11643</v>
      </c>
      <c r="B617" s="1">
        <v>43849</v>
      </c>
      <c r="C617" s="2">
        <f t="shared" si="46"/>
        <v>7</v>
      </c>
      <c r="D617" s="2" t="str">
        <f t="shared" si="47"/>
        <v>Weekend</v>
      </c>
      <c r="E617" s="2" t="str">
        <f>TEXT(Table2[[#This Row],[Order Date]],"MMMM")</f>
        <v>January</v>
      </c>
      <c r="F617" s="2" t="str">
        <f>TEXT(Table2[[#This Row],[Order Date]],"YYYY")</f>
        <v>2020</v>
      </c>
      <c r="G617">
        <v>823</v>
      </c>
      <c r="H617" t="s">
        <v>413</v>
      </c>
      <c r="I617" t="s">
        <v>40</v>
      </c>
      <c r="J617" t="s">
        <v>110</v>
      </c>
      <c r="K617" t="s">
        <v>90</v>
      </c>
      <c r="L617" t="s">
        <v>28</v>
      </c>
      <c r="M617" t="s">
        <v>94</v>
      </c>
      <c r="N617">
        <v>403</v>
      </c>
      <c r="O617" t="s">
        <v>53</v>
      </c>
      <c r="P617" s="4">
        <v>133.37</v>
      </c>
      <c r="Q617">
        <v>1</v>
      </c>
      <c r="R617" s="4">
        <f t="shared" si="45"/>
        <v>133.37</v>
      </c>
      <c r="S617" s="2">
        <v>84.590000149999995</v>
      </c>
      <c r="T617" s="2">
        <f t="shared" si="48"/>
        <v>48.77999985000001</v>
      </c>
      <c r="U617" s="2">
        <f t="shared" si="49"/>
        <v>84.590000149999995</v>
      </c>
    </row>
    <row r="618" spans="1:21">
      <c r="A618">
        <v>15766</v>
      </c>
      <c r="B618" s="1">
        <v>43849</v>
      </c>
      <c r="C618" s="2">
        <f t="shared" si="46"/>
        <v>7</v>
      </c>
      <c r="D618" s="2" t="str">
        <f t="shared" si="47"/>
        <v>Weekend</v>
      </c>
      <c r="E618" s="2" t="str">
        <f>TEXT(Table2[[#This Row],[Order Date]],"MMMM")</f>
        <v>January</v>
      </c>
      <c r="F618" s="2" t="str">
        <f>TEXT(Table2[[#This Row],[Order Date]],"YYYY")</f>
        <v>2020</v>
      </c>
      <c r="G618">
        <v>6416</v>
      </c>
      <c r="H618" t="s">
        <v>92</v>
      </c>
      <c r="I618" t="s">
        <v>44</v>
      </c>
      <c r="J618" t="s">
        <v>110</v>
      </c>
      <c r="K618" t="s">
        <v>90</v>
      </c>
      <c r="L618" t="s">
        <v>28</v>
      </c>
      <c r="M618" t="s">
        <v>134</v>
      </c>
      <c r="N618">
        <v>191</v>
      </c>
      <c r="O618" t="s">
        <v>29</v>
      </c>
      <c r="P618" s="4">
        <v>85</v>
      </c>
      <c r="Q618">
        <v>5</v>
      </c>
      <c r="R618" s="4">
        <f t="shared" si="45"/>
        <v>425</v>
      </c>
      <c r="S618" s="2">
        <v>273.89999399999999</v>
      </c>
      <c r="T618" s="2">
        <f t="shared" si="48"/>
        <v>151.10000600000001</v>
      </c>
      <c r="U618" s="2">
        <f t="shared" si="49"/>
        <v>54.779998800000001</v>
      </c>
    </row>
    <row r="619" spans="1:21">
      <c r="A619">
        <v>15766</v>
      </c>
      <c r="B619" s="1">
        <v>43849</v>
      </c>
      <c r="C619" s="2">
        <f t="shared" si="46"/>
        <v>7</v>
      </c>
      <c r="D619" s="2" t="str">
        <f t="shared" si="47"/>
        <v>Weekend</v>
      </c>
      <c r="E619" s="2" t="str">
        <f>TEXT(Table2[[#This Row],[Order Date]],"MMMM")</f>
        <v>January</v>
      </c>
      <c r="F619" s="2" t="str">
        <f>TEXT(Table2[[#This Row],[Order Date]],"YYYY")</f>
        <v>2020</v>
      </c>
      <c r="G619">
        <v>6416</v>
      </c>
      <c r="H619" t="s">
        <v>92</v>
      </c>
      <c r="I619" t="s">
        <v>44</v>
      </c>
      <c r="J619" t="s">
        <v>110</v>
      </c>
      <c r="K619" t="s">
        <v>90</v>
      </c>
      <c r="L619" t="s">
        <v>28</v>
      </c>
      <c r="M619" t="s">
        <v>586</v>
      </c>
      <c r="N619">
        <v>572</v>
      </c>
      <c r="O619" t="s">
        <v>29</v>
      </c>
      <c r="P619" s="4">
        <v>165</v>
      </c>
      <c r="Q619">
        <v>5</v>
      </c>
      <c r="R619" s="4">
        <f t="shared" si="45"/>
        <v>825</v>
      </c>
      <c r="S619" s="2">
        <v>436.05000018999999</v>
      </c>
      <c r="T619" s="2">
        <f t="shared" si="48"/>
        <v>388.94999981000001</v>
      </c>
      <c r="U619" s="2">
        <f t="shared" si="49"/>
        <v>87.210000038000004</v>
      </c>
    </row>
    <row r="620" spans="1:21">
      <c r="A620">
        <v>15787</v>
      </c>
      <c r="B620" s="1">
        <v>43849</v>
      </c>
      <c r="C620" s="2">
        <f t="shared" si="46"/>
        <v>7</v>
      </c>
      <c r="D620" s="2" t="str">
        <f t="shared" si="47"/>
        <v>Weekend</v>
      </c>
      <c r="E620" s="2" t="str">
        <f>TEXT(Table2[[#This Row],[Order Date]],"MMMM")</f>
        <v>January</v>
      </c>
      <c r="F620" s="2" t="str">
        <f>TEXT(Table2[[#This Row],[Order Date]],"YYYY")</f>
        <v>2020</v>
      </c>
      <c r="G620">
        <v>3961</v>
      </c>
      <c r="H620" t="s">
        <v>602</v>
      </c>
      <c r="I620" t="s">
        <v>525</v>
      </c>
      <c r="J620" t="s">
        <v>89</v>
      </c>
      <c r="K620" t="s">
        <v>90</v>
      </c>
      <c r="L620" t="s">
        <v>28</v>
      </c>
      <c r="M620" t="s">
        <v>120</v>
      </c>
      <c r="N620">
        <v>365</v>
      </c>
      <c r="O620" t="s">
        <v>53</v>
      </c>
      <c r="P620" s="4">
        <v>94.75</v>
      </c>
      <c r="Q620">
        <v>5</v>
      </c>
      <c r="R620" s="4">
        <f t="shared" si="45"/>
        <v>473.75</v>
      </c>
      <c r="S620" s="2">
        <v>152.8499985</v>
      </c>
      <c r="T620" s="2">
        <f t="shared" si="48"/>
        <v>320.90000150000003</v>
      </c>
      <c r="U620" s="2">
        <f t="shared" si="49"/>
        <v>30.5699997</v>
      </c>
    </row>
    <row r="621" spans="1:21">
      <c r="A621">
        <v>7411</v>
      </c>
      <c r="B621" s="1">
        <v>43849</v>
      </c>
      <c r="C621" s="2">
        <f t="shared" si="46"/>
        <v>7</v>
      </c>
      <c r="D621" s="2" t="str">
        <f t="shared" si="47"/>
        <v>Weekend</v>
      </c>
      <c r="E621" s="2" t="str">
        <f>TEXT(Table2[[#This Row],[Order Date]],"MMMM")</f>
        <v>January</v>
      </c>
      <c r="F621" s="2" t="str">
        <f>TEXT(Table2[[#This Row],[Order Date]],"YYYY")</f>
        <v>2020</v>
      </c>
      <c r="G621">
        <v>2200</v>
      </c>
      <c r="H621" t="s">
        <v>204</v>
      </c>
      <c r="I621" t="s">
        <v>603</v>
      </c>
      <c r="J621" t="s">
        <v>89</v>
      </c>
      <c r="K621" t="s">
        <v>90</v>
      </c>
      <c r="L621" t="s">
        <v>28</v>
      </c>
      <c r="M621" t="s">
        <v>183</v>
      </c>
      <c r="N621">
        <v>627</v>
      </c>
      <c r="O621" t="s">
        <v>46</v>
      </c>
      <c r="P621" s="4">
        <v>165</v>
      </c>
      <c r="Q621">
        <v>2</v>
      </c>
      <c r="R621" s="4">
        <f t="shared" si="45"/>
        <v>330</v>
      </c>
      <c r="S621" s="2">
        <v>245.4600068</v>
      </c>
      <c r="T621" s="2">
        <f t="shared" si="48"/>
        <v>84.539993199999998</v>
      </c>
      <c r="U621" s="2">
        <f t="shared" si="49"/>
        <v>122.7300034</v>
      </c>
    </row>
    <row r="622" spans="1:21">
      <c r="A622">
        <v>75818</v>
      </c>
      <c r="B622" s="1">
        <v>43849</v>
      </c>
      <c r="C622" s="2">
        <f t="shared" si="46"/>
        <v>7</v>
      </c>
      <c r="D622" s="2" t="str">
        <f t="shared" si="47"/>
        <v>Weekend</v>
      </c>
      <c r="E622" s="2" t="str">
        <f>TEXT(Table2[[#This Row],[Order Date]],"MMMM")</f>
        <v>January</v>
      </c>
      <c r="F622" s="2" t="str">
        <f>TEXT(Table2[[#This Row],[Order Date]],"YYYY")</f>
        <v>2020</v>
      </c>
      <c r="G622">
        <v>19371</v>
      </c>
      <c r="H622" t="s">
        <v>523</v>
      </c>
      <c r="I622" t="s">
        <v>604</v>
      </c>
      <c r="J622" t="s">
        <v>89</v>
      </c>
      <c r="K622" t="s">
        <v>90</v>
      </c>
      <c r="L622" t="s">
        <v>28</v>
      </c>
      <c r="M622" t="s">
        <v>97</v>
      </c>
      <c r="N622">
        <v>1360</v>
      </c>
      <c r="O622" t="s">
        <v>38</v>
      </c>
      <c r="P622" s="4">
        <v>370</v>
      </c>
      <c r="Q622">
        <v>1</v>
      </c>
      <c r="R622" s="4">
        <f t="shared" si="45"/>
        <v>370</v>
      </c>
      <c r="S622" s="2">
        <v>249.0899963</v>
      </c>
      <c r="T622" s="2">
        <f t="shared" si="48"/>
        <v>120.9100037</v>
      </c>
      <c r="U622" s="2">
        <f t="shared" si="49"/>
        <v>249.0899963</v>
      </c>
    </row>
    <row r="623" spans="1:21">
      <c r="A623">
        <v>10759</v>
      </c>
      <c r="B623" s="1">
        <v>43849</v>
      </c>
      <c r="C623" s="2">
        <f t="shared" si="46"/>
        <v>7</v>
      </c>
      <c r="D623" s="2" t="str">
        <f t="shared" si="47"/>
        <v>Weekend</v>
      </c>
      <c r="E623" s="2" t="str">
        <f>TEXT(Table2[[#This Row],[Order Date]],"MMMM")</f>
        <v>January</v>
      </c>
      <c r="F623" s="2" t="str">
        <f>TEXT(Table2[[#This Row],[Order Date]],"YYYY")</f>
        <v>2020</v>
      </c>
      <c r="G623">
        <v>2861</v>
      </c>
      <c r="H623" t="s">
        <v>605</v>
      </c>
      <c r="I623" t="s">
        <v>245</v>
      </c>
      <c r="J623" t="s">
        <v>89</v>
      </c>
      <c r="K623" t="s">
        <v>90</v>
      </c>
      <c r="L623" t="s">
        <v>28</v>
      </c>
      <c r="M623" t="s">
        <v>120</v>
      </c>
      <c r="N623">
        <v>365</v>
      </c>
      <c r="O623" t="s">
        <v>53</v>
      </c>
      <c r="P623" s="4">
        <v>94.75</v>
      </c>
      <c r="Q623">
        <v>4</v>
      </c>
      <c r="R623" s="4">
        <f t="shared" si="45"/>
        <v>379</v>
      </c>
      <c r="S623" s="2">
        <v>122.2799988</v>
      </c>
      <c r="T623" s="2">
        <f t="shared" si="48"/>
        <v>256.72000120000001</v>
      </c>
      <c r="U623" s="2">
        <f t="shared" si="49"/>
        <v>30.5699997</v>
      </c>
    </row>
    <row r="624" spans="1:21">
      <c r="A624">
        <v>45750</v>
      </c>
      <c r="B624" s="1">
        <v>43849</v>
      </c>
      <c r="C624" s="2">
        <f t="shared" si="46"/>
        <v>7</v>
      </c>
      <c r="D624" s="2" t="str">
        <f t="shared" si="47"/>
        <v>Weekend</v>
      </c>
      <c r="E624" s="2" t="str">
        <f>TEXT(Table2[[#This Row],[Order Date]],"MMMM")</f>
        <v>January</v>
      </c>
      <c r="F624" s="2" t="str">
        <f>TEXT(Table2[[#This Row],[Order Date]],"YYYY")</f>
        <v>2020</v>
      </c>
      <c r="G624">
        <v>4215</v>
      </c>
      <c r="H624" t="s">
        <v>405</v>
      </c>
      <c r="I624" t="s">
        <v>105</v>
      </c>
      <c r="J624" t="s">
        <v>89</v>
      </c>
      <c r="K624" t="s">
        <v>90</v>
      </c>
      <c r="L624" t="s">
        <v>28</v>
      </c>
      <c r="M624" t="s">
        <v>120</v>
      </c>
      <c r="N624">
        <v>365</v>
      </c>
      <c r="O624" t="s">
        <v>53</v>
      </c>
      <c r="P624" s="4">
        <v>94.75</v>
      </c>
      <c r="Q624">
        <v>4</v>
      </c>
      <c r="R624" s="4">
        <f t="shared" si="45"/>
        <v>379</v>
      </c>
      <c r="S624" s="2">
        <v>122.2799988</v>
      </c>
      <c r="T624" s="2">
        <f t="shared" si="48"/>
        <v>256.72000120000001</v>
      </c>
      <c r="U624" s="2">
        <f t="shared" si="49"/>
        <v>30.5699997</v>
      </c>
    </row>
    <row r="625" spans="1:21">
      <c r="A625">
        <v>10384</v>
      </c>
      <c r="B625" s="1">
        <v>43849</v>
      </c>
      <c r="C625" s="2">
        <f t="shared" si="46"/>
        <v>7</v>
      </c>
      <c r="D625" s="2" t="str">
        <f t="shared" si="47"/>
        <v>Weekend</v>
      </c>
      <c r="E625" s="2" t="str">
        <f>TEXT(Table2[[#This Row],[Order Date]],"MMMM")</f>
        <v>January</v>
      </c>
      <c r="F625" s="2" t="str">
        <f>TEXT(Table2[[#This Row],[Order Date]],"YYYY")</f>
        <v>2020</v>
      </c>
      <c r="G625">
        <v>587</v>
      </c>
      <c r="H625" t="s">
        <v>92</v>
      </c>
      <c r="I625" t="s">
        <v>26</v>
      </c>
      <c r="J625" t="s">
        <v>89</v>
      </c>
      <c r="K625" t="s">
        <v>90</v>
      </c>
      <c r="L625" t="s">
        <v>28</v>
      </c>
      <c r="M625" t="s">
        <v>120</v>
      </c>
      <c r="N625">
        <v>365</v>
      </c>
      <c r="O625" t="s">
        <v>53</v>
      </c>
      <c r="P625" s="4">
        <v>94.75</v>
      </c>
      <c r="Q625">
        <v>4</v>
      </c>
      <c r="R625" s="4">
        <f t="shared" si="45"/>
        <v>379</v>
      </c>
      <c r="S625" s="2">
        <v>122.2799988</v>
      </c>
      <c r="T625" s="2">
        <f t="shared" si="48"/>
        <v>256.72000120000001</v>
      </c>
      <c r="U625" s="2">
        <f t="shared" si="49"/>
        <v>30.5699997</v>
      </c>
    </row>
    <row r="626" spans="1:21">
      <c r="A626">
        <v>75871</v>
      </c>
      <c r="B626" s="1">
        <v>43849</v>
      </c>
      <c r="C626" s="2">
        <f t="shared" si="46"/>
        <v>7</v>
      </c>
      <c r="D626" s="2" t="str">
        <f t="shared" si="47"/>
        <v>Weekend</v>
      </c>
      <c r="E626" s="2" t="str">
        <f>TEXT(Table2[[#This Row],[Order Date]],"MMMM")</f>
        <v>January</v>
      </c>
      <c r="F626" s="2" t="str">
        <f>TEXT(Table2[[#This Row],[Order Date]],"YYYY")</f>
        <v>2020</v>
      </c>
      <c r="G626">
        <v>19424</v>
      </c>
      <c r="H626" t="s">
        <v>606</v>
      </c>
      <c r="I626" t="s">
        <v>607</v>
      </c>
      <c r="J626" t="s">
        <v>89</v>
      </c>
      <c r="K626" t="s">
        <v>90</v>
      </c>
      <c r="L626" t="s">
        <v>28</v>
      </c>
      <c r="M626" t="s">
        <v>97</v>
      </c>
      <c r="N626">
        <v>1360</v>
      </c>
      <c r="O626" t="s">
        <v>38</v>
      </c>
      <c r="P626" s="4">
        <v>370</v>
      </c>
      <c r="Q626">
        <v>1</v>
      </c>
      <c r="R626" s="4">
        <f t="shared" si="45"/>
        <v>370</v>
      </c>
      <c r="S626" s="2">
        <v>249.0899963</v>
      </c>
      <c r="T626" s="2">
        <f t="shared" si="48"/>
        <v>120.9100037</v>
      </c>
      <c r="U626" s="2">
        <f t="shared" si="49"/>
        <v>249.0899963</v>
      </c>
    </row>
    <row r="627" spans="1:21">
      <c r="A627">
        <v>11636</v>
      </c>
      <c r="B627" s="1">
        <v>43849</v>
      </c>
      <c r="C627" s="2">
        <f t="shared" si="46"/>
        <v>7</v>
      </c>
      <c r="D627" s="2" t="str">
        <f t="shared" si="47"/>
        <v>Weekend</v>
      </c>
      <c r="E627" s="2" t="str">
        <f>TEXT(Table2[[#This Row],[Order Date]],"MMMM")</f>
        <v>January</v>
      </c>
      <c r="F627" s="2" t="str">
        <f>TEXT(Table2[[#This Row],[Order Date]],"YYYY")</f>
        <v>2020</v>
      </c>
      <c r="G627">
        <v>8148</v>
      </c>
      <c r="H627" t="s">
        <v>92</v>
      </c>
      <c r="I627" t="s">
        <v>497</v>
      </c>
      <c r="J627" t="s">
        <v>89</v>
      </c>
      <c r="K627" t="s">
        <v>90</v>
      </c>
      <c r="L627" t="s">
        <v>33</v>
      </c>
      <c r="M627" t="s">
        <v>120</v>
      </c>
      <c r="N627">
        <v>365</v>
      </c>
      <c r="O627" t="s">
        <v>53</v>
      </c>
      <c r="P627" s="4">
        <v>94.75</v>
      </c>
      <c r="Q627">
        <v>4</v>
      </c>
      <c r="R627" s="4">
        <f t="shared" si="45"/>
        <v>379</v>
      </c>
      <c r="S627" s="2">
        <v>122.2799988</v>
      </c>
      <c r="T627" s="2">
        <f t="shared" si="48"/>
        <v>256.72000120000001</v>
      </c>
      <c r="U627" s="2">
        <f t="shared" si="49"/>
        <v>30.5699997</v>
      </c>
    </row>
    <row r="628" spans="1:21">
      <c r="A628">
        <v>75872</v>
      </c>
      <c r="B628" s="1">
        <v>43848</v>
      </c>
      <c r="C628" s="2">
        <f t="shared" si="46"/>
        <v>6</v>
      </c>
      <c r="D628" s="2" t="str">
        <f t="shared" si="47"/>
        <v>Weekend</v>
      </c>
      <c r="E628" s="2" t="str">
        <f>TEXT(Table2[[#This Row],[Order Date]],"MMMM")</f>
        <v>January</v>
      </c>
      <c r="F628" s="2" t="str">
        <f>TEXT(Table2[[#This Row],[Order Date]],"YYYY")</f>
        <v>2020</v>
      </c>
      <c r="G628">
        <v>19425</v>
      </c>
      <c r="H628" t="s">
        <v>608</v>
      </c>
      <c r="I628" t="s">
        <v>36</v>
      </c>
      <c r="J628" t="s">
        <v>110</v>
      </c>
      <c r="K628" t="s">
        <v>111</v>
      </c>
      <c r="L628" t="s">
        <v>33</v>
      </c>
      <c r="M628" t="s">
        <v>97</v>
      </c>
      <c r="N628">
        <v>1360</v>
      </c>
      <c r="O628" t="s">
        <v>38</v>
      </c>
      <c r="P628" s="4">
        <v>370</v>
      </c>
      <c r="Q628">
        <v>1</v>
      </c>
      <c r="R628" s="4">
        <f t="shared" si="45"/>
        <v>370</v>
      </c>
      <c r="S628" s="2">
        <v>249.0899963</v>
      </c>
      <c r="T628" s="2">
        <f t="shared" si="48"/>
        <v>120.9100037</v>
      </c>
      <c r="U628" s="2">
        <f t="shared" si="49"/>
        <v>249.0899963</v>
      </c>
    </row>
    <row r="629" spans="1:21">
      <c r="A629">
        <v>15746</v>
      </c>
      <c r="B629" s="1">
        <v>43848</v>
      </c>
      <c r="C629" s="2">
        <f t="shared" si="46"/>
        <v>6</v>
      </c>
      <c r="D629" s="2" t="str">
        <f t="shared" si="47"/>
        <v>Weekend</v>
      </c>
      <c r="E629" s="2" t="str">
        <f>TEXT(Table2[[#This Row],[Order Date]],"MMMM")</f>
        <v>January</v>
      </c>
      <c r="F629" s="2" t="str">
        <f>TEXT(Table2[[#This Row],[Order Date]],"YYYY")</f>
        <v>2020</v>
      </c>
      <c r="G629">
        <v>1399</v>
      </c>
      <c r="H629" t="s">
        <v>92</v>
      </c>
      <c r="I629" t="s">
        <v>44</v>
      </c>
      <c r="J629" t="s">
        <v>110</v>
      </c>
      <c r="K629" t="s">
        <v>111</v>
      </c>
      <c r="L629" t="s">
        <v>28</v>
      </c>
      <c r="M629" t="s">
        <v>120</v>
      </c>
      <c r="N629">
        <v>365</v>
      </c>
      <c r="O629" t="s">
        <v>53</v>
      </c>
      <c r="P629" s="4">
        <v>94.75</v>
      </c>
      <c r="Q629">
        <v>1</v>
      </c>
      <c r="R629" s="4">
        <f t="shared" si="45"/>
        <v>94.75</v>
      </c>
      <c r="S629" s="2">
        <v>30.5699997</v>
      </c>
      <c r="T629" s="2">
        <f t="shared" si="48"/>
        <v>64.180000300000003</v>
      </c>
      <c r="U629" s="2">
        <f t="shared" si="49"/>
        <v>30.5699997</v>
      </c>
    </row>
    <row r="630" spans="1:21">
      <c r="A630">
        <v>17878</v>
      </c>
      <c r="B630" s="1">
        <v>43848</v>
      </c>
      <c r="C630" s="2">
        <f t="shared" si="46"/>
        <v>6</v>
      </c>
      <c r="D630" s="2" t="str">
        <f t="shared" si="47"/>
        <v>Weekend</v>
      </c>
      <c r="E630" s="2" t="str">
        <f>TEXT(Table2[[#This Row],[Order Date]],"MMMM")</f>
        <v>January</v>
      </c>
      <c r="F630" s="2" t="str">
        <f>TEXT(Table2[[#This Row],[Order Date]],"YYYY")</f>
        <v>2020</v>
      </c>
      <c r="G630">
        <v>1459</v>
      </c>
      <c r="H630" t="s">
        <v>92</v>
      </c>
      <c r="I630" t="s">
        <v>44</v>
      </c>
      <c r="J630" t="s">
        <v>110</v>
      </c>
      <c r="K630" t="s">
        <v>111</v>
      </c>
      <c r="L630" t="s">
        <v>28</v>
      </c>
      <c r="M630" t="s">
        <v>94</v>
      </c>
      <c r="N630">
        <v>403</v>
      </c>
      <c r="O630" t="s">
        <v>53</v>
      </c>
      <c r="P630" s="4">
        <v>133.37</v>
      </c>
      <c r="Q630">
        <v>1</v>
      </c>
      <c r="R630" s="4">
        <f t="shared" si="45"/>
        <v>133.37</v>
      </c>
      <c r="S630" s="2">
        <v>84.590000149999995</v>
      </c>
      <c r="T630" s="2">
        <f t="shared" si="48"/>
        <v>48.77999985000001</v>
      </c>
      <c r="U630" s="2">
        <f t="shared" si="49"/>
        <v>84.590000149999995</v>
      </c>
    </row>
    <row r="631" spans="1:21">
      <c r="A631">
        <v>17878</v>
      </c>
      <c r="B631" s="1">
        <v>43848</v>
      </c>
      <c r="C631" s="2">
        <f t="shared" si="46"/>
        <v>6</v>
      </c>
      <c r="D631" s="2" t="str">
        <f t="shared" si="47"/>
        <v>Weekend</v>
      </c>
      <c r="E631" s="2" t="str">
        <f>TEXT(Table2[[#This Row],[Order Date]],"MMMM")</f>
        <v>January</v>
      </c>
      <c r="F631" s="2" t="str">
        <f>TEXT(Table2[[#This Row],[Order Date]],"YYYY")</f>
        <v>2020</v>
      </c>
      <c r="G631">
        <v>1459</v>
      </c>
      <c r="H631" t="s">
        <v>92</v>
      </c>
      <c r="I631" t="s">
        <v>44</v>
      </c>
      <c r="J631" t="s">
        <v>110</v>
      </c>
      <c r="K631" t="s">
        <v>111</v>
      </c>
      <c r="L631" t="s">
        <v>28</v>
      </c>
      <c r="M631" t="s">
        <v>112</v>
      </c>
      <c r="N631">
        <v>957</v>
      </c>
      <c r="O631" t="s">
        <v>34</v>
      </c>
      <c r="P631" s="4">
        <v>80</v>
      </c>
      <c r="Q631">
        <v>1</v>
      </c>
      <c r="R631" s="4">
        <f t="shared" si="45"/>
        <v>80</v>
      </c>
      <c r="S631" s="2">
        <v>47.430000309999997</v>
      </c>
      <c r="T631" s="2">
        <f t="shared" si="48"/>
        <v>32.569999690000003</v>
      </c>
      <c r="U631" s="2">
        <f t="shared" si="49"/>
        <v>47.430000309999997</v>
      </c>
    </row>
    <row r="632" spans="1:21">
      <c r="A632">
        <v>15751</v>
      </c>
      <c r="B632" s="1">
        <v>43848</v>
      </c>
      <c r="C632" s="2">
        <f t="shared" si="46"/>
        <v>6</v>
      </c>
      <c r="D632" s="2" t="str">
        <f t="shared" si="47"/>
        <v>Weekend</v>
      </c>
      <c r="E632" s="2" t="str">
        <f>TEXT(Table2[[#This Row],[Order Date]],"MMMM")</f>
        <v>January</v>
      </c>
      <c r="F632" s="2" t="str">
        <f>TEXT(Table2[[#This Row],[Order Date]],"YYYY")</f>
        <v>2020</v>
      </c>
      <c r="G632">
        <v>1851</v>
      </c>
      <c r="H632" t="s">
        <v>92</v>
      </c>
      <c r="I632" t="s">
        <v>44</v>
      </c>
      <c r="J632" t="s">
        <v>110</v>
      </c>
      <c r="K632" t="s">
        <v>111</v>
      </c>
      <c r="L632" t="s">
        <v>28</v>
      </c>
      <c r="M632" t="s">
        <v>115</v>
      </c>
      <c r="N632">
        <v>1004</v>
      </c>
      <c r="O632" t="s">
        <v>49</v>
      </c>
      <c r="P632" s="4">
        <v>460.58</v>
      </c>
      <c r="Q632">
        <v>1</v>
      </c>
      <c r="R632" s="4">
        <f t="shared" si="45"/>
        <v>460.58</v>
      </c>
      <c r="S632" s="2">
        <v>268.7900085</v>
      </c>
      <c r="T632" s="2">
        <f t="shared" si="48"/>
        <v>191.78999149999999</v>
      </c>
      <c r="U632" s="2">
        <f t="shared" si="49"/>
        <v>268.7900085</v>
      </c>
    </row>
    <row r="633" spans="1:21">
      <c r="A633">
        <v>9331</v>
      </c>
      <c r="B633" s="1">
        <v>43848</v>
      </c>
      <c r="C633" s="2">
        <f t="shared" si="46"/>
        <v>6</v>
      </c>
      <c r="D633" s="2" t="str">
        <f t="shared" si="47"/>
        <v>Weekend</v>
      </c>
      <c r="E633" s="2" t="str">
        <f>TEXT(Table2[[#This Row],[Order Date]],"MMMM")</f>
        <v>January</v>
      </c>
      <c r="F633" s="2" t="str">
        <f>TEXT(Table2[[#This Row],[Order Date]],"YYYY")</f>
        <v>2020</v>
      </c>
      <c r="G633">
        <v>8002</v>
      </c>
      <c r="H633" t="s">
        <v>594</v>
      </c>
      <c r="I633" t="s">
        <v>44</v>
      </c>
      <c r="J633" t="s">
        <v>110</v>
      </c>
      <c r="K633" t="s">
        <v>111</v>
      </c>
      <c r="L633" t="s">
        <v>33</v>
      </c>
      <c r="M633" t="s">
        <v>120</v>
      </c>
      <c r="N633">
        <v>365</v>
      </c>
      <c r="O633" t="s">
        <v>53</v>
      </c>
      <c r="P633" s="4">
        <v>94.75</v>
      </c>
      <c r="Q633">
        <v>5</v>
      </c>
      <c r="R633" s="4">
        <f t="shared" si="45"/>
        <v>473.75</v>
      </c>
      <c r="S633" s="2">
        <v>152.8499985</v>
      </c>
      <c r="T633" s="2">
        <f t="shared" si="48"/>
        <v>320.90000150000003</v>
      </c>
      <c r="U633" s="2">
        <f t="shared" si="49"/>
        <v>30.5699997</v>
      </c>
    </row>
    <row r="634" spans="1:21">
      <c r="A634">
        <v>15749</v>
      </c>
      <c r="B634" s="1">
        <v>43848</v>
      </c>
      <c r="C634" s="2">
        <f t="shared" si="46"/>
        <v>6</v>
      </c>
      <c r="D634" s="2" t="str">
        <f t="shared" si="47"/>
        <v>Weekend</v>
      </c>
      <c r="E634" s="2" t="str">
        <f>TEXT(Table2[[#This Row],[Order Date]],"MMMM")</f>
        <v>January</v>
      </c>
      <c r="F634" s="2" t="str">
        <f>TEXT(Table2[[#This Row],[Order Date]],"YYYY")</f>
        <v>2020</v>
      </c>
      <c r="G634">
        <v>8302</v>
      </c>
      <c r="H634" t="s">
        <v>523</v>
      </c>
      <c r="I634" t="s">
        <v>44</v>
      </c>
      <c r="J634" t="s">
        <v>110</v>
      </c>
      <c r="K634" t="s">
        <v>111</v>
      </c>
      <c r="L634" t="s">
        <v>28</v>
      </c>
      <c r="M634" t="s">
        <v>94</v>
      </c>
      <c r="N634">
        <v>403</v>
      </c>
      <c r="O634" t="s">
        <v>53</v>
      </c>
      <c r="P634" s="4">
        <v>133.37</v>
      </c>
      <c r="Q634">
        <v>1</v>
      </c>
      <c r="R634" s="4">
        <f t="shared" si="45"/>
        <v>133.37</v>
      </c>
      <c r="S634" s="2">
        <v>84.590000149999995</v>
      </c>
      <c r="T634" s="2">
        <f t="shared" si="48"/>
        <v>48.77999985000001</v>
      </c>
      <c r="U634" s="2">
        <f t="shared" si="49"/>
        <v>84.590000149999995</v>
      </c>
    </row>
    <row r="635" spans="1:21">
      <c r="A635">
        <v>14651</v>
      </c>
      <c r="B635" s="1">
        <v>43848</v>
      </c>
      <c r="C635" s="2">
        <f t="shared" si="46"/>
        <v>6</v>
      </c>
      <c r="D635" s="2" t="str">
        <f t="shared" si="47"/>
        <v>Weekend</v>
      </c>
      <c r="E635" s="2" t="str">
        <f>TEXT(Table2[[#This Row],[Order Date]],"MMMM")</f>
        <v>January</v>
      </c>
      <c r="F635" s="2" t="str">
        <f>TEXT(Table2[[#This Row],[Order Date]],"YYYY")</f>
        <v>2020</v>
      </c>
      <c r="G635">
        <v>11887</v>
      </c>
      <c r="H635" t="s">
        <v>92</v>
      </c>
      <c r="I635" t="s">
        <v>44</v>
      </c>
      <c r="J635" t="s">
        <v>110</v>
      </c>
      <c r="K635" t="s">
        <v>111</v>
      </c>
      <c r="L635" t="s">
        <v>28</v>
      </c>
      <c r="M635" t="s">
        <v>112</v>
      </c>
      <c r="N635">
        <v>957</v>
      </c>
      <c r="O635" t="s">
        <v>34</v>
      </c>
      <c r="P635" s="4">
        <v>80</v>
      </c>
      <c r="Q635">
        <v>1</v>
      </c>
      <c r="R635" s="4">
        <f t="shared" si="45"/>
        <v>80</v>
      </c>
      <c r="S635" s="2">
        <v>47.430000309999997</v>
      </c>
      <c r="T635" s="2">
        <f t="shared" si="48"/>
        <v>32.569999690000003</v>
      </c>
      <c r="U635" s="2">
        <f t="shared" si="49"/>
        <v>47.430000309999997</v>
      </c>
    </row>
    <row r="636" spans="1:21">
      <c r="A636">
        <v>17877</v>
      </c>
      <c r="B636" s="1">
        <v>43848</v>
      </c>
      <c r="C636" s="2">
        <f t="shared" si="46"/>
        <v>6</v>
      </c>
      <c r="D636" s="2" t="str">
        <f t="shared" si="47"/>
        <v>Weekend</v>
      </c>
      <c r="E636" s="2" t="str">
        <f>TEXT(Table2[[#This Row],[Order Date]],"MMMM")</f>
        <v>January</v>
      </c>
      <c r="F636" s="2" t="str">
        <f>TEXT(Table2[[#This Row],[Order Date]],"YYYY")</f>
        <v>2020</v>
      </c>
      <c r="G636">
        <v>12415</v>
      </c>
      <c r="H636" t="s">
        <v>92</v>
      </c>
      <c r="I636" t="s">
        <v>44</v>
      </c>
      <c r="J636" t="s">
        <v>110</v>
      </c>
      <c r="K636" t="s">
        <v>111</v>
      </c>
      <c r="L636" t="s">
        <v>28</v>
      </c>
      <c r="M636" t="s">
        <v>115</v>
      </c>
      <c r="N636">
        <v>1004</v>
      </c>
      <c r="O636" t="s">
        <v>49</v>
      </c>
      <c r="P636" s="4">
        <v>460.58</v>
      </c>
      <c r="Q636">
        <v>1</v>
      </c>
      <c r="R636" s="4">
        <f t="shared" si="45"/>
        <v>460.58</v>
      </c>
      <c r="S636" s="2">
        <v>268.7900085</v>
      </c>
      <c r="T636" s="2">
        <f t="shared" si="48"/>
        <v>191.78999149999999</v>
      </c>
      <c r="U636" s="2">
        <f t="shared" si="49"/>
        <v>268.7900085</v>
      </c>
    </row>
    <row r="637" spans="1:21">
      <c r="A637">
        <v>71131</v>
      </c>
      <c r="B637" s="1">
        <v>43848</v>
      </c>
      <c r="C637" s="2">
        <f t="shared" si="46"/>
        <v>6</v>
      </c>
      <c r="D637" s="2" t="str">
        <f t="shared" si="47"/>
        <v>Weekend</v>
      </c>
      <c r="E637" s="2" t="str">
        <f>TEXT(Table2[[#This Row],[Order Date]],"MMMM")</f>
        <v>January</v>
      </c>
      <c r="F637" s="2" t="str">
        <f>TEXT(Table2[[#This Row],[Order Date]],"YYYY")</f>
        <v>2020</v>
      </c>
      <c r="G637">
        <v>14684</v>
      </c>
      <c r="H637" t="s">
        <v>609</v>
      </c>
      <c r="I637" t="s">
        <v>31</v>
      </c>
      <c r="J637" t="s">
        <v>110</v>
      </c>
      <c r="K637" t="s">
        <v>90</v>
      </c>
      <c r="L637" t="s">
        <v>28</v>
      </c>
      <c r="M637" t="s">
        <v>610</v>
      </c>
      <c r="N637">
        <v>1352</v>
      </c>
      <c r="O637" t="s">
        <v>38</v>
      </c>
      <c r="P637" s="4">
        <v>669.99</v>
      </c>
      <c r="Q637">
        <v>1</v>
      </c>
      <c r="R637" s="4">
        <f t="shared" si="45"/>
        <v>669.99</v>
      </c>
      <c r="S637" s="2">
        <v>450.58000183000001</v>
      </c>
      <c r="T637" s="2">
        <f t="shared" si="48"/>
        <v>219.40999816999999</v>
      </c>
      <c r="U637" s="2">
        <f t="shared" si="49"/>
        <v>450.58000183000001</v>
      </c>
    </row>
    <row r="638" spans="1:21">
      <c r="A638">
        <v>75819</v>
      </c>
      <c r="B638" s="1">
        <v>43848</v>
      </c>
      <c r="C638" s="2">
        <f t="shared" si="46"/>
        <v>6</v>
      </c>
      <c r="D638" s="2" t="str">
        <f t="shared" si="47"/>
        <v>Weekend</v>
      </c>
      <c r="E638" s="2" t="str">
        <f>TEXT(Table2[[#This Row],[Order Date]],"MMMM")</f>
        <v>January</v>
      </c>
      <c r="F638" s="2" t="str">
        <f>TEXT(Table2[[#This Row],[Order Date]],"YYYY")</f>
        <v>2020</v>
      </c>
      <c r="G638">
        <v>19372</v>
      </c>
      <c r="H638" t="s">
        <v>611</v>
      </c>
      <c r="I638" t="s">
        <v>154</v>
      </c>
      <c r="J638" t="s">
        <v>110</v>
      </c>
      <c r="K638" t="s">
        <v>90</v>
      </c>
      <c r="L638" t="s">
        <v>28</v>
      </c>
      <c r="M638" t="s">
        <v>97</v>
      </c>
      <c r="N638">
        <v>1360</v>
      </c>
      <c r="O638" t="s">
        <v>38</v>
      </c>
      <c r="P638" s="4">
        <v>370</v>
      </c>
      <c r="Q638">
        <v>1</v>
      </c>
      <c r="R638" s="4">
        <f t="shared" si="45"/>
        <v>370</v>
      </c>
      <c r="S638" s="2">
        <v>249.0899963</v>
      </c>
      <c r="T638" s="2">
        <f t="shared" si="48"/>
        <v>120.9100037</v>
      </c>
      <c r="U638" s="2">
        <f t="shared" si="49"/>
        <v>249.0899963</v>
      </c>
    </row>
    <row r="639" spans="1:21">
      <c r="A639">
        <v>13599</v>
      </c>
      <c r="B639" s="1">
        <v>43848</v>
      </c>
      <c r="C639" s="2">
        <f t="shared" si="46"/>
        <v>6</v>
      </c>
      <c r="D639" s="2" t="str">
        <f t="shared" si="47"/>
        <v>Weekend</v>
      </c>
      <c r="E639" s="2" t="str">
        <f>TEXT(Table2[[#This Row],[Order Date]],"MMMM")</f>
        <v>January</v>
      </c>
      <c r="F639" s="2" t="str">
        <f>TEXT(Table2[[#This Row],[Order Date]],"YYYY")</f>
        <v>2020</v>
      </c>
      <c r="G639">
        <v>6123</v>
      </c>
      <c r="H639" t="s">
        <v>472</v>
      </c>
      <c r="I639" t="s">
        <v>371</v>
      </c>
      <c r="J639" t="s">
        <v>319</v>
      </c>
      <c r="K639" t="s">
        <v>90</v>
      </c>
      <c r="L639" t="s">
        <v>33</v>
      </c>
      <c r="M639" t="s">
        <v>134</v>
      </c>
      <c r="N639">
        <v>191</v>
      </c>
      <c r="O639" t="s">
        <v>29</v>
      </c>
      <c r="P639" s="4">
        <v>85</v>
      </c>
      <c r="Q639">
        <v>4</v>
      </c>
      <c r="R639" s="4">
        <f t="shared" si="45"/>
        <v>340</v>
      </c>
      <c r="S639" s="2">
        <v>219.11999520000001</v>
      </c>
      <c r="T639" s="2">
        <f t="shared" si="48"/>
        <v>120.88000479999999</v>
      </c>
      <c r="U639" s="2">
        <f t="shared" si="49"/>
        <v>54.779998800000001</v>
      </c>
    </row>
    <row r="640" spans="1:21">
      <c r="A640">
        <v>11554</v>
      </c>
      <c r="B640" s="1">
        <v>43848</v>
      </c>
      <c r="C640" s="2">
        <f t="shared" si="46"/>
        <v>6</v>
      </c>
      <c r="D640" s="2" t="str">
        <f t="shared" si="47"/>
        <v>Weekend</v>
      </c>
      <c r="E640" s="2" t="str">
        <f>TEXT(Table2[[#This Row],[Order Date]],"MMMM")</f>
        <v>January</v>
      </c>
      <c r="F640" s="2" t="str">
        <f>TEXT(Table2[[#This Row],[Order Date]],"YYYY")</f>
        <v>2020</v>
      </c>
      <c r="G640">
        <v>4717</v>
      </c>
      <c r="H640" t="s">
        <v>223</v>
      </c>
      <c r="I640" t="s">
        <v>116</v>
      </c>
      <c r="J640" t="s">
        <v>89</v>
      </c>
      <c r="K640" t="s">
        <v>90</v>
      </c>
      <c r="L640" t="s">
        <v>33</v>
      </c>
      <c r="M640" t="s">
        <v>120</v>
      </c>
      <c r="N640">
        <v>365</v>
      </c>
      <c r="O640" t="s">
        <v>53</v>
      </c>
      <c r="P640" s="4">
        <v>94.75</v>
      </c>
      <c r="Q640">
        <v>4</v>
      </c>
      <c r="R640" s="4">
        <f t="shared" si="45"/>
        <v>379</v>
      </c>
      <c r="S640" s="2">
        <v>122.2799988</v>
      </c>
      <c r="T640" s="2">
        <f t="shared" si="48"/>
        <v>256.72000120000001</v>
      </c>
      <c r="U640" s="2">
        <f t="shared" si="49"/>
        <v>30.5699997</v>
      </c>
    </row>
    <row r="641" spans="1:21">
      <c r="A641">
        <v>1186</v>
      </c>
      <c r="B641" s="1">
        <v>43848</v>
      </c>
      <c r="C641" s="2">
        <f t="shared" si="46"/>
        <v>6</v>
      </c>
      <c r="D641" s="2" t="str">
        <f t="shared" si="47"/>
        <v>Weekend</v>
      </c>
      <c r="E641" s="2" t="str">
        <f>TEXT(Table2[[#This Row],[Order Date]],"MMMM")</f>
        <v>January</v>
      </c>
      <c r="F641" s="2" t="str">
        <f>TEXT(Table2[[#This Row],[Order Date]],"YYYY")</f>
        <v>2020</v>
      </c>
      <c r="G641">
        <v>11947</v>
      </c>
      <c r="H641" t="s">
        <v>92</v>
      </c>
      <c r="I641" t="s">
        <v>101</v>
      </c>
      <c r="J641" t="s">
        <v>89</v>
      </c>
      <c r="K641" t="s">
        <v>90</v>
      </c>
      <c r="L641" t="s">
        <v>33</v>
      </c>
      <c r="M641" t="s">
        <v>120</v>
      </c>
      <c r="N641">
        <v>365</v>
      </c>
      <c r="O641" t="s">
        <v>53</v>
      </c>
      <c r="P641" s="4">
        <v>94.75</v>
      </c>
      <c r="Q641">
        <v>4</v>
      </c>
      <c r="R641" s="4">
        <f t="shared" si="45"/>
        <v>379</v>
      </c>
      <c r="S641" s="2">
        <v>122.2799988</v>
      </c>
      <c r="T641" s="2">
        <f t="shared" si="48"/>
        <v>256.72000120000001</v>
      </c>
      <c r="U641" s="2">
        <f t="shared" si="49"/>
        <v>30.5699997</v>
      </c>
    </row>
    <row r="642" spans="1:21">
      <c r="A642">
        <v>11558</v>
      </c>
      <c r="B642" s="1">
        <v>43848</v>
      </c>
      <c r="C642" s="2">
        <f t="shared" si="46"/>
        <v>6</v>
      </c>
      <c r="D642" s="2" t="str">
        <f t="shared" si="47"/>
        <v>Weekend</v>
      </c>
      <c r="E642" s="2" t="str">
        <f>TEXT(Table2[[#This Row],[Order Date]],"MMMM")</f>
        <v>January</v>
      </c>
      <c r="F642" s="2" t="str">
        <f>TEXT(Table2[[#This Row],[Order Date]],"YYYY")</f>
        <v>2020</v>
      </c>
      <c r="G642">
        <v>7457</v>
      </c>
      <c r="H642" t="s">
        <v>92</v>
      </c>
      <c r="I642" t="s">
        <v>612</v>
      </c>
      <c r="J642" t="s">
        <v>89</v>
      </c>
      <c r="K642" t="s">
        <v>90</v>
      </c>
      <c r="L642" t="s">
        <v>33</v>
      </c>
      <c r="M642" t="s">
        <v>120</v>
      </c>
      <c r="N642">
        <v>365</v>
      </c>
      <c r="O642" t="s">
        <v>53</v>
      </c>
      <c r="P642" s="4">
        <v>94.75</v>
      </c>
      <c r="Q642">
        <v>4</v>
      </c>
      <c r="R642" s="4">
        <f t="shared" ref="R642:R705" si="50">P642*Q642</f>
        <v>379</v>
      </c>
      <c r="S642" s="2">
        <v>122.2799988</v>
      </c>
      <c r="T642" s="2">
        <f t="shared" si="48"/>
        <v>256.72000120000001</v>
      </c>
      <c r="U642" s="2">
        <f t="shared" si="49"/>
        <v>30.5699997</v>
      </c>
    </row>
    <row r="643" spans="1:21">
      <c r="A643">
        <v>11558</v>
      </c>
      <c r="B643" s="1">
        <v>43848</v>
      </c>
      <c r="C643" s="2">
        <f t="shared" ref="C643:C706" si="51">WEEKDAY(B643,2)</f>
        <v>6</v>
      </c>
      <c r="D643" s="2" t="str">
        <f t="shared" ref="D643:D706" si="52">IF(C643&gt;=6,"Weekend","Weekday")</f>
        <v>Weekend</v>
      </c>
      <c r="E643" s="2" t="str">
        <f>TEXT(Table2[[#This Row],[Order Date]],"MMMM")</f>
        <v>January</v>
      </c>
      <c r="F643" s="2" t="str">
        <f>TEXT(Table2[[#This Row],[Order Date]],"YYYY")</f>
        <v>2020</v>
      </c>
      <c r="G643">
        <v>7457</v>
      </c>
      <c r="H643" t="s">
        <v>92</v>
      </c>
      <c r="I643" t="s">
        <v>612</v>
      </c>
      <c r="J643" t="s">
        <v>89</v>
      </c>
      <c r="K643" t="s">
        <v>90</v>
      </c>
      <c r="L643" t="s">
        <v>33</v>
      </c>
      <c r="M643" t="s">
        <v>99</v>
      </c>
      <c r="N643">
        <v>804</v>
      </c>
      <c r="O643" t="s">
        <v>46</v>
      </c>
      <c r="P643" s="4">
        <v>18.989999999999998</v>
      </c>
      <c r="Q643">
        <v>4</v>
      </c>
      <c r="R643" s="4">
        <f t="shared" si="50"/>
        <v>75.959999999999994</v>
      </c>
      <c r="S643" s="2">
        <v>47.279998800000001</v>
      </c>
      <c r="T643" s="2">
        <f t="shared" ref="T643:T706" si="53">R643-S643</f>
        <v>28.680001199999992</v>
      </c>
      <c r="U643" s="2">
        <f t="shared" ref="U643:U706" si="54">S643/Q643</f>
        <v>11.8199997</v>
      </c>
    </row>
    <row r="644" spans="1:21">
      <c r="A644">
        <v>14100</v>
      </c>
      <c r="B644" s="1">
        <v>43848</v>
      </c>
      <c r="C644" s="2">
        <f t="shared" si="51"/>
        <v>6</v>
      </c>
      <c r="D644" s="2" t="str">
        <f t="shared" si="52"/>
        <v>Weekend</v>
      </c>
      <c r="E644" s="2" t="str">
        <f>TEXT(Table2[[#This Row],[Order Date]],"MMMM")</f>
        <v>January</v>
      </c>
      <c r="F644" s="2" t="str">
        <f>TEXT(Table2[[#This Row],[Order Date]],"YYYY")</f>
        <v>2020</v>
      </c>
      <c r="G644">
        <v>1045</v>
      </c>
      <c r="H644" t="s">
        <v>613</v>
      </c>
      <c r="I644" t="s">
        <v>470</v>
      </c>
      <c r="J644" t="s">
        <v>89</v>
      </c>
      <c r="K644" t="s">
        <v>90</v>
      </c>
      <c r="L644" t="s">
        <v>28</v>
      </c>
      <c r="M644" t="s">
        <v>120</v>
      </c>
      <c r="N644">
        <v>365</v>
      </c>
      <c r="O644" t="s">
        <v>53</v>
      </c>
      <c r="P644" s="4">
        <v>94.75</v>
      </c>
      <c r="Q644">
        <v>5</v>
      </c>
      <c r="R644" s="4">
        <f t="shared" si="50"/>
        <v>473.75</v>
      </c>
      <c r="S644" s="2">
        <v>152.8499985</v>
      </c>
      <c r="T644" s="2">
        <f t="shared" si="53"/>
        <v>320.90000150000003</v>
      </c>
      <c r="U644" s="2">
        <f t="shared" si="54"/>
        <v>30.5699997</v>
      </c>
    </row>
    <row r="645" spans="1:21">
      <c r="A645">
        <v>11529</v>
      </c>
      <c r="B645" s="1">
        <v>43848</v>
      </c>
      <c r="C645" s="2">
        <f t="shared" si="51"/>
        <v>6</v>
      </c>
      <c r="D645" s="2" t="str">
        <f t="shared" si="52"/>
        <v>Weekend</v>
      </c>
      <c r="E645" s="2" t="str">
        <f>TEXT(Table2[[#This Row],[Order Date]],"MMMM")</f>
        <v>January</v>
      </c>
      <c r="F645" s="2" t="str">
        <f>TEXT(Table2[[#This Row],[Order Date]],"YYYY")</f>
        <v>2020</v>
      </c>
      <c r="G645">
        <v>8853</v>
      </c>
      <c r="H645" t="s">
        <v>614</v>
      </c>
      <c r="I645" t="s">
        <v>615</v>
      </c>
      <c r="J645" t="s">
        <v>89</v>
      </c>
      <c r="K645" t="s">
        <v>90</v>
      </c>
      <c r="L645" t="s">
        <v>33</v>
      </c>
      <c r="M645" t="s">
        <v>120</v>
      </c>
      <c r="N645">
        <v>365</v>
      </c>
      <c r="O645" t="s">
        <v>53</v>
      </c>
      <c r="P645" s="4">
        <v>94.75</v>
      </c>
      <c r="Q645">
        <v>4</v>
      </c>
      <c r="R645" s="4">
        <f t="shared" si="50"/>
        <v>379</v>
      </c>
      <c r="S645" s="2">
        <v>122.2799988</v>
      </c>
      <c r="T645" s="2">
        <f t="shared" si="53"/>
        <v>256.72000120000001</v>
      </c>
      <c r="U645" s="2">
        <f t="shared" si="54"/>
        <v>30.5699997</v>
      </c>
    </row>
    <row r="646" spans="1:21">
      <c r="A646">
        <v>9340</v>
      </c>
      <c r="B646" s="1">
        <v>43847</v>
      </c>
      <c r="C646" s="2">
        <f t="shared" si="51"/>
        <v>5</v>
      </c>
      <c r="D646" s="2" t="str">
        <f t="shared" si="52"/>
        <v>Weekday</v>
      </c>
      <c r="E646" s="2" t="str">
        <f>TEXT(Table2[[#This Row],[Order Date]],"MMMM")</f>
        <v>January</v>
      </c>
      <c r="F646" s="2" t="str">
        <f>TEXT(Table2[[#This Row],[Order Date]],"YYYY")</f>
        <v>2020</v>
      </c>
      <c r="G646">
        <v>6306</v>
      </c>
      <c r="H646" t="s">
        <v>481</v>
      </c>
      <c r="I646" t="s">
        <v>44</v>
      </c>
      <c r="J646" t="s">
        <v>110</v>
      </c>
      <c r="K646" t="s">
        <v>111</v>
      </c>
      <c r="L646" t="s">
        <v>33</v>
      </c>
      <c r="M646" t="s">
        <v>120</v>
      </c>
      <c r="N646">
        <v>365</v>
      </c>
      <c r="O646" t="s">
        <v>53</v>
      </c>
      <c r="P646" s="4">
        <v>94.75</v>
      </c>
      <c r="Q646">
        <v>5</v>
      </c>
      <c r="R646" s="4">
        <f t="shared" si="50"/>
        <v>473.75</v>
      </c>
      <c r="S646" s="2">
        <v>152.8499985</v>
      </c>
      <c r="T646" s="2">
        <f t="shared" si="53"/>
        <v>320.90000150000003</v>
      </c>
      <c r="U646" s="2">
        <f t="shared" si="54"/>
        <v>30.5699997</v>
      </c>
    </row>
    <row r="647" spans="1:21">
      <c r="A647">
        <v>17810</v>
      </c>
      <c r="B647" s="1">
        <v>43847</v>
      </c>
      <c r="C647" s="2">
        <f t="shared" si="51"/>
        <v>5</v>
      </c>
      <c r="D647" s="2" t="str">
        <f t="shared" si="52"/>
        <v>Weekday</v>
      </c>
      <c r="E647" s="2" t="str">
        <f>TEXT(Table2[[#This Row],[Order Date]],"MMMM")</f>
        <v>January</v>
      </c>
      <c r="F647" s="2" t="str">
        <f>TEXT(Table2[[#This Row],[Order Date]],"YYYY")</f>
        <v>2020</v>
      </c>
      <c r="G647">
        <v>6365</v>
      </c>
      <c r="H647" t="s">
        <v>92</v>
      </c>
      <c r="I647" t="s">
        <v>44</v>
      </c>
      <c r="J647" t="s">
        <v>110</v>
      </c>
      <c r="K647" t="s">
        <v>111</v>
      </c>
      <c r="L647" t="s">
        <v>28</v>
      </c>
      <c r="M647" t="s">
        <v>251</v>
      </c>
      <c r="N647">
        <v>44</v>
      </c>
      <c r="O647" t="s">
        <v>53</v>
      </c>
      <c r="P647" s="4">
        <v>94.75</v>
      </c>
      <c r="Q647">
        <v>1</v>
      </c>
      <c r="R647" s="4">
        <f t="shared" si="50"/>
        <v>94.75</v>
      </c>
      <c r="S647" s="2">
        <v>74.089996339999999</v>
      </c>
      <c r="T647" s="2">
        <f t="shared" si="53"/>
        <v>20.660003660000001</v>
      </c>
      <c r="U647" s="2">
        <f t="shared" si="54"/>
        <v>74.089996339999999</v>
      </c>
    </row>
    <row r="648" spans="1:21">
      <c r="A648">
        <v>17810</v>
      </c>
      <c r="B648" s="1">
        <v>43847</v>
      </c>
      <c r="C648" s="2">
        <f t="shared" si="51"/>
        <v>5</v>
      </c>
      <c r="D648" s="2" t="str">
        <f t="shared" si="52"/>
        <v>Weekday</v>
      </c>
      <c r="E648" s="2" t="str">
        <f>TEXT(Table2[[#This Row],[Order Date]],"MMMM")</f>
        <v>January</v>
      </c>
      <c r="F648" s="2" t="str">
        <f>TEXT(Table2[[#This Row],[Order Date]],"YYYY")</f>
        <v>2020</v>
      </c>
      <c r="G648">
        <v>6365</v>
      </c>
      <c r="H648" t="s">
        <v>92</v>
      </c>
      <c r="I648" t="s">
        <v>44</v>
      </c>
      <c r="J648" t="s">
        <v>110</v>
      </c>
      <c r="K648" t="s">
        <v>111</v>
      </c>
      <c r="L648" t="s">
        <v>28</v>
      </c>
      <c r="M648" t="s">
        <v>94</v>
      </c>
      <c r="N648">
        <v>403</v>
      </c>
      <c r="O648" t="s">
        <v>53</v>
      </c>
      <c r="P648" s="4">
        <v>133.37</v>
      </c>
      <c r="Q648">
        <v>1</v>
      </c>
      <c r="R648" s="4">
        <f t="shared" si="50"/>
        <v>133.37</v>
      </c>
      <c r="S648" s="2">
        <v>84.590000149999995</v>
      </c>
      <c r="T648" s="2">
        <f t="shared" si="53"/>
        <v>48.77999985000001</v>
      </c>
      <c r="U648" s="2">
        <f t="shared" si="54"/>
        <v>84.590000149999995</v>
      </c>
    </row>
    <row r="649" spans="1:21">
      <c r="A649">
        <v>1105</v>
      </c>
      <c r="B649" s="1">
        <v>43847</v>
      </c>
      <c r="C649" s="2">
        <f t="shared" si="51"/>
        <v>5</v>
      </c>
      <c r="D649" s="2" t="str">
        <f t="shared" si="52"/>
        <v>Weekday</v>
      </c>
      <c r="E649" s="2" t="str">
        <f>TEXT(Table2[[#This Row],[Order Date]],"MMMM")</f>
        <v>January</v>
      </c>
      <c r="F649" s="2" t="str">
        <f>TEXT(Table2[[#This Row],[Order Date]],"YYYY")</f>
        <v>2020</v>
      </c>
      <c r="G649">
        <v>9760</v>
      </c>
      <c r="H649" t="s">
        <v>616</v>
      </c>
      <c r="I649" t="s">
        <v>44</v>
      </c>
      <c r="J649" t="s">
        <v>110</v>
      </c>
      <c r="K649" t="s">
        <v>111</v>
      </c>
      <c r="L649" t="s">
        <v>33</v>
      </c>
      <c r="M649" t="s">
        <v>128</v>
      </c>
      <c r="N649">
        <v>818</v>
      </c>
      <c r="O649" t="s">
        <v>46</v>
      </c>
      <c r="P649" s="4">
        <v>46.69</v>
      </c>
      <c r="Q649">
        <v>5</v>
      </c>
      <c r="R649" s="4">
        <f t="shared" si="50"/>
        <v>233.45</v>
      </c>
      <c r="S649" s="2">
        <v>148.45000264999999</v>
      </c>
      <c r="T649" s="2">
        <f t="shared" si="53"/>
        <v>84.999997350000001</v>
      </c>
      <c r="U649" s="2">
        <f t="shared" si="54"/>
        <v>29.690000529999999</v>
      </c>
    </row>
    <row r="650" spans="1:21">
      <c r="A650">
        <v>17770</v>
      </c>
      <c r="B650" s="1">
        <v>43847</v>
      </c>
      <c r="C650" s="2">
        <f t="shared" si="51"/>
        <v>5</v>
      </c>
      <c r="D650" s="2" t="str">
        <f t="shared" si="52"/>
        <v>Weekday</v>
      </c>
      <c r="E650" s="2" t="str">
        <f>TEXT(Table2[[#This Row],[Order Date]],"MMMM")</f>
        <v>January</v>
      </c>
      <c r="F650" s="2" t="str">
        <f>TEXT(Table2[[#This Row],[Order Date]],"YYYY")</f>
        <v>2020</v>
      </c>
      <c r="G650">
        <v>9957</v>
      </c>
      <c r="H650" t="s">
        <v>617</v>
      </c>
      <c r="I650" t="s">
        <v>44</v>
      </c>
      <c r="J650" t="s">
        <v>110</v>
      </c>
      <c r="K650" t="s">
        <v>111</v>
      </c>
      <c r="L650" t="s">
        <v>28</v>
      </c>
      <c r="M650" t="s">
        <v>112</v>
      </c>
      <c r="N650">
        <v>957</v>
      </c>
      <c r="O650" t="s">
        <v>34</v>
      </c>
      <c r="P650" s="4">
        <v>80</v>
      </c>
      <c r="Q650">
        <v>1</v>
      </c>
      <c r="R650" s="4">
        <f t="shared" si="50"/>
        <v>80</v>
      </c>
      <c r="S650" s="2">
        <v>47.430000309999997</v>
      </c>
      <c r="T650" s="2">
        <f t="shared" si="53"/>
        <v>32.569999690000003</v>
      </c>
      <c r="U650" s="2">
        <f t="shared" si="54"/>
        <v>47.430000309999997</v>
      </c>
    </row>
    <row r="651" spans="1:21">
      <c r="A651">
        <v>5154</v>
      </c>
      <c r="B651" s="1">
        <v>43847</v>
      </c>
      <c r="C651" s="2">
        <f t="shared" si="51"/>
        <v>5</v>
      </c>
      <c r="D651" s="2" t="str">
        <f t="shared" si="52"/>
        <v>Weekday</v>
      </c>
      <c r="E651" s="2" t="str">
        <f>TEXT(Table2[[#This Row],[Order Date]],"MMMM")</f>
        <v>January</v>
      </c>
      <c r="F651" s="2" t="str">
        <f>TEXT(Table2[[#This Row],[Order Date]],"YYYY")</f>
        <v>2020</v>
      </c>
      <c r="G651">
        <v>12310</v>
      </c>
      <c r="H651" t="s">
        <v>618</v>
      </c>
      <c r="I651" t="s">
        <v>44</v>
      </c>
      <c r="J651" t="s">
        <v>110</v>
      </c>
      <c r="K651" t="s">
        <v>111</v>
      </c>
      <c r="L651" t="s">
        <v>33</v>
      </c>
      <c r="M651" t="s">
        <v>120</v>
      </c>
      <c r="N651">
        <v>365</v>
      </c>
      <c r="O651" t="s">
        <v>53</v>
      </c>
      <c r="P651" s="4">
        <v>94.75</v>
      </c>
      <c r="Q651">
        <v>5</v>
      </c>
      <c r="R651" s="4">
        <f t="shared" si="50"/>
        <v>473.75</v>
      </c>
      <c r="S651" s="2">
        <v>152.8499985</v>
      </c>
      <c r="T651" s="2">
        <f t="shared" si="53"/>
        <v>320.90000150000003</v>
      </c>
      <c r="U651" s="2">
        <f t="shared" si="54"/>
        <v>30.5699997</v>
      </c>
    </row>
    <row r="652" spans="1:21">
      <c r="A652">
        <v>17766</v>
      </c>
      <c r="B652" s="1">
        <v>43847</v>
      </c>
      <c r="C652" s="2">
        <f t="shared" si="51"/>
        <v>5</v>
      </c>
      <c r="D652" s="2" t="str">
        <f t="shared" si="52"/>
        <v>Weekday</v>
      </c>
      <c r="E652" s="2" t="str">
        <f>TEXT(Table2[[#This Row],[Order Date]],"MMMM")</f>
        <v>January</v>
      </c>
      <c r="F652" s="2" t="str">
        <f>TEXT(Table2[[#This Row],[Order Date]],"YYYY")</f>
        <v>2020</v>
      </c>
      <c r="G652">
        <v>10863</v>
      </c>
      <c r="H652" t="s">
        <v>445</v>
      </c>
      <c r="I652" t="s">
        <v>119</v>
      </c>
      <c r="J652" t="s">
        <v>110</v>
      </c>
      <c r="K652" t="s">
        <v>90</v>
      </c>
      <c r="L652" t="s">
        <v>28</v>
      </c>
      <c r="M652" t="s">
        <v>94</v>
      </c>
      <c r="N652">
        <v>403</v>
      </c>
      <c r="O652" t="s">
        <v>53</v>
      </c>
      <c r="P652" s="4">
        <v>133.37</v>
      </c>
      <c r="Q652">
        <v>1</v>
      </c>
      <c r="R652" s="4">
        <f t="shared" si="50"/>
        <v>133.37</v>
      </c>
      <c r="S652" s="2">
        <v>84.590000149999995</v>
      </c>
      <c r="T652" s="2">
        <f t="shared" si="53"/>
        <v>48.77999985000001</v>
      </c>
      <c r="U652" s="2">
        <f t="shared" si="54"/>
        <v>84.590000149999995</v>
      </c>
    </row>
    <row r="653" spans="1:21">
      <c r="A653">
        <v>69830</v>
      </c>
      <c r="B653" s="1">
        <v>43847</v>
      </c>
      <c r="C653" s="2">
        <f t="shared" si="51"/>
        <v>5</v>
      </c>
      <c r="D653" s="2" t="str">
        <f t="shared" si="52"/>
        <v>Weekday</v>
      </c>
      <c r="E653" s="2" t="str">
        <f>TEXT(Table2[[#This Row],[Order Date]],"MMMM")</f>
        <v>January</v>
      </c>
      <c r="F653" s="2" t="str">
        <f>TEXT(Table2[[#This Row],[Order Date]],"YYYY")</f>
        <v>2020</v>
      </c>
      <c r="G653">
        <v>13383</v>
      </c>
      <c r="H653" t="s">
        <v>226</v>
      </c>
      <c r="I653" t="s">
        <v>31</v>
      </c>
      <c r="J653" t="s">
        <v>110</v>
      </c>
      <c r="K653" t="s">
        <v>90</v>
      </c>
      <c r="L653" t="s">
        <v>28</v>
      </c>
      <c r="M653" t="s">
        <v>579</v>
      </c>
      <c r="N653">
        <v>1349</v>
      </c>
      <c r="O653" t="s">
        <v>38</v>
      </c>
      <c r="P653" s="4">
        <v>99.98</v>
      </c>
      <c r="Q653">
        <v>1</v>
      </c>
      <c r="R653" s="4">
        <f t="shared" si="50"/>
        <v>99.98</v>
      </c>
      <c r="S653" s="2">
        <v>76.830001800000005</v>
      </c>
      <c r="T653" s="2">
        <f t="shared" si="53"/>
        <v>23.149998199999999</v>
      </c>
      <c r="U653" s="2">
        <f t="shared" si="54"/>
        <v>76.830001800000005</v>
      </c>
    </row>
    <row r="654" spans="1:21">
      <c r="A654">
        <v>17755</v>
      </c>
      <c r="B654" s="1">
        <v>43847</v>
      </c>
      <c r="C654" s="2">
        <f t="shared" si="51"/>
        <v>5</v>
      </c>
      <c r="D654" s="2" t="str">
        <f t="shared" si="52"/>
        <v>Weekday</v>
      </c>
      <c r="E654" s="2" t="str">
        <f>TEXT(Table2[[#This Row],[Order Date]],"MMMM")</f>
        <v>January</v>
      </c>
      <c r="F654" s="2" t="str">
        <f>TEXT(Table2[[#This Row],[Order Date]],"YYYY")</f>
        <v>2020</v>
      </c>
      <c r="G654">
        <v>8380</v>
      </c>
      <c r="H654" t="s">
        <v>92</v>
      </c>
      <c r="I654" t="s">
        <v>36</v>
      </c>
      <c r="J654" t="s">
        <v>110</v>
      </c>
      <c r="K654" t="s">
        <v>90</v>
      </c>
      <c r="L654" t="s">
        <v>28</v>
      </c>
      <c r="M654" t="s">
        <v>134</v>
      </c>
      <c r="N654">
        <v>191</v>
      </c>
      <c r="O654" t="s">
        <v>29</v>
      </c>
      <c r="P654" s="4">
        <v>85</v>
      </c>
      <c r="Q654">
        <v>1</v>
      </c>
      <c r="R654" s="4">
        <f t="shared" si="50"/>
        <v>85</v>
      </c>
      <c r="S654" s="2">
        <v>54.779998800000001</v>
      </c>
      <c r="T654" s="2">
        <f t="shared" si="53"/>
        <v>30.220001199999999</v>
      </c>
      <c r="U654" s="2">
        <f t="shared" si="54"/>
        <v>54.779998800000001</v>
      </c>
    </row>
    <row r="655" spans="1:21">
      <c r="A655">
        <v>17755</v>
      </c>
      <c r="B655" s="1">
        <v>43847</v>
      </c>
      <c r="C655" s="2">
        <f t="shared" si="51"/>
        <v>5</v>
      </c>
      <c r="D655" s="2" t="str">
        <f t="shared" si="52"/>
        <v>Weekday</v>
      </c>
      <c r="E655" s="2" t="str">
        <f>TEXT(Table2[[#This Row],[Order Date]],"MMMM")</f>
        <v>January</v>
      </c>
      <c r="F655" s="2" t="str">
        <f>TEXT(Table2[[#This Row],[Order Date]],"YYYY")</f>
        <v>2020</v>
      </c>
      <c r="G655">
        <v>8380</v>
      </c>
      <c r="H655" t="s">
        <v>92</v>
      </c>
      <c r="I655" t="s">
        <v>36</v>
      </c>
      <c r="J655" t="s">
        <v>110</v>
      </c>
      <c r="K655" t="s">
        <v>90</v>
      </c>
      <c r="L655" t="s">
        <v>28</v>
      </c>
      <c r="M655" t="s">
        <v>94</v>
      </c>
      <c r="N655">
        <v>403</v>
      </c>
      <c r="O655" t="s">
        <v>53</v>
      </c>
      <c r="P655" s="4">
        <v>133.37</v>
      </c>
      <c r="Q655">
        <v>1</v>
      </c>
      <c r="R655" s="4">
        <f t="shared" si="50"/>
        <v>133.37</v>
      </c>
      <c r="S655" s="2">
        <v>84.590000149999995</v>
      </c>
      <c r="T655" s="2">
        <f t="shared" si="53"/>
        <v>48.77999985000001</v>
      </c>
      <c r="U655" s="2">
        <f t="shared" si="54"/>
        <v>84.590000149999995</v>
      </c>
    </row>
    <row r="656" spans="1:21">
      <c r="A656">
        <v>17162</v>
      </c>
      <c r="B656" s="1">
        <v>43847</v>
      </c>
      <c r="C656" s="2">
        <f t="shared" si="51"/>
        <v>5</v>
      </c>
      <c r="D656" s="2" t="str">
        <f t="shared" si="52"/>
        <v>Weekday</v>
      </c>
      <c r="E656" s="2" t="str">
        <f>TEXT(Table2[[#This Row],[Order Date]],"MMMM")</f>
        <v>January</v>
      </c>
      <c r="F656" s="2" t="str">
        <f>TEXT(Table2[[#This Row],[Order Date]],"YYYY")</f>
        <v>2020</v>
      </c>
      <c r="G656">
        <v>54</v>
      </c>
      <c r="H656" t="s">
        <v>283</v>
      </c>
      <c r="I656" t="s">
        <v>44</v>
      </c>
      <c r="J656" t="s">
        <v>110</v>
      </c>
      <c r="K656" t="s">
        <v>90</v>
      </c>
      <c r="L656" t="s">
        <v>28</v>
      </c>
      <c r="M656" t="s">
        <v>120</v>
      </c>
      <c r="N656">
        <v>365</v>
      </c>
      <c r="O656" t="s">
        <v>53</v>
      </c>
      <c r="P656" s="4">
        <v>94.75</v>
      </c>
      <c r="Q656">
        <v>4</v>
      </c>
      <c r="R656" s="4">
        <f t="shared" si="50"/>
        <v>379</v>
      </c>
      <c r="S656" s="2">
        <v>122.2799988</v>
      </c>
      <c r="T656" s="2">
        <f t="shared" si="53"/>
        <v>256.72000120000001</v>
      </c>
      <c r="U656" s="2">
        <f t="shared" si="54"/>
        <v>30.5699997</v>
      </c>
    </row>
    <row r="657" spans="1:21">
      <c r="A657">
        <v>75873</v>
      </c>
      <c r="B657" s="1">
        <v>43847</v>
      </c>
      <c r="C657" s="2">
        <f t="shared" si="51"/>
        <v>5</v>
      </c>
      <c r="D657" s="2" t="str">
        <f t="shared" si="52"/>
        <v>Weekday</v>
      </c>
      <c r="E657" s="2" t="str">
        <f>TEXT(Table2[[#This Row],[Order Date]],"MMMM")</f>
        <v>January</v>
      </c>
      <c r="F657" s="2" t="str">
        <f>TEXT(Table2[[#This Row],[Order Date]],"YYYY")</f>
        <v>2020</v>
      </c>
      <c r="G657">
        <v>19426</v>
      </c>
      <c r="H657" t="s">
        <v>379</v>
      </c>
      <c r="I657" t="s">
        <v>254</v>
      </c>
      <c r="J657" t="s">
        <v>89</v>
      </c>
      <c r="K657" t="s">
        <v>90</v>
      </c>
      <c r="L657" t="s">
        <v>33</v>
      </c>
      <c r="M657" t="s">
        <v>97</v>
      </c>
      <c r="N657">
        <v>1360</v>
      </c>
      <c r="O657" t="s">
        <v>38</v>
      </c>
      <c r="P657" s="4">
        <v>370</v>
      </c>
      <c r="Q657">
        <v>1</v>
      </c>
      <c r="R657" s="4">
        <f t="shared" si="50"/>
        <v>370</v>
      </c>
      <c r="S657" s="2">
        <v>249.0899963</v>
      </c>
      <c r="T657" s="2">
        <f t="shared" si="53"/>
        <v>120.9100037</v>
      </c>
      <c r="U657" s="2">
        <f t="shared" si="54"/>
        <v>249.0899963</v>
      </c>
    </row>
    <row r="658" spans="1:21">
      <c r="A658">
        <v>12540</v>
      </c>
      <c r="B658" s="1">
        <v>43847</v>
      </c>
      <c r="C658" s="2">
        <f t="shared" si="51"/>
        <v>5</v>
      </c>
      <c r="D658" s="2" t="str">
        <f t="shared" si="52"/>
        <v>Weekday</v>
      </c>
      <c r="E658" s="2" t="str">
        <f>TEXT(Table2[[#This Row],[Order Date]],"MMMM")</f>
        <v>January</v>
      </c>
      <c r="F658" s="2" t="str">
        <f>TEXT(Table2[[#This Row],[Order Date]],"YYYY")</f>
        <v>2020</v>
      </c>
      <c r="G658">
        <v>6758</v>
      </c>
      <c r="H658" t="s">
        <v>440</v>
      </c>
      <c r="I658" t="s">
        <v>619</v>
      </c>
      <c r="J658" t="s">
        <v>89</v>
      </c>
      <c r="K658" t="s">
        <v>90</v>
      </c>
      <c r="L658" t="s">
        <v>28</v>
      </c>
      <c r="M658" t="s">
        <v>120</v>
      </c>
      <c r="N658">
        <v>365</v>
      </c>
      <c r="O658" t="s">
        <v>53</v>
      </c>
      <c r="P658" s="4">
        <v>94.75</v>
      </c>
      <c r="Q658">
        <v>5</v>
      </c>
      <c r="R658" s="4">
        <f t="shared" si="50"/>
        <v>473.75</v>
      </c>
      <c r="S658" s="2">
        <v>152.8499985</v>
      </c>
      <c r="T658" s="2">
        <f t="shared" si="53"/>
        <v>320.90000150000003</v>
      </c>
      <c r="U658" s="2">
        <f t="shared" si="54"/>
        <v>30.5699997</v>
      </c>
    </row>
    <row r="659" spans="1:21">
      <c r="A659">
        <v>75820</v>
      </c>
      <c r="B659" s="1">
        <v>43847</v>
      </c>
      <c r="C659" s="2">
        <f t="shared" si="51"/>
        <v>5</v>
      </c>
      <c r="D659" s="2" t="str">
        <f t="shared" si="52"/>
        <v>Weekday</v>
      </c>
      <c r="E659" s="2" t="str">
        <f>TEXT(Table2[[#This Row],[Order Date]],"MMMM")</f>
        <v>January</v>
      </c>
      <c r="F659" s="2" t="str">
        <f>TEXT(Table2[[#This Row],[Order Date]],"YYYY")</f>
        <v>2020</v>
      </c>
      <c r="G659">
        <v>19373</v>
      </c>
      <c r="H659" t="s">
        <v>620</v>
      </c>
      <c r="I659" t="s">
        <v>329</v>
      </c>
      <c r="J659" t="s">
        <v>89</v>
      </c>
      <c r="K659" t="s">
        <v>90</v>
      </c>
      <c r="L659" t="s">
        <v>28</v>
      </c>
      <c r="M659" t="s">
        <v>97</v>
      </c>
      <c r="N659">
        <v>1360</v>
      </c>
      <c r="O659" t="s">
        <v>38</v>
      </c>
      <c r="P659" s="4">
        <v>370</v>
      </c>
      <c r="Q659">
        <v>1</v>
      </c>
      <c r="R659" s="4">
        <f t="shared" si="50"/>
        <v>370</v>
      </c>
      <c r="S659" s="2">
        <v>249.0899963</v>
      </c>
      <c r="T659" s="2">
        <f t="shared" si="53"/>
        <v>120.9100037</v>
      </c>
      <c r="U659" s="2">
        <f t="shared" si="54"/>
        <v>249.0899963</v>
      </c>
    </row>
    <row r="660" spans="1:21">
      <c r="A660">
        <v>75821</v>
      </c>
      <c r="B660" s="1">
        <v>43846</v>
      </c>
      <c r="C660" s="2">
        <f t="shared" si="51"/>
        <v>4</v>
      </c>
      <c r="D660" s="2" t="str">
        <f t="shared" si="52"/>
        <v>Weekday</v>
      </c>
      <c r="E660" s="2" t="str">
        <f>TEXT(Table2[[#This Row],[Order Date]],"MMMM")</f>
        <v>January</v>
      </c>
      <c r="F660" s="2" t="str">
        <f>TEXT(Table2[[#This Row],[Order Date]],"YYYY")</f>
        <v>2020</v>
      </c>
      <c r="G660">
        <v>19374</v>
      </c>
      <c r="H660" t="s">
        <v>621</v>
      </c>
      <c r="I660" t="s">
        <v>36</v>
      </c>
      <c r="J660" t="s">
        <v>110</v>
      </c>
      <c r="K660" t="s">
        <v>111</v>
      </c>
      <c r="L660" t="s">
        <v>28</v>
      </c>
      <c r="M660" t="s">
        <v>97</v>
      </c>
      <c r="N660">
        <v>1360</v>
      </c>
      <c r="O660" t="s">
        <v>38</v>
      </c>
      <c r="P660" s="4">
        <v>370</v>
      </c>
      <c r="Q660">
        <v>1</v>
      </c>
      <c r="R660" s="4">
        <f t="shared" si="50"/>
        <v>370</v>
      </c>
      <c r="S660" s="2">
        <v>249.0899963</v>
      </c>
      <c r="T660" s="2">
        <f t="shared" si="53"/>
        <v>120.9100037</v>
      </c>
      <c r="U660" s="2">
        <f t="shared" si="54"/>
        <v>249.0899963</v>
      </c>
    </row>
    <row r="661" spans="1:21">
      <c r="A661">
        <v>1077</v>
      </c>
      <c r="B661" s="1">
        <v>43846</v>
      </c>
      <c r="C661" s="2">
        <f t="shared" si="51"/>
        <v>4</v>
      </c>
      <c r="D661" s="2" t="str">
        <f t="shared" si="52"/>
        <v>Weekday</v>
      </c>
      <c r="E661" s="2" t="str">
        <f>TEXT(Table2[[#This Row],[Order Date]],"MMMM")</f>
        <v>January</v>
      </c>
      <c r="F661" s="2" t="str">
        <f>TEXT(Table2[[#This Row],[Order Date]],"YYYY")</f>
        <v>2020</v>
      </c>
      <c r="G661">
        <v>8103</v>
      </c>
      <c r="H661" t="s">
        <v>335</v>
      </c>
      <c r="I661" t="s">
        <v>44</v>
      </c>
      <c r="J661" t="s">
        <v>110</v>
      </c>
      <c r="K661" t="s">
        <v>111</v>
      </c>
      <c r="L661" t="s">
        <v>28</v>
      </c>
      <c r="M661" t="s">
        <v>134</v>
      </c>
      <c r="N661">
        <v>191</v>
      </c>
      <c r="O661" t="s">
        <v>29</v>
      </c>
      <c r="P661" s="4">
        <v>85</v>
      </c>
      <c r="Q661">
        <v>1</v>
      </c>
      <c r="R661" s="4">
        <f t="shared" si="50"/>
        <v>85</v>
      </c>
      <c r="S661" s="2">
        <v>54.779998800000001</v>
      </c>
      <c r="T661" s="2">
        <f t="shared" si="53"/>
        <v>30.220001199999999</v>
      </c>
      <c r="U661" s="2">
        <f t="shared" si="54"/>
        <v>54.779998800000001</v>
      </c>
    </row>
    <row r="662" spans="1:21">
      <c r="A662">
        <v>64813</v>
      </c>
      <c r="B662" s="1">
        <v>43846</v>
      </c>
      <c r="C662" s="2">
        <f t="shared" si="51"/>
        <v>4</v>
      </c>
      <c r="D662" s="2" t="str">
        <f t="shared" si="52"/>
        <v>Weekday</v>
      </c>
      <c r="E662" s="2" t="str">
        <f>TEXT(Table2[[#This Row],[Order Date]],"MMMM")</f>
        <v>January</v>
      </c>
      <c r="F662" s="2" t="str">
        <f>TEXT(Table2[[#This Row],[Order Date]],"YYYY")</f>
        <v>2020</v>
      </c>
      <c r="G662">
        <v>10018</v>
      </c>
      <c r="H662" t="s">
        <v>599</v>
      </c>
      <c r="I662" t="s">
        <v>159</v>
      </c>
      <c r="J662" t="s">
        <v>110</v>
      </c>
      <c r="K662" t="s">
        <v>90</v>
      </c>
      <c r="L662" t="s">
        <v>28</v>
      </c>
      <c r="M662" t="s">
        <v>120</v>
      </c>
      <c r="N662">
        <v>365</v>
      </c>
      <c r="O662" t="s">
        <v>53</v>
      </c>
      <c r="P662" s="4">
        <v>94.75</v>
      </c>
      <c r="Q662">
        <v>4</v>
      </c>
      <c r="R662" s="4">
        <f t="shared" si="50"/>
        <v>379</v>
      </c>
      <c r="S662" s="2">
        <v>122.2799988</v>
      </c>
      <c r="T662" s="2">
        <f t="shared" si="53"/>
        <v>256.72000120000001</v>
      </c>
      <c r="U662" s="2">
        <f t="shared" si="54"/>
        <v>30.5699997</v>
      </c>
    </row>
    <row r="663" spans="1:21">
      <c r="A663">
        <v>69160</v>
      </c>
      <c r="B663" s="1">
        <v>43846</v>
      </c>
      <c r="C663" s="2">
        <f t="shared" si="51"/>
        <v>4</v>
      </c>
      <c r="D663" s="2" t="str">
        <f t="shared" si="52"/>
        <v>Weekday</v>
      </c>
      <c r="E663" s="2" t="str">
        <f>TEXT(Table2[[#This Row],[Order Date]],"MMMM")</f>
        <v>January</v>
      </c>
      <c r="F663" s="2" t="str">
        <f>TEXT(Table2[[#This Row],[Order Date]],"YYYY")</f>
        <v>2020</v>
      </c>
      <c r="G663">
        <v>12713</v>
      </c>
      <c r="H663" t="s">
        <v>622</v>
      </c>
      <c r="I663" t="s">
        <v>31</v>
      </c>
      <c r="J663" t="s">
        <v>110</v>
      </c>
      <c r="K663" t="s">
        <v>90</v>
      </c>
      <c r="L663" t="s">
        <v>28</v>
      </c>
      <c r="M663" t="s">
        <v>508</v>
      </c>
      <c r="N663">
        <v>1346</v>
      </c>
      <c r="O663" t="s">
        <v>20</v>
      </c>
      <c r="P663" s="4">
        <v>12.89</v>
      </c>
      <c r="Q663">
        <v>1</v>
      </c>
      <c r="R663" s="4">
        <f t="shared" si="50"/>
        <v>12.89</v>
      </c>
      <c r="S663" s="2">
        <v>6.7600002290000001</v>
      </c>
      <c r="T663" s="2">
        <f t="shared" si="53"/>
        <v>6.1299997710000005</v>
      </c>
      <c r="U663" s="2">
        <f t="shared" si="54"/>
        <v>6.7600002290000001</v>
      </c>
    </row>
    <row r="664" spans="1:21">
      <c r="A664">
        <v>17719</v>
      </c>
      <c r="B664" s="1">
        <v>43846</v>
      </c>
      <c r="C664" s="2">
        <f t="shared" si="51"/>
        <v>4</v>
      </c>
      <c r="D664" s="2" t="str">
        <f t="shared" si="52"/>
        <v>Weekday</v>
      </c>
      <c r="E664" s="2" t="str">
        <f>TEXT(Table2[[#This Row],[Order Date]],"MMMM")</f>
        <v>January</v>
      </c>
      <c r="F664" s="2" t="str">
        <f>TEXT(Table2[[#This Row],[Order Date]],"YYYY")</f>
        <v>2020</v>
      </c>
      <c r="G664">
        <v>2439</v>
      </c>
      <c r="H664" t="s">
        <v>92</v>
      </c>
      <c r="I664" t="s">
        <v>40</v>
      </c>
      <c r="J664" t="s">
        <v>110</v>
      </c>
      <c r="K664" t="s">
        <v>90</v>
      </c>
      <c r="L664" t="s">
        <v>28</v>
      </c>
      <c r="M664" t="s">
        <v>134</v>
      </c>
      <c r="N664">
        <v>191</v>
      </c>
      <c r="O664" t="s">
        <v>29</v>
      </c>
      <c r="P664" s="4">
        <v>85</v>
      </c>
      <c r="Q664">
        <v>5</v>
      </c>
      <c r="R664" s="4">
        <f t="shared" si="50"/>
        <v>425</v>
      </c>
      <c r="S664" s="2">
        <v>273.89999399999999</v>
      </c>
      <c r="T664" s="2">
        <f t="shared" si="53"/>
        <v>151.10000600000001</v>
      </c>
      <c r="U664" s="2">
        <f t="shared" si="54"/>
        <v>54.779998800000001</v>
      </c>
    </row>
    <row r="665" spans="1:21">
      <c r="A665">
        <v>9309</v>
      </c>
      <c r="B665" s="1">
        <v>43846</v>
      </c>
      <c r="C665" s="2">
        <f t="shared" si="51"/>
        <v>4</v>
      </c>
      <c r="D665" s="2" t="str">
        <f t="shared" si="52"/>
        <v>Weekday</v>
      </c>
      <c r="E665" s="2" t="str">
        <f>TEXT(Table2[[#This Row],[Order Date]],"MMMM")</f>
        <v>January</v>
      </c>
      <c r="F665" s="2" t="str">
        <f>TEXT(Table2[[#This Row],[Order Date]],"YYYY")</f>
        <v>2020</v>
      </c>
      <c r="G665">
        <v>5981</v>
      </c>
      <c r="H665" t="s">
        <v>605</v>
      </c>
      <c r="I665" t="s">
        <v>623</v>
      </c>
      <c r="J665" t="s">
        <v>89</v>
      </c>
      <c r="K665" t="s">
        <v>90</v>
      </c>
      <c r="L665" t="s">
        <v>33</v>
      </c>
      <c r="M665" t="s">
        <v>99</v>
      </c>
      <c r="N665">
        <v>804</v>
      </c>
      <c r="O665" t="s">
        <v>46</v>
      </c>
      <c r="P665" s="4">
        <v>18.989999999999998</v>
      </c>
      <c r="Q665">
        <v>2</v>
      </c>
      <c r="R665" s="4">
        <f t="shared" si="50"/>
        <v>37.979999999999997</v>
      </c>
      <c r="S665" s="2">
        <v>23.639999400000001</v>
      </c>
      <c r="T665" s="2">
        <f t="shared" si="53"/>
        <v>14.340000599999996</v>
      </c>
      <c r="U665" s="2">
        <f t="shared" si="54"/>
        <v>11.8199997</v>
      </c>
    </row>
    <row r="666" spans="1:21">
      <c r="A666">
        <v>11391</v>
      </c>
      <c r="B666" s="1">
        <v>43846</v>
      </c>
      <c r="C666" s="2">
        <f t="shared" si="51"/>
        <v>4</v>
      </c>
      <c r="D666" s="2" t="str">
        <f t="shared" si="52"/>
        <v>Weekday</v>
      </c>
      <c r="E666" s="2" t="str">
        <f>TEXT(Table2[[#This Row],[Order Date]],"MMMM")</f>
        <v>January</v>
      </c>
      <c r="F666" s="2" t="str">
        <f>TEXT(Table2[[#This Row],[Order Date]],"YYYY")</f>
        <v>2020</v>
      </c>
      <c r="G666">
        <v>558</v>
      </c>
      <c r="H666" t="s">
        <v>252</v>
      </c>
      <c r="I666" t="s">
        <v>342</v>
      </c>
      <c r="J666" t="s">
        <v>89</v>
      </c>
      <c r="K666" t="s">
        <v>90</v>
      </c>
      <c r="L666" t="s">
        <v>28</v>
      </c>
      <c r="M666" t="s">
        <v>120</v>
      </c>
      <c r="N666">
        <v>365</v>
      </c>
      <c r="O666" t="s">
        <v>53</v>
      </c>
      <c r="P666" s="4">
        <v>94.75</v>
      </c>
      <c r="Q666">
        <v>5</v>
      </c>
      <c r="R666" s="4">
        <f t="shared" si="50"/>
        <v>473.75</v>
      </c>
      <c r="S666" s="2">
        <v>152.8499985</v>
      </c>
      <c r="T666" s="2">
        <f t="shared" si="53"/>
        <v>320.90000150000003</v>
      </c>
      <c r="U666" s="2">
        <f t="shared" si="54"/>
        <v>30.5699997</v>
      </c>
    </row>
    <row r="667" spans="1:21">
      <c r="A667">
        <v>64920</v>
      </c>
      <c r="B667" s="1">
        <v>43846</v>
      </c>
      <c r="C667" s="2">
        <f t="shared" si="51"/>
        <v>4</v>
      </c>
      <c r="D667" s="2" t="str">
        <f t="shared" si="52"/>
        <v>Weekday</v>
      </c>
      <c r="E667" s="2" t="str">
        <f>TEXT(Table2[[#This Row],[Order Date]],"MMMM")</f>
        <v>January</v>
      </c>
      <c r="F667" s="2" t="str">
        <f>TEXT(Table2[[#This Row],[Order Date]],"YYYY")</f>
        <v>2020</v>
      </c>
      <c r="G667">
        <v>2492</v>
      </c>
      <c r="H667" t="s">
        <v>559</v>
      </c>
      <c r="I667" t="s">
        <v>624</v>
      </c>
      <c r="J667" t="s">
        <v>89</v>
      </c>
      <c r="K667" t="s">
        <v>90</v>
      </c>
      <c r="L667" t="s">
        <v>28</v>
      </c>
      <c r="M667" t="s">
        <v>120</v>
      </c>
      <c r="N667">
        <v>365</v>
      </c>
      <c r="O667" t="s">
        <v>53</v>
      </c>
      <c r="P667" s="4">
        <v>94.75</v>
      </c>
      <c r="Q667">
        <v>5</v>
      </c>
      <c r="R667" s="4">
        <f t="shared" si="50"/>
        <v>473.75</v>
      </c>
      <c r="S667" s="2">
        <v>152.8499985</v>
      </c>
      <c r="T667" s="2">
        <f t="shared" si="53"/>
        <v>320.90000150000003</v>
      </c>
      <c r="U667" s="2">
        <f t="shared" si="54"/>
        <v>30.5699997</v>
      </c>
    </row>
    <row r="668" spans="1:21">
      <c r="A668">
        <v>11378</v>
      </c>
      <c r="B668" s="1">
        <v>43846</v>
      </c>
      <c r="C668" s="2">
        <f t="shared" si="51"/>
        <v>4</v>
      </c>
      <c r="D668" s="2" t="str">
        <f t="shared" si="52"/>
        <v>Weekday</v>
      </c>
      <c r="E668" s="2" t="str">
        <f>TEXT(Table2[[#This Row],[Order Date]],"MMMM")</f>
        <v>January</v>
      </c>
      <c r="F668" s="2" t="str">
        <f>TEXT(Table2[[#This Row],[Order Date]],"YYYY")</f>
        <v>2020</v>
      </c>
      <c r="G668">
        <v>1261</v>
      </c>
      <c r="H668" t="s">
        <v>359</v>
      </c>
      <c r="I668" t="s">
        <v>570</v>
      </c>
      <c r="J668" t="s">
        <v>89</v>
      </c>
      <c r="K668" t="s">
        <v>90</v>
      </c>
      <c r="L668" t="s">
        <v>28</v>
      </c>
      <c r="M668" t="s">
        <v>120</v>
      </c>
      <c r="N668">
        <v>365</v>
      </c>
      <c r="O668" t="s">
        <v>53</v>
      </c>
      <c r="P668" s="4">
        <v>94.75</v>
      </c>
      <c r="Q668">
        <v>5</v>
      </c>
      <c r="R668" s="4">
        <f t="shared" si="50"/>
        <v>473.75</v>
      </c>
      <c r="S668" s="2">
        <v>152.8499985</v>
      </c>
      <c r="T668" s="2">
        <f t="shared" si="53"/>
        <v>320.90000150000003</v>
      </c>
      <c r="U668" s="2">
        <f t="shared" si="54"/>
        <v>30.5699997</v>
      </c>
    </row>
    <row r="669" spans="1:21">
      <c r="A669">
        <v>75874</v>
      </c>
      <c r="B669" s="1">
        <v>43846</v>
      </c>
      <c r="C669" s="2">
        <f t="shared" si="51"/>
        <v>4</v>
      </c>
      <c r="D669" s="2" t="str">
        <f t="shared" si="52"/>
        <v>Weekday</v>
      </c>
      <c r="E669" s="2" t="str">
        <f>TEXT(Table2[[#This Row],[Order Date]],"MMMM")</f>
        <v>January</v>
      </c>
      <c r="F669" s="2" t="str">
        <f>TEXT(Table2[[#This Row],[Order Date]],"YYYY")</f>
        <v>2020</v>
      </c>
      <c r="G669">
        <v>19427</v>
      </c>
      <c r="H669" t="s">
        <v>625</v>
      </c>
      <c r="I669" t="s">
        <v>397</v>
      </c>
      <c r="J669" t="s">
        <v>89</v>
      </c>
      <c r="K669" t="s">
        <v>90</v>
      </c>
      <c r="L669" t="s">
        <v>28</v>
      </c>
      <c r="M669" t="s">
        <v>97</v>
      </c>
      <c r="N669">
        <v>1360</v>
      </c>
      <c r="O669" t="s">
        <v>38</v>
      </c>
      <c r="P669" s="4">
        <v>370</v>
      </c>
      <c r="Q669">
        <v>1</v>
      </c>
      <c r="R669" s="4">
        <f t="shared" si="50"/>
        <v>370</v>
      </c>
      <c r="S669" s="2">
        <v>249.0899963</v>
      </c>
      <c r="T669" s="2">
        <f t="shared" si="53"/>
        <v>120.9100037</v>
      </c>
      <c r="U669" s="2">
        <f t="shared" si="54"/>
        <v>249.0899963</v>
      </c>
    </row>
    <row r="670" spans="1:21">
      <c r="A670">
        <v>17726</v>
      </c>
      <c r="B670" s="1">
        <v>43846</v>
      </c>
      <c r="C670" s="2">
        <f t="shared" si="51"/>
        <v>4</v>
      </c>
      <c r="D670" s="2" t="str">
        <f t="shared" si="52"/>
        <v>Weekday</v>
      </c>
      <c r="E670" s="2" t="str">
        <f>TEXT(Table2[[#This Row],[Order Date]],"MMMM")</f>
        <v>January</v>
      </c>
      <c r="F670" s="2" t="str">
        <f>TEXT(Table2[[#This Row],[Order Date]],"YYYY")</f>
        <v>2020</v>
      </c>
      <c r="G670">
        <v>2256</v>
      </c>
      <c r="H670" t="s">
        <v>92</v>
      </c>
      <c r="I670" t="s">
        <v>333</v>
      </c>
      <c r="J670" t="s">
        <v>89</v>
      </c>
      <c r="K670" t="s">
        <v>90</v>
      </c>
      <c r="L670" t="s">
        <v>28</v>
      </c>
      <c r="M670" t="s">
        <v>120</v>
      </c>
      <c r="N670">
        <v>365</v>
      </c>
      <c r="O670" t="s">
        <v>53</v>
      </c>
      <c r="P670" s="4">
        <v>94.75</v>
      </c>
      <c r="Q670">
        <v>5</v>
      </c>
      <c r="R670" s="4">
        <f t="shared" si="50"/>
        <v>473.75</v>
      </c>
      <c r="S670" s="2">
        <v>152.8499985</v>
      </c>
      <c r="T670" s="2">
        <f t="shared" si="53"/>
        <v>320.90000150000003</v>
      </c>
      <c r="U670" s="2">
        <f t="shared" si="54"/>
        <v>30.5699997</v>
      </c>
    </row>
    <row r="671" spans="1:21">
      <c r="A671">
        <v>8455</v>
      </c>
      <c r="B671" s="1">
        <v>43845</v>
      </c>
      <c r="C671" s="2">
        <f t="shared" si="51"/>
        <v>3</v>
      </c>
      <c r="D671" s="2" t="str">
        <f t="shared" si="52"/>
        <v>Weekday</v>
      </c>
      <c r="E671" s="2" t="str">
        <f>TEXT(Table2[[#This Row],[Order Date]],"MMMM")</f>
        <v>January</v>
      </c>
      <c r="F671" s="2" t="str">
        <f>TEXT(Table2[[#This Row],[Order Date]],"YYYY")</f>
        <v>2020</v>
      </c>
      <c r="G671">
        <v>468</v>
      </c>
      <c r="H671" t="s">
        <v>303</v>
      </c>
      <c r="I671" t="s">
        <v>44</v>
      </c>
      <c r="J671" t="s">
        <v>110</v>
      </c>
      <c r="K671" t="s">
        <v>111</v>
      </c>
      <c r="L671" t="s">
        <v>28</v>
      </c>
      <c r="M671" t="s">
        <v>134</v>
      </c>
      <c r="N671">
        <v>191</v>
      </c>
      <c r="O671" t="s">
        <v>29</v>
      </c>
      <c r="P671" s="4">
        <v>85</v>
      </c>
      <c r="Q671">
        <v>1</v>
      </c>
      <c r="R671" s="4">
        <f t="shared" si="50"/>
        <v>85</v>
      </c>
      <c r="S671" s="2">
        <v>54.779998800000001</v>
      </c>
      <c r="T671" s="2">
        <f t="shared" si="53"/>
        <v>30.220001199999999</v>
      </c>
      <c r="U671" s="2">
        <f t="shared" si="54"/>
        <v>54.779998800000001</v>
      </c>
    </row>
    <row r="672" spans="1:21">
      <c r="A672">
        <v>8455</v>
      </c>
      <c r="B672" s="1">
        <v>43845</v>
      </c>
      <c r="C672" s="2">
        <f t="shared" si="51"/>
        <v>3</v>
      </c>
      <c r="D672" s="2" t="str">
        <f t="shared" si="52"/>
        <v>Weekday</v>
      </c>
      <c r="E672" s="2" t="str">
        <f>TEXT(Table2[[#This Row],[Order Date]],"MMMM")</f>
        <v>January</v>
      </c>
      <c r="F672" s="2" t="str">
        <f>TEXT(Table2[[#This Row],[Order Date]],"YYYY")</f>
        <v>2020</v>
      </c>
      <c r="G672">
        <v>468</v>
      </c>
      <c r="H672" t="s">
        <v>303</v>
      </c>
      <c r="I672" t="s">
        <v>44</v>
      </c>
      <c r="J672" t="s">
        <v>110</v>
      </c>
      <c r="K672" t="s">
        <v>111</v>
      </c>
      <c r="L672" t="s">
        <v>28</v>
      </c>
      <c r="M672" t="s">
        <v>134</v>
      </c>
      <c r="N672">
        <v>191</v>
      </c>
      <c r="O672" t="s">
        <v>29</v>
      </c>
      <c r="P672" s="4">
        <v>85</v>
      </c>
      <c r="Q672">
        <v>1</v>
      </c>
      <c r="R672" s="4">
        <f t="shared" si="50"/>
        <v>85</v>
      </c>
      <c r="S672" s="2">
        <v>54.779998800000001</v>
      </c>
      <c r="T672" s="2">
        <f t="shared" si="53"/>
        <v>30.220001199999999</v>
      </c>
      <c r="U672" s="2">
        <f t="shared" si="54"/>
        <v>54.779998800000001</v>
      </c>
    </row>
    <row r="673" spans="1:21">
      <c r="A673">
        <v>10444</v>
      </c>
      <c r="B673" s="1">
        <v>43845</v>
      </c>
      <c r="C673" s="2">
        <f t="shared" si="51"/>
        <v>3</v>
      </c>
      <c r="D673" s="2" t="str">
        <f t="shared" si="52"/>
        <v>Weekday</v>
      </c>
      <c r="E673" s="2" t="str">
        <f>TEXT(Table2[[#This Row],[Order Date]],"MMMM")</f>
        <v>January</v>
      </c>
      <c r="F673" s="2" t="str">
        <f>TEXT(Table2[[#This Row],[Order Date]],"YYYY")</f>
        <v>2020</v>
      </c>
      <c r="G673">
        <v>1596</v>
      </c>
      <c r="H673" t="s">
        <v>202</v>
      </c>
      <c r="I673" t="s">
        <v>44</v>
      </c>
      <c r="J673" t="s">
        <v>110</v>
      </c>
      <c r="K673" t="s">
        <v>111</v>
      </c>
      <c r="L673" t="s">
        <v>28</v>
      </c>
      <c r="M673" t="s">
        <v>112</v>
      </c>
      <c r="N673">
        <v>957</v>
      </c>
      <c r="O673" t="s">
        <v>34</v>
      </c>
      <c r="P673" s="4">
        <v>80</v>
      </c>
      <c r="Q673">
        <v>1</v>
      </c>
      <c r="R673" s="4">
        <f t="shared" si="50"/>
        <v>80</v>
      </c>
      <c r="S673" s="2">
        <v>47.430000309999997</v>
      </c>
      <c r="T673" s="2">
        <f t="shared" si="53"/>
        <v>32.569999690000003</v>
      </c>
      <c r="U673" s="2">
        <f t="shared" si="54"/>
        <v>47.430000309999997</v>
      </c>
    </row>
    <row r="674" spans="1:21">
      <c r="A674">
        <v>973</v>
      </c>
      <c r="B674" s="1">
        <v>43845</v>
      </c>
      <c r="C674" s="2">
        <f t="shared" si="51"/>
        <v>3</v>
      </c>
      <c r="D674" s="2" t="str">
        <f t="shared" si="52"/>
        <v>Weekday</v>
      </c>
      <c r="E674" s="2" t="str">
        <f>TEXT(Table2[[#This Row],[Order Date]],"MMMM")</f>
        <v>January</v>
      </c>
      <c r="F674" s="2" t="str">
        <f>TEXT(Table2[[#This Row],[Order Date]],"YYYY")</f>
        <v>2020</v>
      </c>
      <c r="G674">
        <v>5118</v>
      </c>
      <c r="H674" t="s">
        <v>92</v>
      </c>
      <c r="I674" t="s">
        <v>44</v>
      </c>
      <c r="J674" t="s">
        <v>110</v>
      </c>
      <c r="K674" t="s">
        <v>111</v>
      </c>
      <c r="L674" t="s">
        <v>33</v>
      </c>
      <c r="M674" t="s">
        <v>183</v>
      </c>
      <c r="N674">
        <v>627</v>
      </c>
      <c r="O674" t="s">
        <v>46</v>
      </c>
      <c r="P674" s="4">
        <v>165</v>
      </c>
      <c r="Q674">
        <v>5</v>
      </c>
      <c r="R674" s="4">
        <f t="shared" si="50"/>
        <v>825</v>
      </c>
      <c r="S674" s="2">
        <v>613.65001700000005</v>
      </c>
      <c r="T674" s="2">
        <f t="shared" si="53"/>
        <v>211.34998299999995</v>
      </c>
      <c r="U674" s="2">
        <f t="shared" si="54"/>
        <v>122.73000340000002</v>
      </c>
    </row>
    <row r="675" spans="1:21">
      <c r="A675">
        <v>52407</v>
      </c>
      <c r="B675" s="1">
        <v>43845</v>
      </c>
      <c r="C675" s="2">
        <f t="shared" si="51"/>
        <v>3</v>
      </c>
      <c r="D675" s="2" t="str">
        <f t="shared" si="52"/>
        <v>Weekday</v>
      </c>
      <c r="E675" s="2" t="str">
        <f>TEXT(Table2[[#This Row],[Order Date]],"MMMM")</f>
        <v>January</v>
      </c>
      <c r="F675" s="2" t="str">
        <f>TEXT(Table2[[#This Row],[Order Date]],"YYYY")</f>
        <v>2020</v>
      </c>
      <c r="G675">
        <v>6517</v>
      </c>
      <c r="H675" t="s">
        <v>626</v>
      </c>
      <c r="I675" t="s">
        <v>44</v>
      </c>
      <c r="J675" t="s">
        <v>110</v>
      </c>
      <c r="K675" t="s">
        <v>111</v>
      </c>
      <c r="L675" t="s">
        <v>28</v>
      </c>
      <c r="M675" t="s">
        <v>134</v>
      </c>
      <c r="N675">
        <v>191</v>
      </c>
      <c r="O675" t="s">
        <v>29</v>
      </c>
      <c r="P675" s="4">
        <v>85</v>
      </c>
      <c r="Q675">
        <v>1</v>
      </c>
      <c r="R675" s="4">
        <f t="shared" si="50"/>
        <v>85</v>
      </c>
      <c r="S675" s="2">
        <v>54.779998800000001</v>
      </c>
      <c r="T675" s="2">
        <f t="shared" si="53"/>
        <v>30.220001199999999</v>
      </c>
      <c r="U675" s="2">
        <f t="shared" si="54"/>
        <v>54.779998800000001</v>
      </c>
    </row>
    <row r="676" spans="1:21">
      <c r="A676">
        <v>56317</v>
      </c>
      <c r="B676" s="1">
        <v>43845</v>
      </c>
      <c r="C676" s="2">
        <f t="shared" si="51"/>
        <v>3</v>
      </c>
      <c r="D676" s="2" t="str">
        <f t="shared" si="52"/>
        <v>Weekday</v>
      </c>
      <c r="E676" s="2" t="str">
        <f>TEXT(Table2[[#This Row],[Order Date]],"MMMM")</f>
        <v>January</v>
      </c>
      <c r="F676" s="2" t="str">
        <f>TEXT(Table2[[#This Row],[Order Date]],"YYYY")</f>
        <v>2020</v>
      </c>
      <c r="G676">
        <v>9918</v>
      </c>
      <c r="H676" t="s">
        <v>92</v>
      </c>
      <c r="I676" t="s">
        <v>44</v>
      </c>
      <c r="J676" t="s">
        <v>110</v>
      </c>
      <c r="K676" t="s">
        <v>111</v>
      </c>
      <c r="L676" t="s">
        <v>28</v>
      </c>
      <c r="M676" t="s">
        <v>134</v>
      </c>
      <c r="N676">
        <v>191</v>
      </c>
      <c r="O676" t="s">
        <v>29</v>
      </c>
      <c r="P676" s="4">
        <v>85</v>
      </c>
      <c r="Q676">
        <v>1</v>
      </c>
      <c r="R676" s="4">
        <f t="shared" si="50"/>
        <v>85</v>
      </c>
      <c r="S676" s="2">
        <v>54.779998800000001</v>
      </c>
      <c r="T676" s="2">
        <f t="shared" si="53"/>
        <v>30.220001199999999</v>
      </c>
      <c r="U676" s="2">
        <f t="shared" si="54"/>
        <v>54.779998800000001</v>
      </c>
    </row>
    <row r="677" spans="1:21">
      <c r="A677">
        <v>19885</v>
      </c>
      <c r="B677" s="1">
        <v>43845</v>
      </c>
      <c r="C677" s="2">
        <f t="shared" si="51"/>
        <v>3</v>
      </c>
      <c r="D677" s="2" t="str">
        <f t="shared" si="52"/>
        <v>Weekday</v>
      </c>
      <c r="E677" s="2" t="str">
        <f>TEXT(Table2[[#This Row],[Order Date]],"MMMM")</f>
        <v>January</v>
      </c>
      <c r="F677" s="2" t="str">
        <f>TEXT(Table2[[#This Row],[Order Date]],"YYYY")</f>
        <v>2020</v>
      </c>
      <c r="G677">
        <v>10327</v>
      </c>
      <c r="H677" t="s">
        <v>627</v>
      </c>
      <c r="I677" t="s">
        <v>44</v>
      </c>
      <c r="J677" t="s">
        <v>110</v>
      </c>
      <c r="K677" t="s">
        <v>111</v>
      </c>
      <c r="L677" t="s">
        <v>28</v>
      </c>
      <c r="M677" t="s">
        <v>115</v>
      </c>
      <c r="N677">
        <v>1004</v>
      </c>
      <c r="O677" t="s">
        <v>49</v>
      </c>
      <c r="P677" s="4">
        <v>460.58</v>
      </c>
      <c r="Q677">
        <v>1</v>
      </c>
      <c r="R677" s="4">
        <f t="shared" si="50"/>
        <v>460.58</v>
      </c>
      <c r="S677" s="2">
        <v>268.7900085</v>
      </c>
      <c r="T677" s="2">
        <f t="shared" si="53"/>
        <v>191.78999149999999</v>
      </c>
      <c r="U677" s="2">
        <f t="shared" si="54"/>
        <v>268.7900085</v>
      </c>
    </row>
    <row r="678" spans="1:21">
      <c r="A678">
        <v>15530</v>
      </c>
      <c r="B678" s="1">
        <v>43845</v>
      </c>
      <c r="C678" s="2">
        <f t="shared" si="51"/>
        <v>3</v>
      </c>
      <c r="D678" s="2" t="str">
        <f t="shared" si="52"/>
        <v>Weekday</v>
      </c>
      <c r="E678" s="2" t="str">
        <f>TEXT(Table2[[#This Row],[Order Date]],"MMMM")</f>
        <v>January</v>
      </c>
      <c r="F678" s="2" t="str">
        <f>TEXT(Table2[[#This Row],[Order Date]],"YYYY")</f>
        <v>2020</v>
      </c>
      <c r="G678">
        <v>12005</v>
      </c>
      <c r="H678" t="s">
        <v>326</v>
      </c>
      <c r="I678" t="s">
        <v>44</v>
      </c>
      <c r="J678" t="s">
        <v>110</v>
      </c>
      <c r="K678" t="s">
        <v>111</v>
      </c>
      <c r="L678" t="s">
        <v>28</v>
      </c>
      <c r="M678" t="s">
        <v>112</v>
      </c>
      <c r="N678">
        <v>957</v>
      </c>
      <c r="O678" t="s">
        <v>34</v>
      </c>
      <c r="P678" s="4">
        <v>80</v>
      </c>
      <c r="Q678">
        <v>1</v>
      </c>
      <c r="R678" s="4">
        <f t="shared" si="50"/>
        <v>80</v>
      </c>
      <c r="S678" s="2">
        <v>47.430000309999997</v>
      </c>
      <c r="T678" s="2">
        <f t="shared" si="53"/>
        <v>32.569999690000003</v>
      </c>
      <c r="U678" s="2">
        <f t="shared" si="54"/>
        <v>47.430000309999997</v>
      </c>
    </row>
    <row r="679" spans="1:21">
      <c r="A679">
        <v>15530</v>
      </c>
      <c r="B679" s="1">
        <v>43845</v>
      </c>
      <c r="C679" s="2">
        <f t="shared" si="51"/>
        <v>3</v>
      </c>
      <c r="D679" s="2" t="str">
        <f t="shared" si="52"/>
        <v>Weekday</v>
      </c>
      <c r="E679" s="2" t="str">
        <f>TEXT(Table2[[#This Row],[Order Date]],"MMMM")</f>
        <v>January</v>
      </c>
      <c r="F679" s="2" t="str">
        <f>TEXT(Table2[[#This Row],[Order Date]],"YYYY")</f>
        <v>2020</v>
      </c>
      <c r="G679">
        <v>12005</v>
      </c>
      <c r="H679" t="s">
        <v>326</v>
      </c>
      <c r="I679" t="s">
        <v>44</v>
      </c>
      <c r="J679" t="s">
        <v>110</v>
      </c>
      <c r="K679" t="s">
        <v>111</v>
      </c>
      <c r="L679" t="s">
        <v>28</v>
      </c>
      <c r="M679" t="s">
        <v>115</v>
      </c>
      <c r="N679">
        <v>1004</v>
      </c>
      <c r="O679" t="s">
        <v>49</v>
      </c>
      <c r="P679" s="4">
        <v>460.58</v>
      </c>
      <c r="Q679">
        <v>1</v>
      </c>
      <c r="R679" s="4">
        <f t="shared" si="50"/>
        <v>460.58</v>
      </c>
      <c r="S679" s="2">
        <v>268.7900085</v>
      </c>
      <c r="T679" s="2">
        <f t="shared" si="53"/>
        <v>191.78999149999999</v>
      </c>
      <c r="U679" s="2">
        <f t="shared" si="54"/>
        <v>268.7900085</v>
      </c>
    </row>
    <row r="680" spans="1:21">
      <c r="A680">
        <v>11321</v>
      </c>
      <c r="B680" s="1">
        <v>43845</v>
      </c>
      <c r="C680" s="2">
        <f t="shared" si="51"/>
        <v>3</v>
      </c>
      <c r="D680" s="2" t="str">
        <f t="shared" si="52"/>
        <v>Weekday</v>
      </c>
      <c r="E680" s="2" t="str">
        <f>TEXT(Table2[[#This Row],[Order Date]],"MMMM")</f>
        <v>January</v>
      </c>
      <c r="F680" s="2" t="str">
        <f>TEXT(Table2[[#This Row],[Order Date]],"YYYY")</f>
        <v>2020</v>
      </c>
      <c r="G680">
        <v>9415</v>
      </c>
      <c r="H680" t="s">
        <v>455</v>
      </c>
      <c r="I680" t="s">
        <v>159</v>
      </c>
      <c r="J680" t="s">
        <v>110</v>
      </c>
      <c r="K680" t="s">
        <v>90</v>
      </c>
      <c r="L680" t="s">
        <v>28</v>
      </c>
      <c r="M680" t="s">
        <v>134</v>
      </c>
      <c r="N680">
        <v>191</v>
      </c>
      <c r="O680" t="s">
        <v>29</v>
      </c>
      <c r="P680" s="4">
        <v>85</v>
      </c>
      <c r="Q680">
        <v>4</v>
      </c>
      <c r="R680" s="4">
        <f t="shared" si="50"/>
        <v>340</v>
      </c>
      <c r="S680" s="2">
        <v>219.11999520000001</v>
      </c>
      <c r="T680" s="2">
        <f t="shared" si="53"/>
        <v>120.88000479999999</v>
      </c>
      <c r="U680" s="2">
        <f t="shared" si="54"/>
        <v>54.779998800000001</v>
      </c>
    </row>
    <row r="681" spans="1:21">
      <c r="A681">
        <v>11338</v>
      </c>
      <c r="B681" s="1">
        <v>43845</v>
      </c>
      <c r="C681" s="2">
        <f t="shared" si="51"/>
        <v>3</v>
      </c>
      <c r="D681" s="2" t="str">
        <f t="shared" si="52"/>
        <v>Weekday</v>
      </c>
      <c r="E681" s="2" t="str">
        <f>TEXT(Table2[[#This Row],[Order Date]],"MMMM")</f>
        <v>January</v>
      </c>
      <c r="F681" s="2" t="str">
        <f>TEXT(Table2[[#This Row],[Order Date]],"YYYY")</f>
        <v>2020</v>
      </c>
      <c r="G681">
        <v>8697</v>
      </c>
      <c r="H681" t="s">
        <v>92</v>
      </c>
      <c r="I681" t="s">
        <v>36</v>
      </c>
      <c r="J681" t="s">
        <v>110</v>
      </c>
      <c r="K681" t="s">
        <v>90</v>
      </c>
      <c r="L681" t="s">
        <v>28</v>
      </c>
      <c r="M681" t="s">
        <v>112</v>
      </c>
      <c r="N681">
        <v>957</v>
      </c>
      <c r="O681" t="s">
        <v>34</v>
      </c>
      <c r="P681" s="4">
        <v>80</v>
      </c>
      <c r="Q681">
        <v>1</v>
      </c>
      <c r="R681" s="4">
        <f t="shared" si="50"/>
        <v>80</v>
      </c>
      <c r="S681" s="2">
        <v>47.430000309999997</v>
      </c>
      <c r="T681" s="2">
        <f t="shared" si="53"/>
        <v>32.569999690000003</v>
      </c>
      <c r="U681" s="2">
        <f t="shared" si="54"/>
        <v>47.430000309999997</v>
      </c>
    </row>
    <row r="682" spans="1:21">
      <c r="A682">
        <v>11338</v>
      </c>
      <c r="B682" s="1">
        <v>43845</v>
      </c>
      <c r="C682" s="2">
        <f t="shared" si="51"/>
        <v>3</v>
      </c>
      <c r="D682" s="2" t="str">
        <f t="shared" si="52"/>
        <v>Weekday</v>
      </c>
      <c r="E682" s="2" t="str">
        <f>TEXT(Table2[[#This Row],[Order Date]],"MMMM")</f>
        <v>January</v>
      </c>
      <c r="F682" s="2" t="str">
        <f>TEXT(Table2[[#This Row],[Order Date]],"YYYY")</f>
        <v>2020</v>
      </c>
      <c r="G682">
        <v>8697</v>
      </c>
      <c r="H682" t="s">
        <v>92</v>
      </c>
      <c r="I682" t="s">
        <v>36</v>
      </c>
      <c r="J682" t="s">
        <v>110</v>
      </c>
      <c r="K682" t="s">
        <v>90</v>
      </c>
      <c r="L682" t="s">
        <v>28</v>
      </c>
      <c r="M682" t="s">
        <v>115</v>
      </c>
      <c r="N682">
        <v>1004</v>
      </c>
      <c r="O682" t="s">
        <v>49</v>
      </c>
      <c r="P682" s="4">
        <v>460.58</v>
      </c>
      <c r="Q682">
        <v>1</v>
      </c>
      <c r="R682" s="4">
        <f t="shared" si="50"/>
        <v>460.58</v>
      </c>
      <c r="S682" s="2">
        <v>268.7900085</v>
      </c>
      <c r="T682" s="2">
        <f t="shared" si="53"/>
        <v>191.78999149999999</v>
      </c>
      <c r="U682" s="2">
        <f t="shared" si="54"/>
        <v>268.7900085</v>
      </c>
    </row>
    <row r="683" spans="1:21">
      <c r="A683">
        <v>75875</v>
      </c>
      <c r="B683" s="1">
        <v>43845</v>
      </c>
      <c r="C683" s="2">
        <f t="shared" si="51"/>
        <v>3</v>
      </c>
      <c r="D683" s="2" t="str">
        <f t="shared" si="52"/>
        <v>Weekday</v>
      </c>
      <c r="E683" s="2" t="str">
        <f>TEXT(Table2[[#This Row],[Order Date]],"MMMM")</f>
        <v>January</v>
      </c>
      <c r="F683" s="2" t="str">
        <f>TEXT(Table2[[#This Row],[Order Date]],"YYYY")</f>
        <v>2020</v>
      </c>
      <c r="G683">
        <v>19428</v>
      </c>
      <c r="H683" t="s">
        <v>628</v>
      </c>
      <c r="I683" t="s">
        <v>550</v>
      </c>
      <c r="J683" t="s">
        <v>89</v>
      </c>
      <c r="K683" t="s">
        <v>90</v>
      </c>
      <c r="L683" t="s">
        <v>28</v>
      </c>
      <c r="M683" t="s">
        <v>97</v>
      </c>
      <c r="N683">
        <v>1360</v>
      </c>
      <c r="O683" t="s">
        <v>38</v>
      </c>
      <c r="P683" s="4">
        <v>370</v>
      </c>
      <c r="Q683">
        <v>1</v>
      </c>
      <c r="R683" s="4">
        <f t="shared" si="50"/>
        <v>370</v>
      </c>
      <c r="S683" s="2">
        <v>249.0899963</v>
      </c>
      <c r="T683" s="2">
        <f t="shared" si="53"/>
        <v>120.9100037</v>
      </c>
      <c r="U683" s="2">
        <f t="shared" si="54"/>
        <v>249.0899963</v>
      </c>
    </row>
    <row r="684" spans="1:21">
      <c r="A684">
        <v>11305</v>
      </c>
      <c r="B684" s="1">
        <v>43845</v>
      </c>
      <c r="C684" s="2">
        <f t="shared" si="51"/>
        <v>3</v>
      </c>
      <c r="D684" s="2" t="str">
        <f t="shared" si="52"/>
        <v>Weekday</v>
      </c>
      <c r="E684" s="2" t="str">
        <f>TEXT(Table2[[#This Row],[Order Date]],"MMMM")</f>
        <v>January</v>
      </c>
      <c r="F684" s="2" t="str">
        <f>TEXT(Table2[[#This Row],[Order Date]],"YYYY")</f>
        <v>2020</v>
      </c>
      <c r="G684">
        <v>5158</v>
      </c>
      <c r="H684" t="s">
        <v>92</v>
      </c>
      <c r="I684" t="s">
        <v>254</v>
      </c>
      <c r="J684" t="s">
        <v>89</v>
      </c>
      <c r="K684" t="s">
        <v>90</v>
      </c>
      <c r="L684" t="s">
        <v>33</v>
      </c>
      <c r="M684" t="s">
        <v>134</v>
      </c>
      <c r="N684">
        <v>191</v>
      </c>
      <c r="O684" t="s">
        <v>29</v>
      </c>
      <c r="P684" s="4">
        <v>85</v>
      </c>
      <c r="Q684">
        <v>4</v>
      </c>
      <c r="R684" s="4">
        <f t="shared" si="50"/>
        <v>340</v>
      </c>
      <c r="S684" s="2">
        <v>219.11999520000001</v>
      </c>
      <c r="T684" s="2">
        <f t="shared" si="53"/>
        <v>120.88000479999999</v>
      </c>
      <c r="U684" s="2">
        <f t="shared" si="54"/>
        <v>54.779998800000001</v>
      </c>
    </row>
    <row r="685" spans="1:21">
      <c r="A685">
        <v>75822</v>
      </c>
      <c r="B685" s="1">
        <v>43845</v>
      </c>
      <c r="C685" s="2">
        <f t="shared" si="51"/>
        <v>3</v>
      </c>
      <c r="D685" s="2" t="str">
        <f t="shared" si="52"/>
        <v>Weekday</v>
      </c>
      <c r="E685" s="2" t="str">
        <f>TEXT(Table2[[#This Row],[Order Date]],"MMMM")</f>
        <v>January</v>
      </c>
      <c r="F685" s="2" t="str">
        <f>TEXT(Table2[[#This Row],[Order Date]],"YYYY")</f>
        <v>2020</v>
      </c>
      <c r="G685">
        <v>19375</v>
      </c>
      <c r="H685" t="s">
        <v>337</v>
      </c>
      <c r="I685" t="s">
        <v>629</v>
      </c>
      <c r="J685" t="s">
        <v>89</v>
      </c>
      <c r="K685" t="s">
        <v>90</v>
      </c>
      <c r="L685" t="s">
        <v>28</v>
      </c>
      <c r="M685" t="s">
        <v>97</v>
      </c>
      <c r="N685">
        <v>1360</v>
      </c>
      <c r="O685" t="s">
        <v>38</v>
      </c>
      <c r="P685" s="4">
        <v>370</v>
      </c>
      <c r="Q685">
        <v>1</v>
      </c>
      <c r="R685" s="4">
        <f t="shared" si="50"/>
        <v>370</v>
      </c>
      <c r="S685" s="2">
        <v>249.0899963</v>
      </c>
      <c r="T685" s="2">
        <f t="shared" si="53"/>
        <v>120.9100037</v>
      </c>
      <c r="U685" s="2">
        <f t="shared" si="54"/>
        <v>249.0899963</v>
      </c>
    </row>
    <row r="686" spans="1:21">
      <c r="A686">
        <v>11334</v>
      </c>
      <c r="B686" s="1">
        <v>43845</v>
      </c>
      <c r="C686" s="2">
        <f t="shared" si="51"/>
        <v>3</v>
      </c>
      <c r="D686" s="2" t="str">
        <f t="shared" si="52"/>
        <v>Weekday</v>
      </c>
      <c r="E686" s="2" t="str">
        <f>TEXT(Table2[[#This Row],[Order Date]],"MMMM")</f>
        <v>January</v>
      </c>
      <c r="F686" s="2" t="str">
        <f>TEXT(Table2[[#This Row],[Order Date]],"YYYY")</f>
        <v>2020</v>
      </c>
      <c r="G686">
        <v>900</v>
      </c>
      <c r="H686" t="s">
        <v>92</v>
      </c>
      <c r="I686" t="s">
        <v>541</v>
      </c>
      <c r="J686" t="s">
        <v>89</v>
      </c>
      <c r="K686" t="s">
        <v>90</v>
      </c>
      <c r="L686" t="s">
        <v>28</v>
      </c>
      <c r="M686" t="s">
        <v>409</v>
      </c>
      <c r="N686">
        <v>282</v>
      </c>
      <c r="O686" t="s">
        <v>29</v>
      </c>
      <c r="P686" s="4">
        <v>185</v>
      </c>
      <c r="Q686">
        <v>5</v>
      </c>
      <c r="R686" s="4">
        <f t="shared" si="50"/>
        <v>925</v>
      </c>
      <c r="S686" s="2">
        <v>499.35001375000002</v>
      </c>
      <c r="T686" s="2">
        <f t="shared" si="53"/>
        <v>425.64998624999998</v>
      </c>
      <c r="U686" s="2">
        <f t="shared" si="54"/>
        <v>99.870002749999998</v>
      </c>
    </row>
    <row r="687" spans="1:21">
      <c r="A687">
        <v>64150</v>
      </c>
      <c r="B687" s="1">
        <v>43845</v>
      </c>
      <c r="C687" s="2">
        <f t="shared" si="51"/>
        <v>3</v>
      </c>
      <c r="D687" s="2" t="str">
        <f t="shared" si="52"/>
        <v>Weekday</v>
      </c>
      <c r="E687" s="2" t="str">
        <f>TEXT(Table2[[#This Row],[Order Date]],"MMMM")</f>
        <v>January</v>
      </c>
      <c r="F687" s="2" t="str">
        <f>TEXT(Table2[[#This Row],[Order Date]],"YYYY")</f>
        <v>2020</v>
      </c>
      <c r="G687">
        <v>4612</v>
      </c>
      <c r="H687" t="s">
        <v>204</v>
      </c>
      <c r="I687" t="s">
        <v>630</v>
      </c>
      <c r="J687" t="s">
        <v>89</v>
      </c>
      <c r="K687" t="s">
        <v>90</v>
      </c>
      <c r="L687" t="s">
        <v>28</v>
      </c>
      <c r="M687" t="s">
        <v>120</v>
      </c>
      <c r="N687">
        <v>365</v>
      </c>
      <c r="O687" t="s">
        <v>53</v>
      </c>
      <c r="P687" s="4">
        <v>94.75</v>
      </c>
      <c r="Q687">
        <v>5</v>
      </c>
      <c r="R687" s="4">
        <f t="shared" si="50"/>
        <v>473.75</v>
      </c>
      <c r="S687" s="2">
        <v>152.8499985</v>
      </c>
      <c r="T687" s="2">
        <f t="shared" si="53"/>
        <v>320.90000150000003</v>
      </c>
      <c r="U687" s="2">
        <f t="shared" si="54"/>
        <v>30.5699997</v>
      </c>
    </row>
    <row r="688" spans="1:21">
      <c r="A688">
        <v>65048</v>
      </c>
      <c r="B688" s="1">
        <v>43845</v>
      </c>
      <c r="C688" s="2">
        <f t="shared" si="51"/>
        <v>3</v>
      </c>
      <c r="D688" s="2" t="str">
        <f t="shared" si="52"/>
        <v>Weekday</v>
      </c>
      <c r="E688" s="2" t="str">
        <f>TEXT(Table2[[#This Row],[Order Date]],"MMMM")</f>
        <v>January</v>
      </c>
      <c r="F688" s="2" t="str">
        <f>TEXT(Table2[[#This Row],[Order Date]],"YYYY")</f>
        <v>2020</v>
      </c>
      <c r="G688">
        <v>960</v>
      </c>
      <c r="H688" t="s">
        <v>504</v>
      </c>
      <c r="I688" t="s">
        <v>313</v>
      </c>
      <c r="J688" t="s">
        <v>89</v>
      </c>
      <c r="K688" t="s">
        <v>90</v>
      </c>
      <c r="L688" t="s">
        <v>33</v>
      </c>
      <c r="M688" t="s">
        <v>160</v>
      </c>
      <c r="N688">
        <v>502</v>
      </c>
      <c r="O688" t="s">
        <v>29</v>
      </c>
      <c r="P688" s="4">
        <v>65</v>
      </c>
      <c r="Q688">
        <v>4</v>
      </c>
      <c r="R688" s="4">
        <f t="shared" si="50"/>
        <v>260</v>
      </c>
      <c r="S688" s="2">
        <v>134.39999388000001</v>
      </c>
      <c r="T688" s="2">
        <f t="shared" si="53"/>
        <v>125.60000611999999</v>
      </c>
      <c r="U688" s="2">
        <f t="shared" si="54"/>
        <v>33.599998470000003</v>
      </c>
    </row>
    <row r="689" spans="1:21">
      <c r="A689">
        <v>18237</v>
      </c>
      <c r="B689" s="1">
        <v>43845</v>
      </c>
      <c r="C689" s="2">
        <f t="shared" si="51"/>
        <v>3</v>
      </c>
      <c r="D689" s="2" t="str">
        <f t="shared" si="52"/>
        <v>Weekday</v>
      </c>
      <c r="E689" s="2" t="str">
        <f>TEXT(Table2[[#This Row],[Order Date]],"MMMM")</f>
        <v>January</v>
      </c>
      <c r="F689" s="2" t="str">
        <f>TEXT(Table2[[#This Row],[Order Date]],"YYYY")</f>
        <v>2020</v>
      </c>
      <c r="G689">
        <v>2682</v>
      </c>
      <c r="H689" t="s">
        <v>535</v>
      </c>
      <c r="I689" t="s">
        <v>297</v>
      </c>
      <c r="J689" t="s">
        <v>89</v>
      </c>
      <c r="K689" t="s">
        <v>90</v>
      </c>
      <c r="L689" t="s">
        <v>33</v>
      </c>
      <c r="M689" t="s">
        <v>160</v>
      </c>
      <c r="N689">
        <v>502</v>
      </c>
      <c r="O689" t="s">
        <v>29</v>
      </c>
      <c r="P689" s="4">
        <v>65</v>
      </c>
      <c r="Q689">
        <v>4</v>
      </c>
      <c r="R689" s="4">
        <f t="shared" si="50"/>
        <v>260</v>
      </c>
      <c r="S689" s="2">
        <v>134.39999388000001</v>
      </c>
      <c r="T689" s="2">
        <f t="shared" si="53"/>
        <v>125.60000611999999</v>
      </c>
      <c r="U689" s="2">
        <f t="shared" si="54"/>
        <v>33.599998470000003</v>
      </c>
    </row>
    <row r="690" spans="1:21">
      <c r="A690">
        <v>71362</v>
      </c>
      <c r="B690" s="1">
        <v>43844</v>
      </c>
      <c r="C690" s="2">
        <f t="shared" si="51"/>
        <v>2</v>
      </c>
      <c r="D690" s="2" t="str">
        <f t="shared" si="52"/>
        <v>Weekday</v>
      </c>
      <c r="E690" s="2" t="str">
        <f>TEXT(Table2[[#This Row],[Order Date]],"MMMM")</f>
        <v>January</v>
      </c>
      <c r="F690" s="2" t="str">
        <f>TEXT(Table2[[#This Row],[Order Date]],"YYYY")</f>
        <v>2020</v>
      </c>
      <c r="G690">
        <v>14915</v>
      </c>
      <c r="H690" t="s">
        <v>284</v>
      </c>
      <c r="I690" t="s">
        <v>218</v>
      </c>
      <c r="J690" t="s">
        <v>110</v>
      </c>
      <c r="K690" t="s">
        <v>111</v>
      </c>
      <c r="L690" t="s">
        <v>28</v>
      </c>
      <c r="M690" t="s">
        <v>140</v>
      </c>
      <c r="N690">
        <v>1353</v>
      </c>
      <c r="O690" t="s">
        <v>29</v>
      </c>
      <c r="P690" s="4">
        <v>9.59</v>
      </c>
      <c r="Q690">
        <v>1</v>
      </c>
      <c r="R690" s="4">
        <f t="shared" si="50"/>
        <v>9.59</v>
      </c>
      <c r="S690" s="2">
        <v>3.6100006100000002</v>
      </c>
      <c r="T690" s="2">
        <f t="shared" si="53"/>
        <v>5.9799993899999997</v>
      </c>
      <c r="U690" s="2">
        <f t="shared" si="54"/>
        <v>3.6100006100000002</v>
      </c>
    </row>
    <row r="691" spans="1:21">
      <c r="A691">
        <v>9122</v>
      </c>
      <c r="B691" s="1">
        <v>43844</v>
      </c>
      <c r="C691" s="2">
        <f t="shared" si="51"/>
        <v>2</v>
      </c>
      <c r="D691" s="2" t="str">
        <f t="shared" si="52"/>
        <v>Weekday</v>
      </c>
      <c r="E691" s="2" t="str">
        <f>TEXT(Table2[[#This Row],[Order Date]],"MMMM")</f>
        <v>January</v>
      </c>
      <c r="F691" s="2" t="str">
        <f>TEXT(Table2[[#This Row],[Order Date]],"YYYY")</f>
        <v>2020</v>
      </c>
      <c r="G691">
        <v>1222</v>
      </c>
      <c r="H691" t="s">
        <v>301</v>
      </c>
      <c r="I691" t="s">
        <v>44</v>
      </c>
      <c r="J691" t="s">
        <v>110</v>
      </c>
      <c r="K691" t="s">
        <v>111</v>
      </c>
      <c r="L691" t="s">
        <v>33</v>
      </c>
      <c r="M691" t="s">
        <v>120</v>
      </c>
      <c r="N691">
        <v>365</v>
      </c>
      <c r="O691" t="s">
        <v>53</v>
      </c>
      <c r="P691" s="4">
        <v>94.75</v>
      </c>
      <c r="Q691">
        <v>5</v>
      </c>
      <c r="R691" s="4">
        <f t="shared" si="50"/>
        <v>473.75</v>
      </c>
      <c r="S691" s="2">
        <v>152.8499985</v>
      </c>
      <c r="T691" s="2">
        <f t="shared" si="53"/>
        <v>320.90000150000003</v>
      </c>
      <c r="U691" s="2">
        <f t="shared" si="54"/>
        <v>30.5699997</v>
      </c>
    </row>
    <row r="692" spans="1:21">
      <c r="A692">
        <v>67753</v>
      </c>
      <c r="B692" s="1">
        <v>43844</v>
      </c>
      <c r="C692" s="2">
        <f t="shared" si="51"/>
        <v>2</v>
      </c>
      <c r="D692" s="2" t="str">
        <f t="shared" si="52"/>
        <v>Weekday</v>
      </c>
      <c r="E692" s="2" t="str">
        <f>TEXT(Table2[[#This Row],[Order Date]],"MMMM")</f>
        <v>January</v>
      </c>
      <c r="F692" s="2" t="str">
        <f>TEXT(Table2[[#This Row],[Order Date]],"YYYY")</f>
        <v>2020</v>
      </c>
      <c r="G692">
        <v>1566</v>
      </c>
      <c r="H692" t="s">
        <v>415</v>
      </c>
      <c r="I692" t="s">
        <v>44</v>
      </c>
      <c r="J692" t="s">
        <v>110</v>
      </c>
      <c r="K692" t="s">
        <v>111</v>
      </c>
      <c r="L692" t="s">
        <v>28</v>
      </c>
      <c r="M692" t="s">
        <v>631</v>
      </c>
      <c r="N692">
        <v>364</v>
      </c>
      <c r="O692" t="s">
        <v>42</v>
      </c>
      <c r="P692" s="4">
        <v>209.99</v>
      </c>
      <c r="Q692">
        <v>1</v>
      </c>
      <c r="R692" s="4">
        <f t="shared" si="50"/>
        <v>209.99</v>
      </c>
      <c r="S692" s="2">
        <v>104.4673756</v>
      </c>
      <c r="T692" s="2">
        <f t="shared" si="53"/>
        <v>105.52262440000001</v>
      </c>
      <c r="U692" s="2">
        <f t="shared" si="54"/>
        <v>104.4673756</v>
      </c>
    </row>
    <row r="693" spans="1:21">
      <c r="A693">
        <v>15421</v>
      </c>
      <c r="B693" s="1">
        <v>43844</v>
      </c>
      <c r="C693" s="2">
        <f t="shared" si="51"/>
        <v>2</v>
      </c>
      <c r="D693" s="2" t="str">
        <f t="shared" si="52"/>
        <v>Weekday</v>
      </c>
      <c r="E693" s="2" t="str">
        <f>TEXT(Table2[[#This Row],[Order Date]],"MMMM")</f>
        <v>January</v>
      </c>
      <c r="F693" s="2" t="str">
        <f>TEXT(Table2[[#This Row],[Order Date]],"YYYY")</f>
        <v>2020</v>
      </c>
      <c r="G693">
        <v>2918</v>
      </c>
      <c r="H693" t="s">
        <v>632</v>
      </c>
      <c r="I693" t="s">
        <v>44</v>
      </c>
      <c r="J693" t="s">
        <v>110</v>
      </c>
      <c r="K693" t="s">
        <v>111</v>
      </c>
      <c r="L693" t="s">
        <v>28</v>
      </c>
      <c r="M693" t="s">
        <v>134</v>
      </c>
      <c r="N693">
        <v>191</v>
      </c>
      <c r="O693" t="s">
        <v>29</v>
      </c>
      <c r="P693" s="4">
        <v>85</v>
      </c>
      <c r="Q693">
        <v>1</v>
      </c>
      <c r="R693" s="4">
        <f t="shared" si="50"/>
        <v>85</v>
      </c>
      <c r="S693" s="2">
        <v>54.779998800000001</v>
      </c>
      <c r="T693" s="2">
        <f t="shared" si="53"/>
        <v>30.220001199999999</v>
      </c>
      <c r="U693" s="2">
        <f t="shared" si="54"/>
        <v>54.779998800000001</v>
      </c>
    </row>
    <row r="694" spans="1:21">
      <c r="A694">
        <v>15421</v>
      </c>
      <c r="B694" s="1">
        <v>43844</v>
      </c>
      <c r="C694" s="2">
        <f t="shared" si="51"/>
        <v>2</v>
      </c>
      <c r="D694" s="2" t="str">
        <f t="shared" si="52"/>
        <v>Weekday</v>
      </c>
      <c r="E694" s="2" t="str">
        <f>TEXT(Table2[[#This Row],[Order Date]],"MMMM")</f>
        <v>January</v>
      </c>
      <c r="F694" s="2" t="str">
        <f>TEXT(Table2[[#This Row],[Order Date]],"YYYY")</f>
        <v>2020</v>
      </c>
      <c r="G694">
        <v>2918</v>
      </c>
      <c r="H694" t="s">
        <v>632</v>
      </c>
      <c r="I694" t="s">
        <v>44</v>
      </c>
      <c r="J694" t="s">
        <v>110</v>
      </c>
      <c r="K694" t="s">
        <v>111</v>
      </c>
      <c r="L694" t="s">
        <v>28</v>
      </c>
      <c r="M694" t="s">
        <v>94</v>
      </c>
      <c r="N694">
        <v>403</v>
      </c>
      <c r="O694" t="s">
        <v>53</v>
      </c>
      <c r="P694" s="4">
        <v>133.37</v>
      </c>
      <c r="Q694">
        <v>1</v>
      </c>
      <c r="R694" s="4">
        <f t="shared" si="50"/>
        <v>133.37</v>
      </c>
      <c r="S694" s="2">
        <v>84.590000149999995</v>
      </c>
      <c r="T694" s="2">
        <f t="shared" si="53"/>
        <v>48.77999985000001</v>
      </c>
      <c r="U694" s="2">
        <f t="shared" si="54"/>
        <v>84.590000149999995</v>
      </c>
    </row>
    <row r="695" spans="1:21">
      <c r="A695">
        <v>15421</v>
      </c>
      <c r="B695" s="1">
        <v>43844</v>
      </c>
      <c r="C695" s="2">
        <f t="shared" si="51"/>
        <v>2</v>
      </c>
      <c r="D695" s="2" t="str">
        <f t="shared" si="52"/>
        <v>Weekday</v>
      </c>
      <c r="E695" s="2" t="str">
        <f>TEXT(Table2[[#This Row],[Order Date]],"MMMM")</f>
        <v>January</v>
      </c>
      <c r="F695" s="2" t="str">
        <f>TEXT(Table2[[#This Row],[Order Date]],"YYYY")</f>
        <v>2020</v>
      </c>
      <c r="G695">
        <v>2918</v>
      </c>
      <c r="H695" t="s">
        <v>632</v>
      </c>
      <c r="I695" t="s">
        <v>44</v>
      </c>
      <c r="J695" t="s">
        <v>110</v>
      </c>
      <c r="K695" t="s">
        <v>111</v>
      </c>
      <c r="L695" t="s">
        <v>28</v>
      </c>
      <c r="M695" t="s">
        <v>112</v>
      </c>
      <c r="N695">
        <v>957</v>
      </c>
      <c r="O695" t="s">
        <v>34</v>
      </c>
      <c r="P695" s="4">
        <v>80</v>
      </c>
      <c r="Q695">
        <v>1</v>
      </c>
      <c r="R695" s="4">
        <f t="shared" si="50"/>
        <v>80</v>
      </c>
      <c r="S695" s="2">
        <v>47.430000309999997</v>
      </c>
      <c r="T695" s="2">
        <f t="shared" si="53"/>
        <v>32.569999690000003</v>
      </c>
      <c r="U695" s="2">
        <f t="shared" si="54"/>
        <v>47.430000309999997</v>
      </c>
    </row>
    <row r="696" spans="1:21">
      <c r="A696">
        <v>11251</v>
      </c>
      <c r="B696" s="1">
        <v>43844</v>
      </c>
      <c r="C696" s="2">
        <f t="shared" si="51"/>
        <v>2</v>
      </c>
      <c r="D696" s="2" t="str">
        <f t="shared" si="52"/>
        <v>Weekday</v>
      </c>
      <c r="E696" s="2" t="str">
        <f>TEXT(Table2[[#This Row],[Order Date]],"MMMM")</f>
        <v>January</v>
      </c>
      <c r="F696" s="2" t="str">
        <f>TEXT(Table2[[#This Row],[Order Date]],"YYYY")</f>
        <v>2020</v>
      </c>
      <c r="G696">
        <v>11466</v>
      </c>
      <c r="H696" t="s">
        <v>633</v>
      </c>
      <c r="I696" t="s">
        <v>44</v>
      </c>
      <c r="J696" t="s">
        <v>110</v>
      </c>
      <c r="K696" t="s">
        <v>111</v>
      </c>
      <c r="L696" t="s">
        <v>28</v>
      </c>
      <c r="M696" t="s">
        <v>115</v>
      </c>
      <c r="N696">
        <v>1004</v>
      </c>
      <c r="O696" t="s">
        <v>49</v>
      </c>
      <c r="P696" s="4">
        <v>460.58</v>
      </c>
      <c r="Q696">
        <v>1</v>
      </c>
      <c r="R696" s="4">
        <f t="shared" si="50"/>
        <v>460.58</v>
      </c>
      <c r="S696" s="2">
        <v>268.7900085</v>
      </c>
      <c r="T696" s="2">
        <f t="shared" si="53"/>
        <v>191.78999149999999</v>
      </c>
      <c r="U696" s="2">
        <f t="shared" si="54"/>
        <v>268.7900085</v>
      </c>
    </row>
    <row r="697" spans="1:21">
      <c r="A697">
        <v>15437</v>
      </c>
      <c r="B697" s="1">
        <v>43844</v>
      </c>
      <c r="C697" s="2">
        <f t="shared" si="51"/>
        <v>2</v>
      </c>
      <c r="D697" s="2" t="str">
        <f t="shared" si="52"/>
        <v>Weekday</v>
      </c>
      <c r="E697" s="2" t="str">
        <f>TEXT(Table2[[#This Row],[Order Date]],"MMMM")</f>
        <v>January</v>
      </c>
      <c r="F697" s="2" t="str">
        <f>TEXT(Table2[[#This Row],[Order Date]],"YYYY")</f>
        <v>2020</v>
      </c>
      <c r="G697">
        <v>4366</v>
      </c>
      <c r="H697" t="s">
        <v>407</v>
      </c>
      <c r="I697" t="s">
        <v>152</v>
      </c>
      <c r="J697" t="s">
        <v>110</v>
      </c>
      <c r="K697" t="s">
        <v>90</v>
      </c>
      <c r="L697" t="s">
        <v>28</v>
      </c>
      <c r="M697" t="s">
        <v>120</v>
      </c>
      <c r="N697">
        <v>365</v>
      </c>
      <c r="O697" t="s">
        <v>53</v>
      </c>
      <c r="P697" s="4">
        <v>94.75</v>
      </c>
      <c r="Q697">
        <v>1</v>
      </c>
      <c r="R697" s="4">
        <f t="shared" si="50"/>
        <v>94.75</v>
      </c>
      <c r="S697" s="2">
        <v>30.5699997</v>
      </c>
      <c r="T697" s="2">
        <f t="shared" si="53"/>
        <v>64.180000300000003</v>
      </c>
      <c r="U697" s="2">
        <f t="shared" si="54"/>
        <v>30.5699997</v>
      </c>
    </row>
    <row r="698" spans="1:21">
      <c r="A698">
        <v>75823</v>
      </c>
      <c r="B698" s="1">
        <v>43844</v>
      </c>
      <c r="C698" s="2">
        <f t="shared" si="51"/>
        <v>2</v>
      </c>
      <c r="D698" s="2" t="str">
        <f t="shared" si="52"/>
        <v>Weekday</v>
      </c>
      <c r="E698" s="2" t="str">
        <f>TEXT(Table2[[#This Row],[Order Date]],"MMMM")</f>
        <v>January</v>
      </c>
      <c r="F698" s="2" t="str">
        <f>TEXT(Table2[[#This Row],[Order Date]],"YYYY")</f>
        <v>2020</v>
      </c>
      <c r="G698">
        <v>19376</v>
      </c>
      <c r="H698" t="s">
        <v>634</v>
      </c>
      <c r="I698" t="s">
        <v>220</v>
      </c>
      <c r="J698" t="s">
        <v>110</v>
      </c>
      <c r="K698" t="s">
        <v>90</v>
      </c>
      <c r="L698" t="s">
        <v>33</v>
      </c>
      <c r="M698" t="s">
        <v>97</v>
      </c>
      <c r="N698">
        <v>1360</v>
      </c>
      <c r="O698" t="s">
        <v>38</v>
      </c>
      <c r="P698" s="4">
        <v>370</v>
      </c>
      <c r="Q698">
        <v>1</v>
      </c>
      <c r="R698" s="4">
        <f t="shared" si="50"/>
        <v>370</v>
      </c>
      <c r="S698" s="2">
        <v>249.0899963</v>
      </c>
      <c r="T698" s="2">
        <f t="shared" si="53"/>
        <v>120.9100037</v>
      </c>
      <c r="U698" s="2">
        <f t="shared" si="54"/>
        <v>249.0899963</v>
      </c>
    </row>
    <row r="699" spans="1:21">
      <c r="A699">
        <v>19333</v>
      </c>
      <c r="B699" s="1">
        <v>43844</v>
      </c>
      <c r="C699" s="2">
        <f t="shared" si="51"/>
        <v>2</v>
      </c>
      <c r="D699" s="2" t="str">
        <f t="shared" si="52"/>
        <v>Weekday</v>
      </c>
      <c r="E699" s="2" t="str">
        <f>TEXT(Table2[[#This Row],[Order Date]],"MMMM")</f>
        <v>January</v>
      </c>
      <c r="F699" s="2" t="str">
        <f>TEXT(Table2[[#This Row],[Order Date]],"YYYY")</f>
        <v>2020</v>
      </c>
      <c r="G699">
        <v>9813</v>
      </c>
      <c r="H699" t="s">
        <v>635</v>
      </c>
      <c r="I699" t="s">
        <v>88</v>
      </c>
      <c r="J699" t="s">
        <v>89</v>
      </c>
      <c r="K699" t="s">
        <v>90</v>
      </c>
      <c r="L699" t="s">
        <v>33</v>
      </c>
      <c r="M699" t="s">
        <v>120</v>
      </c>
      <c r="N699">
        <v>365</v>
      </c>
      <c r="O699" t="s">
        <v>53</v>
      </c>
      <c r="P699" s="4">
        <v>94.75</v>
      </c>
      <c r="Q699">
        <v>5</v>
      </c>
      <c r="R699" s="4">
        <f t="shared" si="50"/>
        <v>473.75</v>
      </c>
      <c r="S699" s="2">
        <v>152.8499985</v>
      </c>
      <c r="T699" s="2">
        <f t="shared" si="53"/>
        <v>320.90000150000003</v>
      </c>
      <c r="U699" s="2">
        <f t="shared" si="54"/>
        <v>30.5699997</v>
      </c>
    </row>
    <row r="700" spans="1:21">
      <c r="A700">
        <v>15459</v>
      </c>
      <c r="B700" s="1">
        <v>43844</v>
      </c>
      <c r="C700" s="2">
        <f t="shared" si="51"/>
        <v>2</v>
      </c>
      <c r="D700" s="2" t="str">
        <f t="shared" si="52"/>
        <v>Weekday</v>
      </c>
      <c r="E700" s="2" t="str">
        <f>TEXT(Table2[[#This Row],[Order Date]],"MMMM")</f>
        <v>January</v>
      </c>
      <c r="F700" s="2" t="str">
        <f>TEXT(Table2[[#This Row],[Order Date]],"YYYY")</f>
        <v>2020</v>
      </c>
      <c r="G700">
        <v>8674</v>
      </c>
      <c r="H700" t="s">
        <v>636</v>
      </c>
      <c r="I700" t="s">
        <v>637</v>
      </c>
      <c r="J700" t="s">
        <v>89</v>
      </c>
      <c r="K700" t="s">
        <v>90</v>
      </c>
      <c r="L700" t="s">
        <v>33</v>
      </c>
      <c r="M700" t="s">
        <v>120</v>
      </c>
      <c r="N700">
        <v>365</v>
      </c>
      <c r="O700" t="s">
        <v>53</v>
      </c>
      <c r="P700" s="4">
        <v>94.75</v>
      </c>
      <c r="Q700">
        <v>5</v>
      </c>
      <c r="R700" s="4">
        <f t="shared" si="50"/>
        <v>473.75</v>
      </c>
      <c r="S700" s="2">
        <v>152.8499985</v>
      </c>
      <c r="T700" s="2">
        <f t="shared" si="53"/>
        <v>320.90000150000003</v>
      </c>
      <c r="U700" s="2">
        <f t="shared" si="54"/>
        <v>30.5699997</v>
      </c>
    </row>
    <row r="701" spans="1:21">
      <c r="A701">
        <v>13298</v>
      </c>
      <c r="B701" s="1">
        <v>43844</v>
      </c>
      <c r="C701" s="2">
        <f t="shared" si="51"/>
        <v>2</v>
      </c>
      <c r="D701" s="2" t="str">
        <f t="shared" si="52"/>
        <v>Weekday</v>
      </c>
      <c r="E701" s="2" t="str">
        <f>TEXT(Table2[[#This Row],[Order Date]],"MMMM")</f>
        <v>January</v>
      </c>
      <c r="F701" s="2" t="str">
        <f>TEXT(Table2[[#This Row],[Order Date]],"YYYY")</f>
        <v>2020</v>
      </c>
      <c r="G701">
        <v>10549</v>
      </c>
      <c r="H701" t="s">
        <v>638</v>
      </c>
      <c r="I701" t="s">
        <v>639</v>
      </c>
      <c r="J701" t="s">
        <v>89</v>
      </c>
      <c r="K701" t="s">
        <v>90</v>
      </c>
      <c r="L701" t="s">
        <v>33</v>
      </c>
      <c r="M701" t="s">
        <v>120</v>
      </c>
      <c r="N701">
        <v>365</v>
      </c>
      <c r="O701" t="s">
        <v>53</v>
      </c>
      <c r="P701" s="4">
        <v>94.75</v>
      </c>
      <c r="Q701">
        <v>4</v>
      </c>
      <c r="R701" s="4">
        <f t="shared" si="50"/>
        <v>379</v>
      </c>
      <c r="S701" s="2">
        <v>122.2799988</v>
      </c>
      <c r="T701" s="2">
        <f t="shared" si="53"/>
        <v>256.72000120000001</v>
      </c>
      <c r="U701" s="2">
        <f t="shared" si="54"/>
        <v>30.5699997</v>
      </c>
    </row>
    <row r="702" spans="1:21">
      <c r="A702">
        <v>13298</v>
      </c>
      <c r="B702" s="1">
        <v>43844</v>
      </c>
      <c r="C702" s="2">
        <f t="shared" si="51"/>
        <v>2</v>
      </c>
      <c r="D702" s="2" t="str">
        <f t="shared" si="52"/>
        <v>Weekday</v>
      </c>
      <c r="E702" s="2" t="str">
        <f>TEXT(Table2[[#This Row],[Order Date]],"MMMM")</f>
        <v>January</v>
      </c>
      <c r="F702" s="2" t="str">
        <f>TEXT(Table2[[#This Row],[Order Date]],"YYYY")</f>
        <v>2020</v>
      </c>
      <c r="G702">
        <v>10549</v>
      </c>
      <c r="H702" t="s">
        <v>638</v>
      </c>
      <c r="I702" t="s">
        <v>639</v>
      </c>
      <c r="J702" t="s">
        <v>89</v>
      </c>
      <c r="K702" t="s">
        <v>90</v>
      </c>
      <c r="L702" t="s">
        <v>33</v>
      </c>
      <c r="M702" t="s">
        <v>183</v>
      </c>
      <c r="N702">
        <v>627</v>
      </c>
      <c r="O702" t="s">
        <v>46</v>
      </c>
      <c r="P702" s="4">
        <v>165</v>
      </c>
      <c r="Q702">
        <v>4</v>
      </c>
      <c r="R702" s="4">
        <f t="shared" si="50"/>
        <v>660</v>
      </c>
      <c r="S702" s="2">
        <v>490.9200136</v>
      </c>
      <c r="T702" s="2">
        <f t="shared" si="53"/>
        <v>169.0799864</v>
      </c>
      <c r="U702" s="2">
        <f t="shared" si="54"/>
        <v>122.7300034</v>
      </c>
    </row>
    <row r="703" spans="1:21">
      <c r="A703">
        <v>16877</v>
      </c>
      <c r="B703" s="1">
        <v>43844</v>
      </c>
      <c r="C703" s="2">
        <f t="shared" si="51"/>
        <v>2</v>
      </c>
      <c r="D703" s="2" t="str">
        <f t="shared" si="52"/>
        <v>Weekday</v>
      </c>
      <c r="E703" s="2" t="str">
        <f>TEXT(Table2[[#This Row],[Order Date]],"MMMM")</f>
        <v>January</v>
      </c>
      <c r="F703" s="2" t="str">
        <f>TEXT(Table2[[#This Row],[Order Date]],"YYYY")</f>
        <v>2020</v>
      </c>
      <c r="G703">
        <v>5929</v>
      </c>
      <c r="H703" t="s">
        <v>262</v>
      </c>
      <c r="I703" t="s">
        <v>105</v>
      </c>
      <c r="J703" t="s">
        <v>89</v>
      </c>
      <c r="K703" t="s">
        <v>90</v>
      </c>
      <c r="L703" t="s">
        <v>33</v>
      </c>
      <c r="M703" t="s">
        <v>160</v>
      </c>
      <c r="N703">
        <v>502</v>
      </c>
      <c r="O703" t="s">
        <v>29</v>
      </c>
      <c r="P703" s="4">
        <v>65</v>
      </c>
      <c r="Q703">
        <v>4</v>
      </c>
      <c r="R703" s="4">
        <f t="shared" si="50"/>
        <v>260</v>
      </c>
      <c r="S703" s="2">
        <v>134.39999388000001</v>
      </c>
      <c r="T703" s="2">
        <f t="shared" si="53"/>
        <v>125.60000611999999</v>
      </c>
      <c r="U703" s="2">
        <f t="shared" si="54"/>
        <v>33.599998470000003</v>
      </c>
    </row>
    <row r="704" spans="1:21">
      <c r="A704">
        <v>15462</v>
      </c>
      <c r="B704" s="1">
        <v>43844</v>
      </c>
      <c r="C704" s="2">
        <f t="shared" si="51"/>
        <v>2</v>
      </c>
      <c r="D704" s="2" t="str">
        <f t="shared" si="52"/>
        <v>Weekday</v>
      </c>
      <c r="E704" s="2" t="str">
        <f>TEXT(Table2[[#This Row],[Order Date]],"MMMM")</f>
        <v>January</v>
      </c>
      <c r="F704" s="2" t="str">
        <f>TEXT(Table2[[#This Row],[Order Date]],"YYYY")</f>
        <v>2020</v>
      </c>
      <c r="G704">
        <v>1325</v>
      </c>
      <c r="H704" t="s">
        <v>176</v>
      </c>
      <c r="I704" t="s">
        <v>640</v>
      </c>
      <c r="J704" t="s">
        <v>89</v>
      </c>
      <c r="K704" t="s">
        <v>90</v>
      </c>
      <c r="L704" t="s">
        <v>33</v>
      </c>
      <c r="M704" t="s">
        <v>178</v>
      </c>
      <c r="N704">
        <v>273</v>
      </c>
      <c r="O704" t="s">
        <v>29</v>
      </c>
      <c r="P704" s="4">
        <v>54.99</v>
      </c>
      <c r="Q704">
        <v>5</v>
      </c>
      <c r="R704" s="4">
        <f t="shared" si="50"/>
        <v>274.95</v>
      </c>
      <c r="S704" s="2">
        <v>129.15000915000002</v>
      </c>
      <c r="T704" s="2">
        <f t="shared" si="53"/>
        <v>145.79999084999997</v>
      </c>
      <c r="U704" s="2">
        <f t="shared" si="54"/>
        <v>25.830001830000004</v>
      </c>
    </row>
    <row r="705" spans="1:21">
      <c r="A705">
        <v>906</v>
      </c>
      <c r="B705" s="1">
        <v>43844</v>
      </c>
      <c r="C705" s="2">
        <f t="shared" si="51"/>
        <v>2</v>
      </c>
      <c r="D705" s="2" t="str">
        <f t="shared" si="52"/>
        <v>Weekday</v>
      </c>
      <c r="E705" s="2" t="str">
        <f>TEXT(Table2[[#This Row],[Order Date]],"MMMM")</f>
        <v>January</v>
      </c>
      <c r="F705" s="2" t="str">
        <f>TEXT(Table2[[#This Row],[Order Date]],"YYYY")</f>
        <v>2020</v>
      </c>
      <c r="G705">
        <v>7141</v>
      </c>
      <c r="H705" t="s">
        <v>58</v>
      </c>
      <c r="I705" t="s">
        <v>353</v>
      </c>
      <c r="J705" t="s">
        <v>89</v>
      </c>
      <c r="K705" t="s">
        <v>90</v>
      </c>
      <c r="L705" t="s">
        <v>33</v>
      </c>
      <c r="M705" t="s">
        <v>506</v>
      </c>
      <c r="N705">
        <v>886</v>
      </c>
      <c r="O705" t="s">
        <v>46</v>
      </c>
      <c r="P705" s="4">
        <v>52.99</v>
      </c>
      <c r="Q705">
        <v>2</v>
      </c>
      <c r="R705" s="4">
        <f t="shared" si="50"/>
        <v>105.98</v>
      </c>
      <c r="S705" s="2">
        <v>71.72000122</v>
      </c>
      <c r="T705" s="2">
        <f t="shared" si="53"/>
        <v>34.259998780000004</v>
      </c>
      <c r="U705" s="2">
        <f t="shared" si="54"/>
        <v>35.86000061</v>
      </c>
    </row>
    <row r="706" spans="1:21">
      <c r="A706">
        <v>75876</v>
      </c>
      <c r="B706" s="1">
        <v>43844</v>
      </c>
      <c r="C706" s="2">
        <f t="shared" si="51"/>
        <v>2</v>
      </c>
      <c r="D706" s="2" t="str">
        <f t="shared" si="52"/>
        <v>Weekday</v>
      </c>
      <c r="E706" s="2" t="str">
        <f>TEXT(Table2[[#This Row],[Order Date]],"MMMM")</f>
        <v>January</v>
      </c>
      <c r="F706" s="2" t="str">
        <f>TEXT(Table2[[#This Row],[Order Date]],"YYYY")</f>
        <v>2020</v>
      </c>
      <c r="G706">
        <v>19429</v>
      </c>
      <c r="H706" t="s">
        <v>379</v>
      </c>
      <c r="I706" t="s">
        <v>641</v>
      </c>
      <c r="J706" t="s">
        <v>89</v>
      </c>
      <c r="K706" t="s">
        <v>90</v>
      </c>
      <c r="L706" t="s">
        <v>33</v>
      </c>
      <c r="M706" t="s">
        <v>97</v>
      </c>
      <c r="N706">
        <v>1360</v>
      </c>
      <c r="O706" t="s">
        <v>38</v>
      </c>
      <c r="P706" s="4">
        <v>370</v>
      </c>
      <c r="Q706">
        <v>1</v>
      </c>
      <c r="R706" s="4">
        <f t="shared" ref="R706:R769" si="55">P706*Q706</f>
        <v>370</v>
      </c>
      <c r="S706" s="2">
        <v>249.0899963</v>
      </c>
      <c r="T706" s="2">
        <f t="shared" si="53"/>
        <v>120.9100037</v>
      </c>
      <c r="U706" s="2">
        <f t="shared" si="54"/>
        <v>249.0899963</v>
      </c>
    </row>
    <row r="707" spans="1:21">
      <c r="A707">
        <v>13225</v>
      </c>
      <c r="B707" s="1">
        <v>43843</v>
      </c>
      <c r="C707" s="2">
        <f t="shared" ref="C707:C770" si="56">WEEKDAY(B707,2)</f>
        <v>1</v>
      </c>
      <c r="D707" s="2" t="str">
        <f t="shared" ref="D707:D770" si="57">IF(C707&gt;=6,"Weekend","Weekday")</f>
        <v>Weekday</v>
      </c>
      <c r="E707" s="2" t="str">
        <f>TEXT(Table2[[#This Row],[Order Date]],"MMMM")</f>
        <v>January</v>
      </c>
      <c r="F707" s="2" t="str">
        <f>TEXT(Table2[[#This Row],[Order Date]],"YYYY")</f>
        <v>2020</v>
      </c>
      <c r="G707">
        <v>1491</v>
      </c>
      <c r="H707" t="s">
        <v>92</v>
      </c>
      <c r="I707" t="s">
        <v>44</v>
      </c>
      <c r="J707" t="s">
        <v>110</v>
      </c>
      <c r="K707" t="s">
        <v>111</v>
      </c>
      <c r="L707" t="s">
        <v>28</v>
      </c>
      <c r="M707" t="s">
        <v>178</v>
      </c>
      <c r="N707">
        <v>273</v>
      </c>
      <c r="O707" t="s">
        <v>29</v>
      </c>
      <c r="P707" s="4">
        <v>54.99</v>
      </c>
      <c r="Q707">
        <v>1</v>
      </c>
      <c r="R707" s="4">
        <f t="shared" si="55"/>
        <v>54.99</v>
      </c>
      <c r="S707" s="2">
        <v>25.83000183</v>
      </c>
      <c r="T707" s="2">
        <f t="shared" ref="T707:T770" si="58">R707-S707</f>
        <v>29.159998170000001</v>
      </c>
      <c r="U707" s="2">
        <f t="shared" ref="U707:U770" si="59">S707/Q707</f>
        <v>25.83000183</v>
      </c>
    </row>
    <row r="708" spans="1:21">
      <c r="A708">
        <v>14551</v>
      </c>
      <c r="B708" s="1">
        <v>43843</v>
      </c>
      <c r="C708" s="2">
        <f t="shared" si="56"/>
        <v>1</v>
      </c>
      <c r="D708" s="2" t="str">
        <f t="shared" si="57"/>
        <v>Weekday</v>
      </c>
      <c r="E708" s="2" t="str">
        <f>TEXT(Table2[[#This Row],[Order Date]],"MMMM")</f>
        <v>January</v>
      </c>
      <c r="F708" s="2" t="str">
        <f>TEXT(Table2[[#This Row],[Order Date]],"YYYY")</f>
        <v>2020</v>
      </c>
      <c r="G708">
        <v>2028</v>
      </c>
      <c r="H708" t="s">
        <v>92</v>
      </c>
      <c r="I708" t="s">
        <v>44</v>
      </c>
      <c r="J708" t="s">
        <v>110</v>
      </c>
      <c r="K708" t="s">
        <v>111</v>
      </c>
      <c r="L708" t="s">
        <v>28</v>
      </c>
      <c r="M708" t="s">
        <v>120</v>
      </c>
      <c r="N708">
        <v>365</v>
      </c>
      <c r="O708" t="s">
        <v>53</v>
      </c>
      <c r="P708" s="4">
        <v>94.75</v>
      </c>
      <c r="Q708">
        <v>1</v>
      </c>
      <c r="R708" s="4">
        <f t="shared" si="55"/>
        <v>94.75</v>
      </c>
      <c r="S708" s="2">
        <v>30.5699997</v>
      </c>
      <c r="T708" s="2">
        <f t="shared" si="58"/>
        <v>64.180000300000003</v>
      </c>
      <c r="U708" s="2">
        <f t="shared" si="59"/>
        <v>30.5699997</v>
      </c>
    </row>
    <row r="709" spans="1:21">
      <c r="A709">
        <v>11209</v>
      </c>
      <c r="B709" s="1">
        <v>43843</v>
      </c>
      <c r="C709" s="2">
        <f t="shared" si="56"/>
        <v>1</v>
      </c>
      <c r="D709" s="2" t="str">
        <f t="shared" si="57"/>
        <v>Weekday</v>
      </c>
      <c r="E709" s="2" t="str">
        <f>TEXT(Table2[[#This Row],[Order Date]],"MMMM")</f>
        <v>January</v>
      </c>
      <c r="F709" s="2" t="str">
        <f>TEXT(Table2[[#This Row],[Order Date]],"YYYY")</f>
        <v>2020</v>
      </c>
      <c r="G709">
        <v>7202</v>
      </c>
      <c r="H709" t="s">
        <v>92</v>
      </c>
      <c r="I709" t="s">
        <v>44</v>
      </c>
      <c r="J709" t="s">
        <v>110</v>
      </c>
      <c r="K709" t="s">
        <v>111</v>
      </c>
      <c r="L709" t="s">
        <v>28</v>
      </c>
      <c r="M709" t="s">
        <v>94</v>
      </c>
      <c r="N709">
        <v>403</v>
      </c>
      <c r="O709" t="s">
        <v>53</v>
      </c>
      <c r="P709" s="4">
        <v>133.37</v>
      </c>
      <c r="Q709">
        <v>1</v>
      </c>
      <c r="R709" s="4">
        <f t="shared" si="55"/>
        <v>133.37</v>
      </c>
      <c r="S709" s="2">
        <v>84.590000149999995</v>
      </c>
      <c r="T709" s="2">
        <f t="shared" si="58"/>
        <v>48.77999985000001</v>
      </c>
      <c r="U709" s="2">
        <f t="shared" si="59"/>
        <v>84.590000149999995</v>
      </c>
    </row>
    <row r="710" spans="1:21">
      <c r="A710">
        <v>13232</v>
      </c>
      <c r="B710" s="1">
        <v>43843</v>
      </c>
      <c r="C710" s="2">
        <f t="shared" si="56"/>
        <v>1</v>
      </c>
      <c r="D710" s="2" t="str">
        <f t="shared" si="57"/>
        <v>Weekday</v>
      </c>
      <c r="E710" s="2" t="str">
        <f>TEXT(Table2[[#This Row],[Order Date]],"MMMM")</f>
        <v>January</v>
      </c>
      <c r="F710" s="2" t="str">
        <f>TEXT(Table2[[#This Row],[Order Date]],"YYYY")</f>
        <v>2020</v>
      </c>
      <c r="G710">
        <v>9619</v>
      </c>
      <c r="H710" t="s">
        <v>92</v>
      </c>
      <c r="I710" t="s">
        <v>44</v>
      </c>
      <c r="J710" t="s">
        <v>110</v>
      </c>
      <c r="K710" t="s">
        <v>111</v>
      </c>
      <c r="L710" t="s">
        <v>28</v>
      </c>
      <c r="M710" t="s">
        <v>94</v>
      </c>
      <c r="N710">
        <v>403</v>
      </c>
      <c r="O710" t="s">
        <v>53</v>
      </c>
      <c r="P710" s="4">
        <v>133.37</v>
      </c>
      <c r="Q710">
        <v>1</v>
      </c>
      <c r="R710" s="4">
        <f t="shared" si="55"/>
        <v>133.37</v>
      </c>
      <c r="S710" s="2">
        <v>84.590000149999995</v>
      </c>
      <c r="T710" s="2">
        <f t="shared" si="58"/>
        <v>48.77999985000001</v>
      </c>
      <c r="U710" s="2">
        <f t="shared" si="59"/>
        <v>84.590000149999995</v>
      </c>
    </row>
    <row r="711" spans="1:21">
      <c r="A711">
        <v>17506</v>
      </c>
      <c r="B711" s="1">
        <v>43843</v>
      </c>
      <c r="C711" s="2">
        <f t="shared" si="56"/>
        <v>1</v>
      </c>
      <c r="D711" s="2" t="str">
        <f t="shared" si="57"/>
        <v>Weekday</v>
      </c>
      <c r="E711" s="2" t="str">
        <f>TEXT(Table2[[#This Row],[Order Date]],"MMMM")</f>
        <v>January</v>
      </c>
      <c r="F711" s="2" t="str">
        <f>TEXT(Table2[[#This Row],[Order Date]],"YYYY")</f>
        <v>2020</v>
      </c>
      <c r="G711">
        <v>9876</v>
      </c>
      <c r="H711" t="s">
        <v>92</v>
      </c>
      <c r="I711" t="s">
        <v>159</v>
      </c>
      <c r="J711" t="s">
        <v>110</v>
      </c>
      <c r="K711" t="s">
        <v>90</v>
      </c>
      <c r="L711" t="s">
        <v>28</v>
      </c>
      <c r="M711" t="s">
        <v>134</v>
      </c>
      <c r="N711">
        <v>191</v>
      </c>
      <c r="O711" t="s">
        <v>29</v>
      </c>
      <c r="P711" s="4">
        <v>85</v>
      </c>
      <c r="Q711">
        <v>1</v>
      </c>
      <c r="R711" s="4">
        <f t="shared" si="55"/>
        <v>85</v>
      </c>
      <c r="S711" s="2">
        <v>54.779998800000001</v>
      </c>
      <c r="T711" s="2">
        <f t="shared" si="58"/>
        <v>30.220001199999999</v>
      </c>
      <c r="U711" s="2">
        <f t="shared" si="59"/>
        <v>54.779998800000001</v>
      </c>
    </row>
    <row r="712" spans="1:21">
      <c r="A712">
        <v>13263</v>
      </c>
      <c r="B712" s="1">
        <v>43843</v>
      </c>
      <c r="C712" s="2">
        <f t="shared" si="56"/>
        <v>1</v>
      </c>
      <c r="D712" s="2" t="str">
        <f t="shared" si="57"/>
        <v>Weekday</v>
      </c>
      <c r="E712" s="2" t="str">
        <f>TEXT(Table2[[#This Row],[Order Date]],"MMMM")</f>
        <v>January</v>
      </c>
      <c r="F712" s="2" t="str">
        <f>TEXT(Table2[[#This Row],[Order Date]],"YYYY")</f>
        <v>2020</v>
      </c>
      <c r="G712">
        <v>10057</v>
      </c>
      <c r="H712" t="s">
        <v>642</v>
      </c>
      <c r="I712" t="s">
        <v>159</v>
      </c>
      <c r="J712" t="s">
        <v>110</v>
      </c>
      <c r="K712" t="s">
        <v>90</v>
      </c>
      <c r="L712" t="s">
        <v>28</v>
      </c>
      <c r="M712" t="s">
        <v>94</v>
      </c>
      <c r="N712">
        <v>403</v>
      </c>
      <c r="O712" t="s">
        <v>53</v>
      </c>
      <c r="P712" s="4">
        <v>133.37</v>
      </c>
      <c r="Q712">
        <v>1</v>
      </c>
      <c r="R712" s="4">
        <f t="shared" si="55"/>
        <v>133.37</v>
      </c>
      <c r="S712" s="2">
        <v>84.590000149999995</v>
      </c>
      <c r="T712" s="2">
        <f t="shared" si="58"/>
        <v>48.77999985000001</v>
      </c>
      <c r="U712" s="2">
        <f t="shared" si="59"/>
        <v>84.590000149999995</v>
      </c>
    </row>
    <row r="713" spans="1:21">
      <c r="A713">
        <v>3130</v>
      </c>
      <c r="B713" s="1">
        <v>43843</v>
      </c>
      <c r="C713" s="2">
        <f t="shared" si="56"/>
        <v>1</v>
      </c>
      <c r="D713" s="2" t="str">
        <f t="shared" si="57"/>
        <v>Weekday</v>
      </c>
      <c r="E713" s="2" t="str">
        <f>TEXT(Table2[[#This Row],[Order Date]],"MMMM")</f>
        <v>January</v>
      </c>
      <c r="F713" s="2" t="str">
        <f>TEXT(Table2[[#This Row],[Order Date]],"YYYY")</f>
        <v>2020</v>
      </c>
      <c r="G713">
        <v>12069</v>
      </c>
      <c r="H713" t="s">
        <v>643</v>
      </c>
      <c r="I713" t="s">
        <v>31</v>
      </c>
      <c r="J713" t="s">
        <v>110</v>
      </c>
      <c r="K713" t="s">
        <v>90</v>
      </c>
      <c r="L713" t="s">
        <v>28</v>
      </c>
      <c r="M713" t="s">
        <v>160</v>
      </c>
      <c r="N713">
        <v>502</v>
      </c>
      <c r="O713" t="s">
        <v>29</v>
      </c>
      <c r="P713" s="4">
        <v>65</v>
      </c>
      <c r="Q713">
        <v>3</v>
      </c>
      <c r="R713" s="4">
        <f t="shared" si="55"/>
        <v>195</v>
      </c>
      <c r="S713" s="2">
        <v>100.79999541000001</v>
      </c>
      <c r="T713" s="2">
        <f t="shared" si="58"/>
        <v>94.200004589999992</v>
      </c>
      <c r="U713" s="2">
        <f t="shared" si="59"/>
        <v>33.599998470000003</v>
      </c>
    </row>
    <row r="714" spans="1:21">
      <c r="A714">
        <v>75877</v>
      </c>
      <c r="B714" s="1">
        <v>43843</v>
      </c>
      <c r="C714" s="2">
        <f t="shared" si="56"/>
        <v>1</v>
      </c>
      <c r="D714" s="2" t="str">
        <f t="shared" si="57"/>
        <v>Weekday</v>
      </c>
      <c r="E714" s="2" t="str">
        <f>TEXT(Table2[[#This Row],[Order Date]],"MMMM")</f>
        <v>January</v>
      </c>
      <c r="F714" s="2" t="str">
        <f>TEXT(Table2[[#This Row],[Order Date]],"YYYY")</f>
        <v>2020</v>
      </c>
      <c r="G714">
        <v>19430</v>
      </c>
      <c r="H714" t="s">
        <v>413</v>
      </c>
      <c r="I714" t="s">
        <v>220</v>
      </c>
      <c r="J714" t="s">
        <v>110</v>
      </c>
      <c r="K714" t="s">
        <v>90</v>
      </c>
      <c r="L714" t="s">
        <v>28</v>
      </c>
      <c r="M714" t="s">
        <v>97</v>
      </c>
      <c r="N714">
        <v>1360</v>
      </c>
      <c r="O714" t="s">
        <v>38</v>
      </c>
      <c r="P714" s="4">
        <v>370</v>
      </c>
      <c r="Q714">
        <v>1</v>
      </c>
      <c r="R714" s="4">
        <f t="shared" si="55"/>
        <v>370</v>
      </c>
      <c r="S714" s="2">
        <v>249.0899963</v>
      </c>
      <c r="T714" s="2">
        <f t="shared" si="58"/>
        <v>120.9100037</v>
      </c>
      <c r="U714" s="2">
        <f t="shared" si="59"/>
        <v>249.0899963</v>
      </c>
    </row>
    <row r="715" spans="1:21">
      <c r="A715">
        <v>75824</v>
      </c>
      <c r="B715" s="1">
        <v>43843</v>
      </c>
      <c r="C715" s="2">
        <f t="shared" si="56"/>
        <v>1</v>
      </c>
      <c r="D715" s="2" t="str">
        <f t="shared" si="57"/>
        <v>Weekday</v>
      </c>
      <c r="E715" s="2" t="str">
        <f>TEXT(Table2[[#This Row],[Order Date]],"MMMM")</f>
        <v>January</v>
      </c>
      <c r="F715" s="2" t="str">
        <f>TEXT(Table2[[#This Row],[Order Date]],"YYYY")</f>
        <v>2020</v>
      </c>
      <c r="G715">
        <v>19377</v>
      </c>
      <c r="H715" t="s">
        <v>302</v>
      </c>
      <c r="I715" t="s">
        <v>238</v>
      </c>
      <c r="J715" t="s">
        <v>89</v>
      </c>
      <c r="K715" t="s">
        <v>90</v>
      </c>
      <c r="L715" t="s">
        <v>28</v>
      </c>
      <c r="M715" t="s">
        <v>97</v>
      </c>
      <c r="N715">
        <v>1360</v>
      </c>
      <c r="O715" t="s">
        <v>38</v>
      </c>
      <c r="P715" s="4">
        <v>370</v>
      </c>
      <c r="Q715">
        <v>1</v>
      </c>
      <c r="R715" s="4">
        <f t="shared" si="55"/>
        <v>370</v>
      </c>
      <c r="S715" s="2">
        <v>249.0899963</v>
      </c>
      <c r="T715" s="2">
        <f t="shared" si="58"/>
        <v>120.9100037</v>
      </c>
      <c r="U715" s="2">
        <f t="shared" si="59"/>
        <v>249.0899963</v>
      </c>
    </row>
    <row r="716" spans="1:21">
      <c r="A716">
        <v>67275</v>
      </c>
      <c r="B716" s="1">
        <v>43843</v>
      </c>
      <c r="C716" s="2">
        <f t="shared" si="56"/>
        <v>1</v>
      </c>
      <c r="D716" s="2" t="str">
        <f t="shared" si="57"/>
        <v>Weekday</v>
      </c>
      <c r="E716" s="2" t="str">
        <f>TEXT(Table2[[#This Row],[Order Date]],"MMMM")</f>
        <v>January</v>
      </c>
      <c r="F716" s="2" t="str">
        <f>TEXT(Table2[[#This Row],[Order Date]],"YYYY")</f>
        <v>2020</v>
      </c>
      <c r="G716">
        <v>4195</v>
      </c>
      <c r="H716" t="s">
        <v>261</v>
      </c>
      <c r="I716" t="s">
        <v>287</v>
      </c>
      <c r="J716" t="s">
        <v>89</v>
      </c>
      <c r="K716" t="s">
        <v>90</v>
      </c>
      <c r="L716" t="s">
        <v>33</v>
      </c>
      <c r="M716" t="s">
        <v>183</v>
      </c>
      <c r="N716">
        <v>627</v>
      </c>
      <c r="O716" t="s">
        <v>46</v>
      </c>
      <c r="P716" s="4">
        <v>165</v>
      </c>
      <c r="Q716">
        <v>4</v>
      </c>
      <c r="R716" s="4">
        <f t="shared" si="55"/>
        <v>660</v>
      </c>
      <c r="S716" s="2">
        <v>490.9200136</v>
      </c>
      <c r="T716" s="2">
        <f t="shared" si="58"/>
        <v>169.0799864</v>
      </c>
      <c r="U716" s="2">
        <f t="shared" si="59"/>
        <v>122.7300034</v>
      </c>
    </row>
    <row r="717" spans="1:21">
      <c r="A717">
        <v>17524</v>
      </c>
      <c r="B717" s="1">
        <v>43843</v>
      </c>
      <c r="C717" s="2">
        <f t="shared" si="56"/>
        <v>1</v>
      </c>
      <c r="D717" s="2" t="str">
        <f t="shared" si="57"/>
        <v>Weekday</v>
      </c>
      <c r="E717" s="2" t="str">
        <f>TEXT(Table2[[#This Row],[Order Date]],"MMMM")</f>
        <v>January</v>
      </c>
      <c r="F717" s="2" t="str">
        <f>TEXT(Table2[[#This Row],[Order Date]],"YYYY")</f>
        <v>2020</v>
      </c>
      <c r="G717">
        <v>9096</v>
      </c>
      <c r="H717" t="s">
        <v>307</v>
      </c>
      <c r="I717" t="s">
        <v>26</v>
      </c>
      <c r="J717" t="s">
        <v>89</v>
      </c>
      <c r="K717" t="s">
        <v>90</v>
      </c>
      <c r="L717" t="s">
        <v>28</v>
      </c>
      <c r="M717" t="s">
        <v>120</v>
      </c>
      <c r="N717">
        <v>365</v>
      </c>
      <c r="O717" t="s">
        <v>53</v>
      </c>
      <c r="P717" s="4">
        <v>94.75</v>
      </c>
      <c r="Q717">
        <v>5</v>
      </c>
      <c r="R717" s="4">
        <f t="shared" si="55"/>
        <v>473.75</v>
      </c>
      <c r="S717" s="2">
        <v>152.8499985</v>
      </c>
      <c r="T717" s="2">
        <f t="shared" si="58"/>
        <v>320.90000150000003</v>
      </c>
      <c r="U717" s="2">
        <f t="shared" si="59"/>
        <v>30.5699997</v>
      </c>
    </row>
    <row r="718" spans="1:21">
      <c r="A718">
        <v>44442</v>
      </c>
      <c r="B718" s="1">
        <v>43843</v>
      </c>
      <c r="C718" s="2">
        <f t="shared" si="56"/>
        <v>1</v>
      </c>
      <c r="D718" s="2" t="str">
        <f t="shared" si="57"/>
        <v>Weekday</v>
      </c>
      <c r="E718" s="2" t="str">
        <f>TEXT(Table2[[#This Row],[Order Date]],"MMMM")</f>
        <v>January</v>
      </c>
      <c r="F718" s="2" t="str">
        <f>TEXT(Table2[[#This Row],[Order Date]],"YYYY")</f>
        <v>2020</v>
      </c>
      <c r="G718">
        <v>2719</v>
      </c>
      <c r="H718" t="s">
        <v>92</v>
      </c>
      <c r="I718" t="s">
        <v>93</v>
      </c>
      <c r="J718" t="s">
        <v>89</v>
      </c>
      <c r="K718" t="s">
        <v>90</v>
      </c>
      <c r="L718" t="s">
        <v>28</v>
      </c>
      <c r="M718" t="s">
        <v>120</v>
      </c>
      <c r="N718">
        <v>365</v>
      </c>
      <c r="O718" t="s">
        <v>53</v>
      </c>
      <c r="P718" s="4">
        <v>94.75</v>
      </c>
      <c r="Q718">
        <v>5</v>
      </c>
      <c r="R718" s="4">
        <f t="shared" si="55"/>
        <v>473.75</v>
      </c>
      <c r="S718" s="2">
        <v>152.8499985</v>
      </c>
      <c r="T718" s="2">
        <f t="shared" si="58"/>
        <v>320.90000150000003</v>
      </c>
      <c r="U718" s="2">
        <f t="shared" si="59"/>
        <v>30.5699997</v>
      </c>
    </row>
    <row r="719" spans="1:21">
      <c r="A719">
        <v>54488</v>
      </c>
      <c r="B719" s="1">
        <v>43843</v>
      </c>
      <c r="C719" s="2">
        <f t="shared" si="56"/>
        <v>1</v>
      </c>
      <c r="D719" s="2" t="str">
        <f t="shared" si="57"/>
        <v>Weekday</v>
      </c>
      <c r="E719" s="2" t="str">
        <f>TEXT(Table2[[#This Row],[Order Date]],"MMMM")</f>
        <v>January</v>
      </c>
      <c r="F719" s="2" t="str">
        <f>TEXT(Table2[[#This Row],[Order Date]],"YYYY")</f>
        <v>2020</v>
      </c>
      <c r="G719">
        <v>7534</v>
      </c>
      <c r="H719" t="s">
        <v>92</v>
      </c>
      <c r="I719" t="s">
        <v>644</v>
      </c>
      <c r="J719" t="s">
        <v>89</v>
      </c>
      <c r="K719" t="s">
        <v>90</v>
      </c>
      <c r="L719" t="s">
        <v>33</v>
      </c>
      <c r="M719" t="s">
        <v>160</v>
      </c>
      <c r="N719">
        <v>502</v>
      </c>
      <c r="O719" t="s">
        <v>29</v>
      </c>
      <c r="P719" s="4">
        <v>65</v>
      </c>
      <c r="Q719">
        <v>2</v>
      </c>
      <c r="R719" s="4">
        <f t="shared" si="55"/>
        <v>130</v>
      </c>
      <c r="S719" s="2">
        <v>67.199996940000005</v>
      </c>
      <c r="T719" s="2">
        <f t="shared" si="58"/>
        <v>62.800003059999995</v>
      </c>
      <c r="U719" s="2">
        <f t="shared" si="59"/>
        <v>33.599998470000003</v>
      </c>
    </row>
    <row r="720" spans="1:21">
      <c r="A720">
        <v>71192</v>
      </c>
      <c r="B720" s="1">
        <v>43842</v>
      </c>
      <c r="C720" s="2">
        <f t="shared" si="56"/>
        <v>7</v>
      </c>
      <c r="D720" s="2" t="str">
        <f t="shared" si="57"/>
        <v>Weekend</v>
      </c>
      <c r="E720" s="2" t="str">
        <f>TEXT(Table2[[#This Row],[Order Date]],"MMMM")</f>
        <v>January</v>
      </c>
      <c r="F720" s="2" t="str">
        <f>TEXT(Table2[[#This Row],[Order Date]],"YYYY")</f>
        <v>2020</v>
      </c>
      <c r="G720">
        <v>14745</v>
      </c>
      <c r="H720" t="s">
        <v>95</v>
      </c>
      <c r="I720" t="s">
        <v>218</v>
      </c>
      <c r="J720" t="s">
        <v>110</v>
      </c>
      <c r="K720" t="s">
        <v>111</v>
      </c>
      <c r="L720" t="s">
        <v>19</v>
      </c>
      <c r="M720" t="s">
        <v>140</v>
      </c>
      <c r="N720">
        <v>1353</v>
      </c>
      <c r="O720" t="s">
        <v>29</v>
      </c>
      <c r="P720" s="4">
        <v>9.59</v>
      </c>
      <c r="Q720">
        <v>1</v>
      </c>
      <c r="R720" s="4">
        <f t="shared" si="55"/>
        <v>9.59</v>
      </c>
      <c r="S720" s="2">
        <v>3.6100006100000002</v>
      </c>
      <c r="T720" s="2">
        <f t="shared" si="58"/>
        <v>5.9799993899999997</v>
      </c>
      <c r="U720" s="2">
        <f t="shared" si="59"/>
        <v>3.6100006100000002</v>
      </c>
    </row>
    <row r="721" spans="1:21">
      <c r="A721">
        <v>75825</v>
      </c>
      <c r="B721" s="1">
        <v>43842</v>
      </c>
      <c r="C721" s="2">
        <f t="shared" si="56"/>
        <v>7</v>
      </c>
      <c r="D721" s="2" t="str">
        <f t="shared" si="57"/>
        <v>Weekend</v>
      </c>
      <c r="E721" s="2" t="str">
        <f>TEXT(Table2[[#This Row],[Order Date]],"MMMM")</f>
        <v>January</v>
      </c>
      <c r="F721" s="2" t="str">
        <f>TEXT(Table2[[#This Row],[Order Date]],"YYYY")</f>
        <v>2020</v>
      </c>
      <c r="G721">
        <v>19378</v>
      </c>
      <c r="H721" t="s">
        <v>645</v>
      </c>
      <c r="I721" t="s">
        <v>36</v>
      </c>
      <c r="J721" t="s">
        <v>110</v>
      </c>
      <c r="K721" t="s">
        <v>111</v>
      </c>
      <c r="L721" t="s">
        <v>28</v>
      </c>
      <c r="M721" t="s">
        <v>97</v>
      </c>
      <c r="N721">
        <v>1360</v>
      </c>
      <c r="O721" t="s">
        <v>38</v>
      </c>
      <c r="P721" s="4">
        <v>370</v>
      </c>
      <c r="Q721">
        <v>1</v>
      </c>
      <c r="R721" s="4">
        <f t="shared" si="55"/>
        <v>370</v>
      </c>
      <c r="S721" s="2">
        <v>249.0899963</v>
      </c>
      <c r="T721" s="2">
        <f t="shared" si="58"/>
        <v>120.9100037</v>
      </c>
      <c r="U721" s="2">
        <f t="shared" si="59"/>
        <v>249.0899963</v>
      </c>
    </row>
    <row r="722" spans="1:21">
      <c r="A722">
        <v>75840</v>
      </c>
      <c r="B722" s="1">
        <v>43842</v>
      </c>
      <c r="C722" s="2">
        <f t="shared" si="56"/>
        <v>7</v>
      </c>
      <c r="D722" s="2" t="str">
        <f t="shared" si="57"/>
        <v>Weekend</v>
      </c>
      <c r="E722" s="2" t="str">
        <f>TEXT(Table2[[#This Row],[Order Date]],"MMMM")</f>
        <v>January</v>
      </c>
      <c r="F722" s="2" t="str">
        <f>TEXT(Table2[[#This Row],[Order Date]],"YYYY")</f>
        <v>2020</v>
      </c>
      <c r="G722">
        <v>19393</v>
      </c>
      <c r="H722" t="s">
        <v>646</v>
      </c>
      <c r="I722" t="s">
        <v>36</v>
      </c>
      <c r="J722" t="s">
        <v>110</v>
      </c>
      <c r="K722" t="s">
        <v>111</v>
      </c>
      <c r="L722" t="s">
        <v>19</v>
      </c>
      <c r="M722" t="s">
        <v>97</v>
      </c>
      <c r="N722">
        <v>1360</v>
      </c>
      <c r="O722" t="s">
        <v>38</v>
      </c>
      <c r="P722" s="4">
        <v>370</v>
      </c>
      <c r="Q722">
        <v>1</v>
      </c>
      <c r="R722" s="4">
        <f t="shared" si="55"/>
        <v>370</v>
      </c>
      <c r="S722" s="2">
        <v>249.0899963</v>
      </c>
      <c r="T722" s="2">
        <f t="shared" si="58"/>
        <v>120.9100037</v>
      </c>
      <c r="U722" s="2">
        <f t="shared" si="59"/>
        <v>249.0899963</v>
      </c>
    </row>
    <row r="723" spans="1:21">
      <c r="A723">
        <v>75902</v>
      </c>
      <c r="B723" s="1">
        <v>43842</v>
      </c>
      <c r="C723" s="2">
        <f t="shared" si="56"/>
        <v>7</v>
      </c>
      <c r="D723" s="2" t="str">
        <f t="shared" si="57"/>
        <v>Weekend</v>
      </c>
      <c r="E723" s="2" t="str">
        <f>TEXT(Table2[[#This Row],[Order Date]],"MMMM")</f>
        <v>January</v>
      </c>
      <c r="F723" s="2" t="str">
        <f>TEXT(Table2[[#This Row],[Order Date]],"YYYY")</f>
        <v>2020</v>
      </c>
      <c r="G723">
        <v>19455</v>
      </c>
      <c r="H723" t="s">
        <v>647</v>
      </c>
      <c r="I723" t="s">
        <v>36</v>
      </c>
      <c r="J723" t="s">
        <v>110</v>
      </c>
      <c r="K723" t="s">
        <v>111</v>
      </c>
      <c r="L723" t="s">
        <v>28</v>
      </c>
      <c r="M723" t="s">
        <v>97</v>
      </c>
      <c r="N723">
        <v>1360</v>
      </c>
      <c r="O723" t="s">
        <v>38</v>
      </c>
      <c r="P723" s="4">
        <v>370</v>
      </c>
      <c r="Q723">
        <v>1</v>
      </c>
      <c r="R723" s="4">
        <f t="shared" si="55"/>
        <v>370</v>
      </c>
      <c r="S723" s="2">
        <v>249.0899963</v>
      </c>
      <c r="T723" s="2">
        <f t="shared" si="58"/>
        <v>120.9100037</v>
      </c>
      <c r="U723" s="2">
        <f t="shared" si="59"/>
        <v>249.0899963</v>
      </c>
    </row>
    <row r="724" spans="1:21">
      <c r="A724">
        <v>14064</v>
      </c>
      <c r="B724" s="1">
        <v>43842</v>
      </c>
      <c r="C724" s="2">
        <f t="shared" si="56"/>
        <v>7</v>
      </c>
      <c r="D724" s="2" t="str">
        <f t="shared" si="57"/>
        <v>Weekend</v>
      </c>
      <c r="E724" s="2" t="str">
        <f>TEXT(Table2[[#This Row],[Order Date]],"MMMM")</f>
        <v>January</v>
      </c>
      <c r="F724" s="2" t="str">
        <f>TEXT(Table2[[#This Row],[Order Date]],"YYYY")</f>
        <v>2020</v>
      </c>
      <c r="G724">
        <v>9342</v>
      </c>
      <c r="H724" t="s">
        <v>648</v>
      </c>
      <c r="I724" t="s">
        <v>44</v>
      </c>
      <c r="J724" t="s">
        <v>110</v>
      </c>
      <c r="K724" t="s">
        <v>111</v>
      </c>
      <c r="L724" t="s">
        <v>19</v>
      </c>
      <c r="M724" t="s">
        <v>94</v>
      </c>
      <c r="N724">
        <v>403</v>
      </c>
      <c r="O724" t="s">
        <v>53</v>
      </c>
      <c r="P724" s="4">
        <v>133.37</v>
      </c>
      <c r="Q724">
        <v>1</v>
      </c>
      <c r="R724" s="4">
        <f t="shared" si="55"/>
        <v>133.37</v>
      </c>
      <c r="S724" s="2">
        <v>84.590000149999995</v>
      </c>
      <c r="T724" s="2">
        <f t="shared" si="58"/>
        <v>48.77999985000001</v>
      </c>
      <c r="U724" s="2">
        <f t="shared" si="59"/>
        <v>84.590000149999995</v>
      </c>
    </row>
    <row r="725" spans="1:21">
      <c r="A725">
        <v>49507</v>
      </c>
      <c r="B725" s="1">
        <v>43842</v>
      </c>
      <c r="C725" s="2">
        <f t="shared" si="56"/>
        <v>7</v>
      </c>
      <c r="D725" s="2" t="str">
        <f t="shared" si="57"/>
        <v>Weekend</v>
      </c>
      <c r="E725" s="2" t="str">
        <f>TEXT(Table2[[#This Row],[Order Date]],"MMMM")</f>
        <v>January</v>
      </c>
      <c r="F725" s="2" t="str">
        <f>TEXT(Table2[[#This Row],[Order Date]],"YYYY")</f>
        <v>2020</v>
      </c>
      <c r="G725">
        <v>11225</v>
      </c>
      <c r="H725" t="s">
        <v>143</v>
      </c>
      <c r="I725" t="s">
        <v>44</v>
      </c>
      <c r="J725" t="s">
        <v>110</v>
      </c>
      <c r="K725" t="s">
        <v>111</v>
      </c>
      <c r="L725" t="s">
        <v>28</v>
      </c>
      <c r="M725" t="s">
        <v>112</v>
      </c>
      <c r="N725">
        <v>957</v>
      </c>
      <c r="O725" t="s">
        <v>34</v>
      </c>
      <c r="P725" s="4">
        <v>80</v>
      </c>
      <c r="Q725">
        <v>1</v>
      </c>
      <c r="R725" s="4">
        <f t="shared" si="55"/>
        <v>80</v>
      </c>
      <c r="S725" s="2">
        <v>47.430000309999997</v>
      </c>
      <c r="T725" s="2">
        <f t="shared" si="58"/>
        <v>32.569999690000003</v>
      </c>
      <c r="U725" s="2">
        <f t="shared" si="59"/>
        <v>47.430000309999997</v>
      </c>
    </row>
    <row r="726" spans="1:21">
      <c r="A726">
        <v>15338</v>
      </c>
      <c r="B726" s="1">
        <v>43842</v>
      </c>
      <c r="C726" s="2">
        <f t="shared" si="56"/>
        <v>7</v>
      </c>
      <c r="D726" s="2" t="str">
        <f t="shared" si="57"/>
        <v>Weekend</v>
      </c>
      <c r="E726" s="2" t="str">
        <f>TEXT(Table2[[#This Row],[Order Date]],"MMMM")</f>
        <v>January</v>
      </c>
      <c r="F726" s="2" t="str">
        <f>TEXT(Table2[[#This Row],[Order Date]],"YYYY")</f>
        <v>2020</v>
      </c>
      <c r="G726">
        <v>12128</v>
      </c>
      <c r="H726" t="s">
        <v>92</v>
      </c>
      <c r="I726" t="s">
        <v>44</v>
      </c>
      <c r="J726" t="s">
        <v>110</v>
      </c>
      <c r="K726" t="s">
        <v>111</v>
      </c>
      <c r="L726" t="s">
        <v>19</v>
      </c>
      <c r="M726" t="s">
        <v>120</v>
      </c>
      <c r="N726">
        <v>365</v>
      </c>
      <c r="O726" t="s">
        <v>53</v>
      </c>
      <c r="P726" s="4">
        <v>94.75</v>
      </c>
      <c r="Q726">
        <v>1</v>
      </c>
      <c r="R726" s="4">
        <f t="shared" si="55"/>
        <v>94.75</v>
      </c>
      <c r="S726" s="2">
        <v>30.5699997</v>
      </c>
      <c r="T726" s="2">
        <f t="shared" si="58"/>
        <v>64.180000300000003</v>
      </c>
      <c r="U726" s="2">
        <f t="shared" si="59"/>
        <v>30.5699997</v>
      </c>
    </row>
    <row r="727" spans="1:21">
      <c r="A727">
        <v>15338</v>
      </c>
      <c r="B727" s="1">
        <v>43842</v>
      </c>
      <c r="C727" s="2">
        <f t="shared" si="56"/>
        <v>7</v>
      </c>
      <c r="D727" s="2" t="str">
        <f t="shared" si="57"/>
        <v>Weekend</v>
      </c>
      <c r="E727" s="2" t="str">
        <f>TEXT(Table2[[#This Row],[Order Date]],"MMMM")</f>
        <v>January</v>
      </c>
      <c r="F727" s="2" t="str">
        <f>TEXT(Table2[[#This Row],[Order Date]],"YYYY")</f>
        <v>2020</v>
      </c>
      <c r="G727">
        <v>12128</v>
      </c>
      <c r="H727" t="s">
        <v>92</v>
      </c>
      <c r="I727" t="s">
        <v>44</v>
      </c>
      <c r="J727" t="s">
        <v>110</v>
      </c>
      <c r="K727" t="s">
        <v>111</v>
      </c>
      <c r="L727" t="s">
        <v>19</v>
      </c>
      <c r="M727" t="s">
        <v>94</v>
      </c>
      <c r="N727">
        <v>403</v>
      </c>
      <c r="O727" t="s">
        <v>53</v>
      </c>
      <c r="P727" s="4">
        <v>133.37</v>
      </c>
      <c r="Q727">
        <v>1</v>
      </c>
      <c r="R727" s="4">
        <f t="shared" si="55"/>
        <v>133.37</v>
      </c>
      <c r="S727" s="2">
        <v>84.590000149999995</v>
      </c>
      <c r="T727" s="2">
        <f t="shared" si="58"/>
        <v>48.77999985000001</v>
      </c>
      <c r="U727" s="2">
        <f t="shared" si="59"/>
        <v>84.590000149999995</v>
      </c>
    </row>
    <row r="728" spans="1:21">
      <c r="A728">
        <v>67082</v>
      </c>
      <c r="B728" s="1">
        <v>43842</v>
      </c>
      <c r="C728" s="2">
        <f t="shared" si="56"/>
        <v>7</v>
      </c>
      <c r="D728" s="2" t="str">
        <f t="shared" si="57"/>
        <v>Weekend</v>
      </c>
      <c r="E728" s="2" t="str">
        <f>TEXT(Table2[[#This Row],[Order Date]],"MMMM")</f>
        <v>January</v>
      </c>
      <c r="F728" s="2" t="str">
        <f>TEXT(Table2[[#This Row],[Order Date]],"YYYY")</f>
        <v>2020</v>
      </c>
      <c r="G728">
        <v>12117</v>
      </c>
      <c r="H728" t="s">
        <v>92</v>
      </c>
      <c r="I728" t="s">
        <v>31</v>
      </c>
      <c r="J728" t="s">
        <v>110</v>
      </c>
      <c r="K728" t="s">
        <v>90</v>
      </c>
      <c r="L728" t="s">
        <v>28</v>
      </c>
      <c r="M728" t="s">
        <v>94</v>
      </c>
      <c r="N728">
        <v>403</v>
      </c>
      <c r="O728" t="s">
        <v>53</v>
      </c>
      <c r="P728" s="4">
        <v>133.37</v>
      </c>
      <c r="Q728">
        <v>1</v>
      </c>
      <c r="R728" s="4">
        <f t="shared" si="55"/>
        <v>133.37</v>
      </c>
      <c r="S728" s="2">
        <v>84.590000149999995</v>
      </c>
      <c r="T728" s="2">
        <f t="shared" si="58"/>
        <v>48.77999985000001</v>
      </c>
      <c r="U728" s="2">
        <f t="shared" si="59"/>
        <v>84.590000149999995</v>
      </c>
    </row>
    <row r="729" spans="1:21">
      <c r="A729">
        <v>21902</v>
      </c>
      <c r="B729" s="1">
        <v>43842</v>
      </c>
      <c r="C729" s="2">
        <f t="shared" si="56"/>
        <v>7</v>
      </c>
      <c r="D729" s="2" t="str">
        <f t="shared" si="57"/>
        <v>Weekend</v>
      </c>
      <c r="E729" s="2" t="str">
        <f>TEXT(Table2[[#This Row],[Order Date]],"MMMM")</f>
        <v>January</v>
      </c>
      <c r="F729" s="2" t="str">
        <f>TEXT(Table2[[#This Row],[Order Date]],"YYYY")</f>
        <v>2020</v>
      </c>
      <c r="G729">
        <v>8485</v>
      </c>
      <c r="H729" t="s">
        <v>649</v>
      </c>
      <c r="I729" t="s">
        <v>36</v>
      </c>
      <c r="J729" t="s">
        <v>110</v>
      </c>
      <c r="K729" t="s">
        <v>90</v>
      </c>
      <c r="L729" t="s">
        <v>28</v>
      </c>
      <c r="M729" t="s">
        <v>160</v>
      </c>
      <c r="N729">
        <v>502</v>
      </c>
      <c r="O729" t="s">
        <v>29</v>
      </c>
      <c r="P729" s="4">
        <v>65</v>
      </c>
      <c r="Q729">
        <v>4</v>
      </c>
      <c r="R729" s="4">
        <f t="shared" si="55"/>
        <v>260</v>
      </c>
      <c r="S729" s="2">
        <v>134.39999388000001</v>
      </c>
      <c r="T729" s="2">
        <f t="shared" si="58"/>
        <v>125.60000611999999</v>
      </c>
      <c r="U729" s="2">
        <f t="shared" si="59"/>
        <v>33.599998470000003</v>
      </c>
    </row>
    <row r="730" spans="1:21">
      <c r="A730">
        <v>5895</v>
      </c>
      <c r="B730" s="1">
        <v>43842</v>
      </c>
      <c r="C730" s="2">
        <f t="shared" si="56"/>
        <v>7</v>
      </c>
      <c r="D730" s="2" t="str">
        <f t="shared" si="57"/>
        <v>Weekend</v>
      </c>
      <c r="E730" s="2" t="str">
        <f>TEXT(Table2[[#This Row],[Order Date]],"MMMM")</f>
        <v>January</v>
      </c>
      <c r="F730" s="2" t="str">
        <f>TEXT(Table2[[#This Row],[Order Date]],"YYYY")</f>
        <v>2020</v>
      </c>
      <c r="G730">
        <v>8707</v>
      </c>
      <c r="H730" t="s">
        <v>92</v>
      </c>
      <c r="I730" t="s">
        <v>36</v>
      </c>
      <c r="J730" t="s">
        <v>110</v>
      </c>
      <c r="K730" t="s">
        <v>90</v>
      </c>
      <c r="L730" t="s">
        <v>28</v>
      </c>
      <c r="M730" t="s">
        <v>160</v>
      </c>
      <c r="N730">
        <v>502</v>
      </c>
      <c r="O730" t="s">
        <v>29</v>
      </c>
      <c r="P730" s="4">
        <v>65</v>
      </c>
      <c r="Q730">
        <v>3</v>
      </c>
      <c r="R730" s="4">
        <f t="shared" si="55"/>
        <v>195</v>
      </c>
      <c r="S730" s="2">
        <v>100.79999541000001</v>
      </c>
      <c r="T730" s="2">
        <f t="shared" si="58"/>
        <v>94.200004589999992</v>
      </c>
      <c r="U730" s="2">
        <f t="shared" si="59"/>
        <v>33.599998470000003</v>
      </c>
    </row>
    <row r="731" spans="1:21">
      <c r="A731">
        <v>75835</v>
      </c>
      <c r="B731" s="1">
        <v>43842</v>
      </c>
      <c r="C731" s="2">
        <f t="shared" si="56"/>
        <v>7</v>
      </c>
      <c r="D731" s="2" t="str">
        <f t="shared" si="57"/>
        <v>Weekend</v>
      </c>
      <c r="E731" s="2" t="str">
        <f>TEXT(Table2[[#This Row],[Order Date]],"MMMM")</f>
        <v>January</v>
      </c>
      <c r="F731" s="2" t="str">
        <f>TEXT(Table2[[#This Row],[Order Date]],"YYYY")</f>
        <v>2020</v>
      </c>
      <c r="G731">
        <v>19388</v>
      </c>
      <c r="H731" t="s">
        <v>448</v>
      </c>
      <c r="I731" t="s">
        <v>220</v>
      </c>
      <c r="J731" t="s">
        <v>110</v>
      </c>
      <c r="K731" t="s">
        <v>90</v>
      </c>
      <c r="L731" t="s">
        <v>28</v>
      </c>
      <c r="M731" t="s">
        <v>97</v>
      </c>
      <c r="N731">
        <v>1360</v>
      </c>
      <c r="O731" t="s">
        <v>38</v>
      </c>
      <c r="P731" s="4">
        <v>370</v>
      </c>
      <c r="Q731">
        <v>1</v>
      </c>
      <c r="R731" s="4">
        <f t="shared" si="55"/>
        <v>370</v>
      </c>
      <c r="S731" s="2">
        <v>249.0899963</v>
      </c>
      <c r="T731" s="2">
        <f t="shared" si="58"/>
        <v>120.9100037</v>
      </c>
      <c r="U731" s="2">
        <f t="shared" si="59"/>
        <v>249.0899963</v>
      </c>
    </row>
    <row r="732" spans="1:21">
      <c r="A732">
        <v>75838</v>
      </c>
      <c r="B732" s="1">
        <v>43842</v>
      </c>
      <c r="C732" s="2">
        <f t="shared" si="56"/>
        <v>7</v>
      </c>
      <c r="D732" s="2" t="str">
        <f t="shared" si="57"/>
        <v>Weekend</v>
      </c>
      <c r="E732" s="2" t="str">
        <f>TEXT(Table2[[#This Row],[Order Date]],"MMMM")</f>
        <v>January</v>
      </c>
      <c r="F732" s="2" t="str">
        <f>TEXT(Table2[[#This Row],[Order Date]],"YYYY")</f>
        <v>2020</v>
      </c>
      <c r="G732">
        <v>19391</v>
      </c>
      <c r="H732" t="s">
        <v>460</v>
      </c>
      <c r="I732" t="s">
        <v>220</v>
      </c>
      <c r="J732" t="s">
        <v>110</v>
      </c>
      <c r="K732" t="s">
        <v>90</v>
      </c>
      <c r="L732" t="s">
        <v>28</v>
      </c>
      <c r="M732" t="s">
        <v>97</v>
      </c>
      <c r="N732">
        <v>1360</v>
      </c>
      <c r="O732" t="s">
        <v>38</v>
      </c>
      <c r="P732" s="4">
        <v>370</v>
      </c>
      <c r="Q732">
        <v>1</v>
      </c>
      <c r="R732" s="4">
        <f t="shared" si="55"/>
        <v>370</v>
      </c>
      <c r="S732" s="2">
        <v>249.0899963</v>
      </c>
      <c r="T732" s="2">
        <f t="shared" si="58"/>
        <v>120.9100037</v>
      </c>
      <c r="U732" s="2">
        <f t="shared" si="59"/>
        <v>249.0899963</v>
      </c>
    </row>
    <row r="733" spans="1:21">
      <c r="A733">
        <v>75843</v>
      </c>
      <c r="B733" s="1">
        <v>43842</v>
      </c>
      <c r="C733" s="2">
        <f t="shared" si="56"/>
        <v>7</v>
      </c>
      <c r="D733" s="2" t="str">
        <f t="shared" si="57"/>
        <v>Weekend</v>
      </c>
      <c r="E733" s="2" t="str">
        <f>TEXT(Table2[[#This Row],[Order Date]],"MMMM")</f>
        <v>January</v>
      </c>
      <c r="F733" s="2" t="str">
        <f>TEXT(Table2[[#This Row],[Order Date]],"YYYY")</f>
        <v>2020</v>
      </c>
      <c r="G733">
        <v>19396</v>
      </c>
      <c r="H733" t="s">
        <v>650</v>
      </c>
      <c r="I733" t="s">
        <v>220</v>
      </c>
      <c r="J733" t="s">
        <v>110</v>
      </c>
      <c r="K733" t="s">
        <v>90</v>
      </c>
      <c r="L733" t="s">
        <v>28</v>
      </c>
      <c r="M733" t="s">
        <v>97</v>
      </c>
      <c r="N733">
        <v>1360</v>
      </c>
      <c r="O733" t="s">
        <v>38</v>
      </c>
      <c r="P733" s="4">
        <v>370</v>
      </c>
      <c r="Q733">
        <v>1</v>
      </c>
      <c r="R733" s="4">
        <f t="shared" si="55"/>
        <v>370</v>
      </c>
      <c r="S733" s="2">
        <v>249.0899963</v>
      </c>
      <c r="T733" s="2">
        <f t="shared" si="58"/>
        <v>120.9100037</v>
      </c>
      <c r="U733" s="2">
        <f t="shared" si="59"/>
        <v>249.0899963</v>
      </c>
    </row>
    <row r="734" spans="1:21">
      <c r="A734">
        <v>75845</v>
      </c>
      <c r="B734" s="1">
        <v>43842</v>
      </c>
      <c r="C734" s="2">
        <f t="shared" si="56"/>
        <v>7</v>
      </c>
      <c r="D734" s="2" t="str">
        <f t="shared" si="57"/>
        <v>Weekend</v>
      </c>
      <c r="E734" s="2" t="str">
        <f>TEXT(Table2[[#This Row],[Order Date]],"MMMM")</f>
        <v>January</v>
      </c>
      <c r="F734" s="2" t="str">
        <f>TEXT(Table2[[#This Row],[Order Date]],"YYYY")</f>
        <v>2020</v>
      </c>
      <c r="G734">
        <v>19398</v>
      </c>
      <c r="H734" t="s">
        <v>651</v>
      </c>
      <c r="I734" t="s">
        <v>220</v>
      </c>
      <c r="J734" t="s">
        <v>110</v>
      </c>
      <c r="K734" t="s">
        <v>90</v>
      </c>
      <c r="L734" t="s">
        <v>28</v>
      </c>
      <c r="M734" t="s">
        <v>97</v>
      </c>
      <c r="N734">
        <v>1360</v>
      </c>
      <c r="O734" t="s">
        <v>38</v>
      </c>
      <c r="P734" s="4">
        <v>370</v>
      </c>
      <c r="Q734">
        <v>1</v>
      </c>
      <c r="R734" s="4">
        <f t="shared" si="55"/>
        <v>370</v>
      </c>
      <c r="S734" s="2">
        <v>249.0899963</v>
      </c>
      <c r="T734" s="2">
        <f t="shared" si="58"/>
        <v>120.9100037</v>
      </c>
      <c r="U734" s="2">
        <f t="shared" si="59"/>
        <v>249.0899963</v>
      </c>
    </row>
    <row r="735" spans="1:21">
      <c r="A735">
        <v>75849</v>
      </c>
      <c r="B735" s="1">
        <v>43842</v>
      </c>
      <c r="C735" s="2">
        <f t="shared" si="56"/>
        <v>7</v>
      </c>
      <c r="D735" s="2" t="str">
        <f t="shared" si="57"/>
        <v>Weekend</v>
      </c>
      <c r="E735" s="2" t="str">
        <f>TEXT(Table2[[#This Row],[Order Date]],"MMMM")</f>
        <v>January</v>
      </c>
      <c r="F735" s="2" t="str">
        <f>TEXT(Table2[[#This Row],[Order Date]],"YYYY")</f>
        <v>2020</v>
      </c>
      <c r="G735">
        <v>19402</v>
      </c>
      <c r="H735" t="s">
        <v>652</v>
      </c>
      <c r="I735" t="s">
        <v>220</v>
      </c>
      <c r="J735" t="s">
        <v>110</v>
      </c>
      <c r="K735" t="s">
        <v>90</v>
      </c>
      <c r="L735" t="s">
        <v>28</v>
      </c>
      <c r="M735" t="s">
        <v>97</v>
      </c>
      <c r="N735">
        <v>1360</v>
      </c>
      <c r="O735" t="s">
        <v>38</v>
      </c>
      <c r="P735" s="4">
        <v>370</v>
      </c>
      <c r="Q735">
        <v>1</v>
      </c>
      <c r="R735" s="4">
        <f t="shared" si="55"/>
        <v>370</v>
      </c>
      <c r="S735" s="2">
        <v>249.0899963</v>
      </c>
      <c r="T735" s="2">
        <f t="shared" si="58"/>
        <v>120.9100037</v>
      </c>
      <c r="U735" s="2">
        <f t="shared" si="59"/>
        <v>249.0899963</v>
      </c>
    </row>
    <row r="736" spans="1:21">
      <c r="A736">
        <v>75881</v>
      </c>
      <c r="B736" s="1">
        <v>43842</v>
      </c>
      <c r="C736" s="2">
        <f t="shared" si="56"/>
        <v>7</v>
      </c>
      <c r="D736" s="2" t="str">
        <f t="shared" si="57"/>
        <v>Weekend</v>
      </c>
      <c r="E736" s="2" t="str">
        <f>TEXT(Table2[[#This Row],[Order Date]],"MMMM")</f>
        <v>January</v>
      </c>
      <c r="F736" s="2" t="str">
        <f>TEXT(Table2[[#This Row],[Order Date]],"YYYY")</f>
        <v>2020</v>
      </c>
      <c r="G736">
        <v>19434</v>
      </c>
      <c r="H736" t="s">
        <v>653</v>
      </c>
      <c r="I736" t="s">
        <v>220</v>
      </c>
      <c r="J736" t="s">
        <v>110</v>
      </c>
      <c r="K736" t="s">
        <v>90</v>
      </c>
      <c r="L736" t="s">
        <v>28</v>
      </c>
      <c r="M736" t="s">
        <v>97</v>
      </c>
      <c r="N736">
        <v>1360</v>
      </c>
      <c r="O736" t="s">
        <v>38</v>
      </c>
      <c r="P736" s="4">
        <v>370</v>
      </c>
      <c r="Q736">
        <v>1</v>
      </c>
      <c r="R736" s="4">
        <f t="shared" si="55"/>
        <v>370</v>
      </c>
      <c r="S736" s="2">
        <v>249.0899963</v>
      </c>
      <c r="T736" s="2">
        <f t="shared" si="58"/>
        <v>120.9100037</v>
      </c>
      <c r="U736" s="2">
        <f t="shared" si="59"/>
        <v>249.0899963</v>
      </c>
    </row>
    <row r="737" spans="1:21">
      <c r="A737">
        <v>75883</v>
      </c>
      <c r="B737" s="1">
        <v>43842</v>
      </c>
      <c r="C737" s="2">
        <f t="shared" si="56"/>
        <v>7</v>
      </c>
      <c r="D737" s="2" t="str">
        <f t="shared" si="57"/>
        <v>Weekend</v>
      </c>
      <c r="E737" s="2" t="str">
        <f>TEXT(Table2[[#This Row],[Order Date]],"MMMM")</f>
        <v>January</v>
      </c>
      <c r="F737" s="2" t="str">
        <f>TEXT(Table2[[#This Row],[Order Date]],"YYYY")</f>
        <v>2020</v>
      </c>
      <c r="G737">
        <v>19436</v>
      </c>
      <c r="H737" t="s">
        <v>654</v>
      </c>
      <c r="I737" t="s">
        <v>220</v>
      </c>
      <c r="J737" t="s">
        <v>110</v>
      </c>
      <c r="K737" t="s">
        <v>90</v>
      </c>
      <c r="L737" t="s">
        <v>28</v>
      </c>
      <c r="M737" t="s">
        <v>97</v>
      </c>
      <c r="N737">
        <v>1360</v>
      </c>
      <c r="O737" t="s">
        <v>38</v>
      </c>
      <c r="P737" s="4">
        <v>370</v>
      </c>
      <c r="Q737">
        <v>1</v>
      </c>
      <c r="R737" s="4">
        <f t="shared" si="55"/>
        <v>370</v>
      </c>
      <c r="S737" s="2">
        <v>249.0899963</v>
      </c>
      <c r="T737" s="2">
        <f t="shared" si="58"/>
        <v>120.9100037</v>
      </c>
      <c r="U737" s="2">
        <f t="shared" si="59"/>
        <v>249.0899963</v>
      </c>
    </row>
    <row r="738" spans="1:21">
      <c r="A738">
        <v>75885</v>
      </c>
      <c r="B738" s="1">
        <v>43842</v>
      </c>
      <c r="C738" s="2">
        <f t="shared" si="56"/>
        <v>7</v>
      </c>
      <c r="D738" s="2" t="str">
        <f t="shared" si="57"/>
        <v>Weekend</v>
      </c>
      <c r="E738" s="2" t="str">
        <f>TEXT(Table2[[#This Row],[Order Date]],"MMMM")</f>
        <v>January</v>
      </c>
      <c r="F738" s="2" t="str">
        <f>TEXT(Table2[[#This Row],[Order Date]],"YYYY")</f>
        <v>2020</v>
      </c>
      <c r="G738">
        <v>19438</v>
      </c>
      <c r="H738" t="s">
        <v>628</v>
      </c>
      <c r="I738" t="s">
        <v>220</v>
      </c>
      <c r="J738" t="s">
        <v>110</v>
      </c>
      <c r="K738" t="s">
        <v>90</v>
      </c>
      <c r="L738" t="s">
        <v>28</v>
      </c>
      <c r="M738" t="s">
        <v>97</v>
      </c>
      <c r="N738">
        <v>1360</v>
      </c>
      <c r="O738" t="s">
        <v>38</v>
      </c>
      <c r="P738" s="4">
        <v>370</v>
      </c>
      <c r="Q738">
        <v>1</v>
      </c>
      <c r="R738" s="4">
        <f t="shared" si="55"/>
        <v>370</v>
      </c>
      <c r="S738" s="2">
        <v>249.0899963</v>
      </c>
      <c r="T738" s="2">
        <f t="shared" si="58"/>
        <v>120.9100037</v>
      </c>
      <c r="U738" s="2">
        <f t="shared" si="59"/>
        <v>249.0899963</v>
      </c>
    </row>
    <row r="739" spans="1:21">
      <c r="A739">
        <v>75887</v>
      </c>
      <c r="B739" s="1">
        <v>43842</v>
      </c>
      <c r="C739" s="2">
        <f t="shared" si="56"/>
        <v>7</v>
      </c>
      <c r="D739" s="2" t="str">
        <f t="shared" si="57"/>
        <v>Weekend</v>
      </c>
      <c r="E739" s="2" t="str">
        <f>TEXT(Table2[[#This Row],[Order Date]],"MMMM")</f>
        <v>January</v>
      </c>
      <c r="F739" s="2" t="str">
        <f>TEXT(Table2[[#This Row],[Order Date]],"YYYY")</f>
        <v>2020</v>
      </c>
      <c r="G739">
        <v>19440</v>
      </c>
      <c r="H739" t="s">
        <v>445</v>
      </c>
      <c r="I739" t="s">
        <v>220</v>
      </c>
      <c r="J739" t="s">
        <v>110</v>
      </c>
      <c r="K739" t="s">
        <v>90</v>
      </c>
      <c r="L739" t="s">
        <v>28</v>
      </c>
      <c r="M739" t="s">
        <v>97</v>
      </c>
      <c r="N739">
        <v>1360</v>
      </c>
      <c r="O739" t="s">
        <v>38</v>
      </c>
      <c r="P739" s="4">
        <v>370</v>
      </c>
      <c r="Q739">
        <v>1</v>
      </c>
      <c r="R739" s="4">
        <f t="shared" si="55"/>
        <v>370</v>
      </c>
      <c r="S739" s="2">
        <v>249.0899963</v>
      </c>
      <c r="T739" s="2">
        <f t="shared" si="58"/>
        <v>120.9100037</v>
      </c>
      <c r="U739" s="2">
        <f t="shared" si="59"/>
        <v>249.0899963</v>
      </c>
    </row>
    <row r="740" spans="1:21">
      <c r="A740">
        <v>75889</v>
      </c>
      <c r="B740" s="1">
        <v>43842</v>
      </c>
      <c r="C740" s="2">
        <f t="shared" si="56"/>
        <v>7</v>
      </c>
      <c r="D740" s="2" t="str">
        <f t="shared" si="57"/>
        <v>Weekend</v>
      </c>
      <c r="E740" s="2" t="str">
        <f>TEXT(Table2[[#This Row],[Order Date]],"MMMM")</f>
        <v>January</v>
      </c>
      <c r="F740" s="2" t="str">
        <f>TEXT(Table2[[#This Row],[Order Date]],"YYYY")</f>
        <v>2020</v>
      </c>
      <c r="G740">
        <v>19442</v>
      </c>
      <c r="H740" t="s">
        <v>177</v>
      </c>
      <c r="I740" t="s">
        <v>220</v>
      </c>
      <c r="J740" t="s">
        <v>110</v>
      </c>
      <c r="K740" t="s">
        <v>90</v>
      </c>
      <c r="L740" t="s">
        <v>28</v>
      </c>
      <c r="M740" t="s">
        <v>97</v>
      </c>
      <c r="N740">
        <v>1360</v>
      </c>
      <c r="O740" t="s">
        <v>38</v>
      </c>
      <c r="P740" s="4">
        <v>370</v>
      </c>
      <c r="Q740">
        <v>1</v>
      </c>
      <c r="R740" s="4">
        <f t="shared" si="55"/>
        <v>370</v>
      </c>
      <c r="S740" s="2">
        <v>249.0899963</v>
      </c>
      <c r="T740" s="2">
        <f t="shared" si="58"/>
        <v>120.9100037</v>
      </c>
      <c r="U740" s="2">
        <f t="shared" si="59"/>
        <v>249.0899963</v>
      </c>
    </row>
    <row r="741" spans="1:21">
      <c r="A741">
        <v>75892</v>
      </c>
      <c r="B741" s="1">
        <v>43842</v>
      </c>
      <c r="C741" s="2">
        <f t="shared" si="56"/>
        <v>7</v>
      </c>
      <c r="D741" s="2" t="str">
        <f t="shared" si="57"/>
        <v>Weekend</v>
      </c>
      <c r="E741" s="2" t="str">
        <f>TEXT(Table2[[#This Row],[Order Date]],"MMMM")</f>
        <v>January</v>
      </c>
      <c r="F741" s="2" t="str">
        <f>TEXT(Table2[[#This Row],[Order Date]],"YYYY")</f>
        <v>2020</v>
      </c>
      <c r="G741">
        <v>19445</v>
      </c>
      <c r="H741" t="s">
        <v>520</v>
      </c>
      <c r="I741" t="s">
        <v>220</v>
      </c>
      <c r="J741" t="s">
        <v>110</v>
      </c>
      <c r="K741" t="s">
        <v>90</v>
      </c>
      <c r="L741" t="s">
        <v>33</v>
      </c>
      <c r="M741" t="s">
        <v>97</v>
      </c>
      <c r="N741">
        <v>1360</v>
      </c>
      <c r="O741" t="s">
        <v>38</v>
      </c>
      <c r="P741" s="4">
        <v>370</v>
      </c>
      <c r="Q741">
        <v>1</v>
      </c>
      <c r="R741" s="4">
        <f t="shared" si="55"/>
        <v>370</v>
      </c>
      <c r="S741" s="2">
        <v>249.0899963</v>
      </c>
      <c r="T741" s="2">
        <f t="shared" si="58"/>
        <v>120.9100037</v>
      </c>
      <c r="U741" s="2">
        <f t="shared" si="59"/>
        <v>249.0899963</v>
      </c>
    </row>
    <row r="742" spans="1:21">
      <c r="A742">
        <v>75895</v>
      </c>
      <c r="B742" s="1">
        <v>43842</v>
      </c>
      <c r="C742" s="2">
        <f t="shared" si="56"/>
        <v>7</v>
      </c>
      <c r="D742" s="2" t="str">
        <f t="shared" si="57"/>
        <v>Weekend</v>
      </c>
      <c r="E742" s="2" t="str">
        <f>TEXT(Table2[[#This Row],[Order Date]],"MMMM")</f>
        <v>January</v>
      </c>
      <c r="F742" s="2" t="str">
        <f>TEXT(Table2[[#This Row],[Order Date]],"YYYY")</f>
        <v>2020</v>
      </c>
      <c r="G742">
        <v>19448</v>
      </c>
      <c r="H742" t="s">
        <v>655</v>
      </c>
      <c r="I742" t="s">
        <v>220</v>
      </c>
      <c r="J742" t="s">
        <v>110</v>
      </c>
      <c r="K742" t="s">
        <v>90</v>
      </c>
      <c r="L742" t="s">
        <v>33</v>
      </c>
      <c r="M742" t="s">
        <v>97</v>
      </c>
      <c r="N742">
        <v>1360</v>
      </c>
      <c r="O742" t="s">
        <v>38</v>
      </c>
      <c r="P742" s="4">
        <v>370</v>
      </c>
      <c r="Q742">
        <v>1</v>
      </c>
      <c r="R742" s="4">
        <f t="shared" si="55"/>
        <v>370</v>
      </c>
      <c r="S742" s="2">
        <v>249.0899963</v>
      </c>
      <c r="T742" s="2">
        <f t="shared" si="58"/>
        <v>120.9100037</v>
      </c>
      <c r="U742" s="2">
        <f t="shared" si="59"/>
        <v>249.0899963</v>
      </c>
    </row>
    <row r="743" spans="1:21">
      <c r="A743">
        <v>75897</v>
      </c>
      <c r="B743" s="1">
        <v>43842</v>
      </c>
      <c r="C743" s="2">
        <f t="shared" si="56"/>
        <v>7</v>
      </c>
      <c r="D743" s="2" t="str">
        <f t="shared" si="57"/>
        <v>Weekend</v>
      </c>
      <c r="E743" s="2" t="str">
        <f>TEXT(Table2[[#This Row],[Order Date]],"MMMM")</f>
        <v>January</v>
      </c>
      <c r="F743" s="2" t="str">
        <f>TEXT(Table2[[#This Row],[Order Date]],"YYYY")</f>
        <v>2020</v>
      </c>
      <c r="G743">
        <v>19450</v>
      </c>
      <c r="H743" t="s">
        <v>290</v>
      </c>
      <c r="I743" t="s">
        <v>220</v>
      </c>
      <c r="J743" t="s">
        <v>110</v>
      </c>
      <c r="K743" t="s">
        <v>90</v>
      </c>
      <c r="L743" t="s">
        <v>28</v>
      </c>
      <c r="M743" t="s">
        <v>97</v>
      </c>
      <c r="N743">
        <v>1360</v>
      </c>
      <c r="O743" t="s">
        <v>38</v>
      </c>
      <c r="P743" s="4">
        <v>370</v>
      </c>
      <c r="Q743">
        <v>1</v>
      </c>
      <c r="R743" s="4">
        <f t="shared" si="55"/>
        <v>370</v>
      </c>
      <c r="S743" s="2">
        <v>249.0899963</v>
      </c>
      <c r="T743" s="2">
        <f t="shared" si="58"/>
        <v>120.9100037</v>
      </c>
      <c r="U743" s="2">
        <f t="shared" si="59"/>
        <v>249.0899963</v>
      </c>
    </row>
    <row r="744" spans="1:21">
      <c r="A744">
        <v>75899</v>
      </c>
      <c r="B744" s="1">
        <v>43842</v>
      </c>
      <c r="C744" s="2">
        <f t="shared" si="56"/>
        <v>7</v>
      </c>
      <c r="D744" s="2" t="str">
        <f t="shared" si="57"/>
        <v>Weekend</v>
      </c>
      <c r="E744" s="2" t="str">
        <f>TEXT(Table2[[#This Row],[Order Date]],"MMMM")</f>
        <v>January</v>
      </c>
      <c r="F744" s="2" t="str">
        <f>TEXT(Table2[[#This Row],[Order Date]],"YYYY")</f>
        <v>2020</v>
      </c>
      <c r="G744">
        <v>19452</v>
      </c>
      <c r="H744" t="s">
        <v>656</v>
      </c>
      <c r="I744" t="s">
        <v>220</v>
      </c>
      <c r="J744" t="s">
        <v>110</v>
      </c>
      <c r="K744" t="s">
        <v>90</v>
      </c>
      <c r="L744" t="s">
        <v>28</v>
      </c>
      <c r="M744" t="s">
        <v>97</v>
      </c>
      <c r="N744">
        <v>1360</v>
      </c>
      <c r="O744" t="s">
        <v>38</v>
      </c>
      <c r="P744" s="4">
        <v>370</v>
      </c>
      <c r="Q744">
        <v>1</v>
      </c>
      <c r="R744" s="4">
        <f t="shared" si="55"/>
        <v>370</v>
      </c>
      <c r="S744" s="2">
        <v>249.0899963</v>
      </c>
      <c r="T744" s="2">
        <f t="shared" si="58"/>
        <v>120.9100037</v>
      </c>
      <c r="U744" s="2">
        <f t="shared" si="59"/>
        <v>249.0899963</v>
      </c>
    </row>
    <row r="745" spans="1:21">
      <c r="A745">
        <v>75837</v>
      </c>
      <c r="B745" s="1">
        <v>43842</v>
      </c>
      <c r="C745" s="2">
        <f t="shared" si="56"/>
        <v>7</v>
      </c>
      <c r="D745" s="2" t="str">
        <f t="shared" si="57"/>
        <v>Weekend</v>
      </c>
      <c r="E745" s="2" t="str">
        <f>TEXT(Table2[[#This Row],[Order Date]],"MMMM")</f>
        <v>January</v>
      </c>
      <c r="F745" s="2" t="str">
        <f>TEXT(Table2[[#This Row],[Order Date]],"YYYY")</f>
        <v>2020</v>
      </c>
      <c r="G745">
        <v>19390</v>
      </c>
      <c r="H745" t="s">
        <v>108</v>
      </c>
      <c r="I745" t="s">
        <v>318</v>
      </c>
      <c r="J745" t="s">
        <v>319</v>
      </c>
      <c r="K745" t="s">
        <v>90</v>
      </c>
      <c r="L745" t="s">
        <v>28</v>
      </c>
      <c r="M745" t="s">
        <v>97</v>
      </c>
      <c r="N745">
        <v>1360</v>
      </c>
      <c r="O745" t="s">
        <v>38</v>
      </c>
      <c r="P745" s="4">
        <v>370</v>
      </c>
      <c r="Q745">
        <v>1</v>
      </c>
      <c r="R745" s="4">
        <f t="shared" si="55"/>
        <v>370</v>
      </c>
      <c r="S745" s="2">
        <v>249.0899963</v>
      </c>
      <c r="T745" s="2">
        <f t="shared" si="58"/>
        <v>120.9100037</v>
      </c>
      <c r="U745" s="2">
        <f t="shared" si="59"/>
        <v>249.0899963</v>
      </c>
    </row>
    <row r="746" spans="1:21">
      <c r="A746">
        <v>15278</v>
      </c>
      <c r="B746" s="1">
        <v>43842</v>
      </c>
      <c r="C746" s="2">
        <f t="shared" si="56"/>
        <v>7</v>
      </c>
      <c r="D746" s="2" t="str">
        <f t="shared" si="57"/>
        <v>Weekend</v>
      </c>
      <c r="E746" s="2" t="str">
        <f>TEXT(Table2[[#This Row],[Order Date]],"MMMM")</f>
        <v>January</v>
      </c>
      <c r="F746" s="2" t="str">
        <f>TEXT(Table2[[#This Row],[Order Date]],"YYYY")</f>
        <v>2020</v>
      </c>
      <c r="G746">
        <v>3934</v>
      </c>
      <c r="H746" t="s">
        <v>92</v>
      </c>
      <c r="I746" t="s">
        <v>657</v>
      </c>
      <c r="J746" t="s">
        <v>89</v>
      </c>
      <c r="K746" t="s">
        <v>90</v>
      </c>
      <c r="L746" t="s">
        <v>33</v>
      </c>
      <c r="M746" t="s">
        <v>183</v>
      </c>
      <c r="N746">
        <v>627</v>
      </c>
      <c r="O746" t="s">
        <v>46</v>
      </c>
      <c r="P746" s="4">
        <v>165</v>
      </c>
      <c r="Q746">
        <v>4</v>
      </c>
      <c r="R746" s="4">
        <f t="shared" si="55"/>
        <v>660</v>
      </c>
      <c r="S746" s="2">
        <v>490.9200136</v>
      </c>
      <c r="T746" s="2">
        <f t="shared" si="58"/>
        <v>169.0799864</v>
      </c>
      <c r="U746" s="2">
        <f t="shared" si="59"/>
        <v>122.7300034</v>
      </c>
    </row>
    <row r="747" spans="1:21">
      <c r="A747">
        <v>75898</v>
      </c>
      <c r="B747" s="1">
        <v>43842</v>
      </c>
      <c r="C747" s="2">
        <f t="shared" si="56"/>
        <v>7</v>
      </c>
      <c r="D747" s="2" t="str">
        <f t="shared" si="57"/>
        <v>Weekend</v>
      </c>
      <c r="E747" s="2" t="str">
        <f>TEXT(Table2[[#This Row],[Order Date]],"MMMM")</f>
        <v>January</v>
      </c>
      <c r="F747" s="2" t="str">
        <f>TEXT(Table2[[#This Row],[Order Date]],"YYYY")</f>
        <v>2020</v>
      </c>
      <c r="G747">
        <v>19451</v>
      </c>
      <c r="H747" t="s">
        <v>658</v>
      </c>
      <c r="I747" t="s">
        <v>659</v>
      </c>
      <c r="J747" t="s">
        <v>89</v>
      </c>
      <c r="K747" t="s">
        <v>90</v>
      </c>
      <c r="L747" t="s">
        <v>28</v>
      </c>
      <c r="M747" t="s">
        <v>97</v>
      </c>
      <c r="N747">
        <v>1360</v>
      </c>
      <c r="O747" t="s">
        <v>38</v>
      </c>
      <c r="P747" s="4">
        <v>370</v>
      </c>
      <c r="Q747">
        <v>1</v>
      </c>
      <c r="R747" s="4">
        <f t="shared" si="55"/>
        <v>370</v>
      </c>
      <c r="S747" s="2">
        <v>249.0899963</v>
      </c>
      <c r="T747" s="2">
        <f t="shared" si="58"/>
        <v>120.9100037</v>
      </c>
      <c r="U747" s="2">
        <f t="shared" si="59"/>
        <v>249.0899963</v>
      </c>
    </row>
    <row r="748" spans="1:21">
      <c r="A748">
        <v>75880</v>
      </c>
      <c r="B748" s="1">
        <v>43842</v>
      </c>
      <c r="C748" s="2">
        <f t="shared" si="56"/>
        <v>7</v>
      </c>
      <c r="D748" s="2" t="str">
        <f t="shared" si="57"/>
        <v>Weekend</v>
      </c>
      <c r="E748" s="2" t="str">
        <f>TEXT(Table2[[#This Row],[Order Date]],"MMMM")</f>
        <v>January</v>
      </c>
      <c r="F748" s="2" t="str">
        <f>TEXT(Table2[[#This Row],[Order Date]],"YYYY")</f>
        <v>2020</v>
      </c>
      <c r="G748">
        <v>19433</v>
      </c>
      <c r="H748" t="s">
        <v>348</v>
      </c>
      <c r="I748" t="s">
        <v>660</v>
      </c>
      <c r="J748" t="s">
        <v>89</v>
      </c>
      <c r="K748" t="s">
        <v>90</v>
      </c>
      <c r="L748" t="s">
        <v>28</v>
      </c>
      <c r="M748" t="s">
        <v>97</v>
      </c>
      <c r="N748">
        <v>1360</v>
      </c>
      <c r="O748" t="s">
        <v>38</v>
      </c>
      <c r="P748" s="4">
        <v>370</v>
      </c>
      <c r="Q748">
        <v>1</v>
      </c>
      <c r="R748" s="4">
        <f t="shared" si="55"/>
        <v>370</v>
      </c>
      <c r="S748" s="2">
        <v>249.0899963</v>
      </c>
      <c r="T748" s="2">
        <f t="shared" si="58"/>
        <v>120.9100037</v>
      </c>
      <c r="U748" s="2">
        <f t="shared" si="59"/>
        <v>249.0899963</v>
      </c>
    </row>
    <row r="749" spans="1:21">
      <c r="A749">
        <v>75884</v>
      </c>
      <c r="B749" s="1">
        <v>43842</v>
      </c>
      <c r="C749" s="2">
        <f t="shared" si="56"/>
        <v>7</v>
      </c>
      <c r="D749" s="2" t="str">
        <f t="shared" si="57"/>
        <v>Weekend</v>
      </c>
      <c r="E749" s="2" t="str">
        <f>TEXT(Table2[[#This Row],[Order Date]],"MMMM")</f>
        <v>January</v>
      </c>
      <c r="F749" s="2" t="str">
        <f>TEXT(Table2[[#This Row],[Order Date]],"YYYY")</f>
        <v>2020</v>
      </c>
      <c r="G749">
        <v>19437</v>
      </c>
      <c r="H749" t="s">
        <v>621</v>
      </c>
      <c r="I749" t="s">
        <v>660</v>
      </c>
      <c r="J749" t="s">
        <v>89</v>
      </c>
      <c r="K749" t="s">
        <v>90</v>
      </c>
      <c r="L749" t="s">
        <v>33</v>
      </c>
      <c r="M749" t="s">
        <v>97</v>
      </c>
      <c r="N749">
        <v>1360</v>
      </c>
      <c r="O749" t="s">
        <v>38</v>
      </c>
      <c r="P749" s="4">
        <v>370</v>
      </c>
      <c r="Q749">
        <v>1</v>
      </c>
      <c r="R749" s="4">
        <f t="shared" si="55"/>
        <v>370</v>
      </c>
      <c r="S749" s="2">
        <v>249.0899963</v>
      </c>
      <c r="T749" s="2">
        <f t="shared" si="58"/>
        <v>120.9100037</v>
      </c>
      <c r="U749" s="2">
        <f t="shared" si="59"/>
        <v>249.0899963</v>
      </c>
    </row>
    <row r="750" spans="1:21">
      <c r="A750">
        <v>75888</v>
      </c>
      <c r="B750" s="1">
        <v>43842</v>
      </c>
      <c r="C750" s="2">
        <f t="shared" si="56"/>
        <v>7</v>
      </c>
      <c r="D750" s="2" t="str">
        <f t="shared" si="57"/>
        <v>Weekend</v>
      </c>
      <c r="E750" s="2" t="str">
        <f>TEXT(Table2[[#This Row],[Order Date]],"MMMM")</f>
        <v>January</v>
      </c>
      <c r="F750" s="2" t="str">
        <f>TEXT(Table2[[#This Row],[Order Date]],"YYYY")</f>
        <v>2020</v>
      </c>
      <c r="G750">
        <v>19441</v>
      </c>
      <c r="H750" t="s">
        <v>661</v>
      </c>
      <c r="I750" t="s">
        <v>662</v>
      </c>
      <c r="J750" t="s">
        <v>89</v>
      </c>
      <c r="K750" t="s">
        <v>90</v>
      </c>
      <c r="L750" t="s">
        <v>28</v>
      </c>
      <c r="M750" t="s">
        <v>97</v>
      </c>
      <c r="N750">
        <v>1360</v>
      </c>
      <c r="O750" t="s">
        <v>38</v>
      </c>
      <c r="P750" s="4">
        <v>370</v>
      </c>
      <c r="Q750">
        <v>1</v>
      </c>
      <c r="R750" s="4">
        <f t="shared" si="55"/>
        <v>370</v>
      </c>
      <c r="S750" s="2">
        <v>249.0899963</v>
      </c>
      <c r="T750" s="2">
        <f t="shared" si="58"/>
        <v>120.9100037</v>
      </c>
      <c r="U750" s="2">
        <f t="shared" si="59"/>
        <v>249.0899963</v>
      </c>
    </row>
    <row r="751" spans="1:21">
      <c r="A751">
        <v>75836</v>
      </c>
      <c r="B751" s="1">
        <v>43842</v>
      </c>
      <c r="C751" s="2">
        <f t="shared" si="56"/>
        <v>7</v>
      </c>
      <c r="D751" s="2" t="str">
        <f t="shared" si="57"/>
        <v>Weekend</v>
      </c>
      <c r="E751" s="2" t="str">
        <f>TEXT(Table2[[#This Row],[Order Date]],"MMMM")</f>
        <v>January</v>
      </c>
      <c r="F751" s="2" t="str">
        <f>TEXT(Table2[[#This Row],[Order Date]],"YYYY")</f>
        <v>2020</v>
      </c>
      <c r="G751">
        <v>19389</v>
      </c>
      <c r="H751" t="s">
        <v>663</v>
      </c>
      <c r="I751" t="s">
        <v>127</v>
      </c>
      <c r="J751" t="s">
        <v>89</v>
      </c>
      <c r="K751" t="s">
        <v>90</v>
      </c>
      <c r="L751" t="s">
        <v>28</v>
      </c>
      <c r="M751" t="s">
        <v>97</v>
      </c>
      <c r="N751">
        <v>1360</v>
      </c>
      <c r="O751" t="s">
        <v>38</v>
      </c>
      <c r="P751" s="4">
        <v>370</v>
      </c>
      <c r="Q751">
        <v>1</v>
      </c>
      <c r="R751" s="4">
        <f t="shared" si="55"/>
        <v>370</v>
      </c>
      <c r="S751" s="2">
        <v>249.0899963</v>
      </c>
      <c r="T751" s="2">
        <f t="shared" si="58"/>
        <v>120.9100037</v>
      </c>
      <c r="U751" s="2">
        <f t="shared" si="59"/>
        <v>249.0899963</v>
      </c>
    </row>
    <row r="752" spans="1:21">
      <c r="A752">
        <v>65174</v>
      </c>
      <c r="B752" s="1">
        <v>43842</v>
      </c>
      <c r="C752" s="2">
        <f t="shared" si="56"/>
        <v>7</v>
      </c>
      <c r="D752" s="2" t="str">
        <f t="shared" si="57"/>
        <v>Weekend</v>
      </c>
      <c r="E752" s="2" t="str">
        <f>TEXT(Table2[[#This Row],[Order Date]],"MMMM")</f>
        <v>January</v>
      </c>
      <c r="F752" s="2" t="str">
        <f>TEXT(Table2[[#This Row],[Order Date]],"YYYY")</f>
        <v>2020</v>
      </c>
      <c r="G752">
        <v>12045</v>
      </c>
      <c r="H752" t="s">
        <v>664</v>
      </c>
      <c r="I752" t="s">
        <v>342</v>
      </c>
      <c r="J752" t="s">
        <v>89</v>
      </c>
      <c r="K752" t="s">
        <v>90</v>
      </c>
      <c r="L752" t="s">
        <v>28</v>
      </c>
      <c r="M752" t="s">
        <v>120</v>
      </c>
      <c r="N752">
        <v>365</v>
      </c>
      <c r="O752" t="s">
        <v>53</v>
      </c>
      <c r="P752" s="4">
        <v>94.75</v>
      </c>
      <c r="Q752">
        <v>5</v>
      </c>
      <c r="R752" s="4">
        <f t="shared" si="55"/>
        <v>473.75</v>
      </c>
      <c r="S752" s="2">
        <v>152.8499985</v>
      </c>
      <c r="T752" s="2">
        <f t="shared" si="58"/>
        <v>320.90000150000003</v>
      </c>
      <c r="U752" s="2">
        <f t="shared" si="59"/>
        <v>30.5699997</v>
      </c>
    </row>
    <row r="753" spans="1:21">
      <c r="A753">
        <v>11107</v>
      </c>
      <c r="B753" s="1">
        <v>43842</v>
      </c>
      <c r="C753" s="2">
        <f t="shared" si="56"/>
        <v>7</v>
      </c>
      <c r="D753" s="2" t="str">
        <f t="shared" si="57"/>
        <v>Weekend</v>
      </c>
      <c r="E753" s="2" t="str">
        <f>TEXT(Table2[[#This Row],[Order Date]],"MMMM")</f>
        <v>January</v>
      </c>
      <c r="F753" s="2" t="str">
        <f>TEXT(Table2[[#This Row],[Order Date]],"YYYY")</f>
        <v>2020</v>
      </c>
      <c r="G753">
        <v>9247</v>
      </c>
      <c r="H753" t="s">
        <v>92</v>
      </c>
      <c r="I753" t="s">
        <v>101</v>
      </c>
      <c r="J753" t="s">
        <v>89</v>
      </c>
      <c r="K753" t="s">
        <v>90</v>
      </c>
      <c r="L753" t="s">
        <v>33</v>
      </c>
      <c r="M753" t="s">
        <v>183</v>
      </c>
      <c r="N753">
        <v>627</v>
      </c>
      <c r="O753" t="s">
        <v>46</v>
      </c>
      <c r="P753" s="4">
        <v>165</v>
      </c>
      <c r="Q753">
        <v>4</v>
      </c>
      <c r="R753" s="4">
        <f t="shared" si="55"/>
        <v>660</v>
      </c>
      <c r="S753" s="2">
        <v>490.9200136</v>
      </c>
      <c r="T753" s="2">
        <f t="shared" si="58"/>
        <v>169.0799864</v>
      </c>
      <c r="U753" s="2">
        <f t="shared" si="59"/>
        <v>122.7300034</v>
      </c>
    </row>
    <row r="754" spans="1:21">
      <c r="A754">
        <v>75846</v>
      </c>
      <c r="B754" s="1">
        <v>43842</v>
      </c>
      <c r="C754" s="2">
        <f t="shared" si="56"/>
        <v>7</v>
      </c>
      <c r="D754" s="2" t="str">
        <f t="shared" si="57"/>
        <v>Weekend</v>
      </c>
      <c r="E754" s="2" t="str">
        <f>TEXT(Table2[[#This Row],[Order Date]],"MMMM")</f>
        <v>January</v>
      </c>
      <c r="F754" s="2" t="str">
        <f>TEXT(Table2[[#This Row],[Order Date]],"YYYY")</f>
        <v>2020</v>
      </c>
      <c r="G754">
        <v>19399</v>
      </c>
      <c r="H754" t="s">
        <v>102</v>
      </c>
      <c r="I754" t="s">
        <v>665</v>
      </c>
      <c r="J754" t="s">
        <v>89</v>
      </c>
      <c r="K754" t="s">
        <v>90</v>
      </c>
      <c r="L754" t="s">
        <v>33</v>
      </c>
      <c r="M754" t="s">
        <v>97</v>
      </c>
      <c r="N754">
        <v>1360</v>
      </c>
      <c r="O754" t="s">
        <v>38</v>
      </c>
      <c r="P754" s="4">
        <v>370</v>
      </c>
      <c r="Q754">
        <v>1</v>
      </c>
      <c r="R754" s="4">
        <f t="shared" si="55"/>
        <v>370</v>
      </c>
      <c r="S754" s="2">
        <v>249.0899963</v>
      </c>
      <c r="T754" s="2">
        <f t="shared" si="58"/>
        <v>120.9100037</v>
      </c>
      <c r="U754" s="2">
        <f t="shared" si="59"/>
        <v>249.0899963</v>
      </c>
    </row>
    <row r="755" spans="1:21">
      <c r="A755">
        <v>75893</v>
      </c>
      <c r="B755" s="1">
        <v>43842</v>
      </c>
      <c r="C755" s="2">
        <f t="shared" si="56"/>
        <v>7</v>
      </c>
      <c r="D755" s="2" t="str">
        <f t="shared" si="57"/>
        <v>Weekend</v>
      </c>
      <c r="E755" s="2" t="str">
        <f>TEXT(Table2[[#This Row],[Order Date]],"MMMM")</f>
        <v>January</v>
      </c>
      <c r="F755" s="2" t="str">
        <f>TEXT(Table2[[#This Row],[Order Date]],"YYYY")</f>
        <v>2020</v>
      </c>
      <c r="G755">
        <v>19446</v>
      </c>
      <c r="H755" t="s">
        <v>666</v>
      </c>
      <c r="I755" t="s">
        <v>287</v>
      </c>
      <c r="J755" t="s">
        <v>89</v>
      </c>
      <c r="K755" t="s">
        <v>90</v>
      </c>
      <c r="L755" t="s">
        <v>33</v>
      </c>
      <c r="M755" t="s">
        <v>97</v>
      </c>
      <c r="N755">
        <v>1360</v>
      </c>
      <c r="O755" t="s">
        <v>38</v>
      </c>
      <c r="P755" s="4">
        <v>370</v>
      </c>
      <c r="Q755">
        <v>1</v>
      </c>
      <c r="R755" s="4">
        <f t="shared" si="55"/>
        <v>370</v>
      </c>
      <c r="S755" s="2">
        <v>249.0899963</v>
      </c>
      <c r="T755" s="2">
        <f t="shared" si="58"/>
        <v>120.9100037</v>
      </c>
      <c r="U755" s="2">
        <f t="shared" si="59"/>
        <v>249.0899963</v>
      </c>
    </row>
    <row r="756" spans="1:21">
      <c r="A756">
        <v>75903</v>
      </c>
      <c r="B756" s="1">
        <v>43842</v>
      </c>
      <c r="C756" s="2">
        <f t="shared" si="56"/>
        <v>7</v>
      </c>
      <c r="D756" s="2" t="str">
        <f t="shared" si="57"/>
        <v>Weekend</v>
      </c>
      <c r="E756" s="2" t="str">
        <f>TEXT(Table2[[#This Row],[Order Date]],"MMMM")</f>
        <v>January</v>
      </c>
      <c r="F756" s="2" t="str">
        <f>TEXT(Table2[[#This Row],[Order Date]],"YYYY")</f>
        <v>2020</v>
      </c>
      <c r="G756">
        <v>19456</v>
      </c>
      <c r="H756" t="s">
        <v>667</v>
      </c>
      <c r="I756" t="s">
        <v>287</v>
      </c>
      <c r="J756" t="s">
        <v>89</v>
      </c>
      <c r="K756" t="s">
        <v>90</v>
      </c>
      <c r="L756" t="s">
        <v>28</v>
      </c>
      <c r="M756" t="s">
        <v>97</v>
      </c>
      <c r="N756">
        <v>1360</v>
      </c>
      <c r="O756" t="s">
        <v>38</v>
      </c>
      <c r="P756" s="4">
        <v>370</v>
      </c>
      <c r="Q756">
        <v>1</v>
      </c>
      <c r="R756" s="4">
        <f t="shared" si="55"/>
        <v>370</v>
      </c>
      <c r="S756" s="2">
        <v>249.0899963</v>
      </c>
      <c r="T756" s="2">
        <f t="shared" si="58"/>
        <v>120.9100037</v>
      </c>
      <c r="U756" s="2">
        <f t="shared" si="59"/>
        <v>249.0899963</v>
      </c>
    </row>
    <row r="757" spans="1:21">
      <c r="A757">
        <v>2887</v>
      </c>
      <c r="B757" s="1">
        <v>43842</v>
      </c>
      <c r="C757" s="2">
        <f t="shared" si="56"/>
        <v>7</v>
      </c>
      <c r="D757" s="2" t="str">
        <f t="shared" si="57"/>
        <v>Weekend</v>
      </c>
      <c r="E757" s="2" t="str">
        <f>TEXT(Table2[[#This Row],[Order Date]],"MMMM")</f>
        <v>January</v>
      </c>
      <c r="F757" s="2" t="str">
        <f>TEXT(Table2[[#This Row],[Order Date]],"YYYY")</f>
        <v>2020</v>
      </c>
      <c r="G757">
        <v>10632</v>
      </c>
      <c r="H757" t="s">
        <v>213</v>
      </c>
      <c r="I757" t="s">
        <v>553</v>
      </c>
      <c r="J757" t="s">
        <v>89</v>
      </c>
      <c r="K757" t="s">
        <v>90</v>
      </c>
      <c r="L757" t="s">
        <v>33</v>
      </c>
      <c r="M757" t="s">
        <v>251</v>
      </c>
      <c r="N757">
        <v>44</v>
      </c>
      <c r="O757" t="s">
        <v>53</v>
      </c>
      <c r="P757" s="4">
        <v>94.75</v>
      </c>
      <c r="Q757">
        <v>4</v>
      </c>
      <c r="R757" s="4">
        <f t="shared" si="55"/>
        <v>379</v>
      </c>
      <c r="S757" s="2">
        <v>296.35998536</v>
      </c>
      <c r="T757" s="2">
        <f t="shared" si="58"/>
        <v>82.640014640000004</v>
      </c>
      <c r="U757" s="2">
        <f t="shared" si="59"/>
        <v>74.089996339999999</v>
      </c>
    </row>
    <row r="758" spans="1:21">
      <c r="A758">
        <v>75896</v>
      </c>
      <c r="B758" s="1">
        <v>43842</v>
      </c>
      <c r="C758" s="2">
        <f t="shared" si="56"/>
        <v>7</v>
      </c>
      <c r="D758" s="2" t="str">
        <f t="shared" si="57"/>
        <v>Weekend</v>
      </c>
      <c r="E758" s="2" t="str">
        <f>TEXT(Table2[[#This Row],[Order Date]],"MMMM")</f>
        <v>January</v>
      </c>
      <c r="F758" s="2" t="str">
        <f>TEXT(Table2[[#This Row],[Order Date]],"YYYY")</f>
        <v>2020</v>
      </c>
      <c r="G758">
        <v>19449</v>
      </c>
      <c r="H758" t="s">
        <v>668</v>
      </c>
      <c r="I758" t="s">
        <v>214</v>
      </c>
      <c r="J758" t="s">
        <v>89</v>
      </c>
      <c r="K758" t="s">
        <v>90</v>
      </c>
      <c r="L758" t="s">
        <v>28</v>
      </c>
      <c r="M758" t="s">
        <v>97</v>
      </c>
      <c r="N758">
        <v>1360</v>
      </c>
      <c r="O758" t="s">
        <v>38</v>
      </c>
      <c r="P758" s="4">
        <v>370</v>
      </c>
      <c r="Q758">
        <v>1</v>
      </c>
      <c r="R758" s="4">
        <f t="shared" si="55"/>
        <v>370</v>
      </c>
      <c r="S758" s="2">
        <v>249.0899963</v>
      </c>
      <c r="T758" s="2">
        <f t="shared" si="58"/>
        <v>120.9100037</v>
      </c>
      <c r="U758" s="2">
        <f t="shared" si="59"/>
        <v>249.0899963</v>
      </c>
    </row>
    <row r="759" spans="1:21">
      <c r="A759">
        <v>75882</v>
      </c>
      <c r="B759" s="1">
        <v>43842</v>
      </c>
      <c r="C759" s="2">
        <f t="shared" si="56"/>
        <v>7</v>
      </c>
      <c r="D759" s="2" t="str">
        <f t="shared" si="57"/>
        <v>Weekend</v>
      </c>
      <c r="E759" s="2" t="str">
        <f>TEXT(Table2[[#This Row],[Order Date]],"MMMM")</f>
        <v>January</v>
      </c>
      <c r="F759" s="2" t="str">
        <f>TEXT(Table2[[#This Row],[Order Date]],"YYYY")</f>
        <v>2020</v>
      </c>
      <c r="G759">
        <v>19435</v>
      </c>
      <c r="H759" t="s">
        <v>669</v>
      </c>
      <c r="I759" t="s">
        <v>670</v>
      </c>
      <c r="J759" t="s">
        <v>89</v>
      </c>
      <c r="K759" t="s">
        <v>90</v>
      </c>
      <c r="L759" t="s">
        <v>33</v>
      </c>
      <c r="M759" t="s">
        <v>97</v>
      </c>
      <c r="N759">
        <v>1360</v>
      </c>
      <c r="O759" t="s">
        <v>38</v>
      </c>
      <c r="P759" s="4">
        <v>370</v>
      </c>
      <c r="Q759">
        <v>1</v>
      </c>
      <c r="R759" s="4">
        <f t="shared" si="55"/>
        <v>370</v>
      </c>
      <c r="S759" s="2">
        <v>249.0899963</v>
      </c>
      <c r="T759" s="2">
        <f t="shared" si="58"/>
        <v>120.9100037</v>
      </c>
      <c r="U759" s="2">
        <f t="shared" si="59"/>
        <v>249.0899963</v>
      </c>
    </row>
    <row r="760" spans="1:21">
      <c r="A760">
        <v>75886</v>
      </c>
      <c r="B760" s="1">
        <v>43842</v>
      </c>
      <c r="C760" s="2">
        <f t="shared" si="56"/>
        <v>7</v>
      </c>
      <c r="D760" s="2" t="str">
        <f t="shared" si="57"/>
        <v>Weekend</v>
      </c>
      <c r="E760" s="2" t="str">
        <f>TEXT(Table2[[#This Row],[Order Date]],"MMMM")</f>
        <v>January</v>
      </c>
      <c r="F760" s="2" t="str">
        <f>TEXT(Table2[[#This Row],[Order Date]],"YYYY")</f>
        <v>2020</v>
      </c>
      <c r="G760">
        <v>19439</v>
      </c>
      <c r="H760" t="s">
        <v>671</v>
      </c>
      <c r="I760" t="s">
        <v>491</v>
      </c>
      <c r="J760" t="s">
        <v>89</v>
      </c>
      <c r="K760" t="s">
        <v>90</v>
      </c>
      <c r="L760" t="s">
        <v>33</v>
      </c>
      <c r="M760" t="s">
        <v>97</v>
      </c>
      <c r="N760">
        <v>1360</v>
      </c>
      <c r="O760" t="s">
        <v>38</v>
      </c>
      <c r="P760" s="4">
        <v>370</v>
      </c>
      <c r="Q760">
        <v>1</v>
      </c>
      <c r="R760" s="4">
        <f t="shared" si="55"/>
        <v>370</v>
      </c>
      <c r="S760" s="2">
        <v>249.0899963</v>
      </c>
      <c r="T760" s="2">
        <f t="shared" si="58"/>
        <v>120.9100037</v>
      </c>
      <c r="U760" s="2">
        <f t="shared" si="59"/>
        <v>249.0899963</v>
      </c>
    </row>
    <row r="761" spans="1:21">
      <c r="A761">
        <v>75879</v>
      </c>
      <c r="B761" s="1">
        <v>43842</v>
      </c>
      <c r="C761" s="2">
        <f t="shared" si="56"/>
        <v>7</v>
      </c>
      <c r="D761" s="2" t="str">
        <f t="shared" si="57"/>
        <v>Weekend</v>
      </c>
      <c r="E761" s="2" t="str">
        <f>TEXT(Table2[[#This Row],[Order Date]],"MMMM")</f>
        <v>January</v>
      </c>
      <c r="F761" s="2" t="str">
        <f>TEXT(Table2[[#This Row],[Order Date]],"YYYY")</f>
        <v>2020</v>
      </c>
      <c r="G761">
        <v>19432</v>
      </c>
      <c r="H761" t="s">
        <v>443</v>
      </c>
      <c r="I761" t="s">
        <v>245</v>
      </c>
      <c r="J761" t="s">
        <v>89</v>
      </c>
      <c r="K761" t="s">
        <v>90</v>
      </c>
      <c r="L761" t="s">
        <v>33</v>
      </c>
      <c r="M761" t="s">
        <v>97</v>
      </c>
      <c r="N761">
        <v>1360</v>
      </c>
      <c r="O761" t="s">
        <v>38</v>
      </c>
      <c r="P761" s="4">
        <v>370</v>
      </c>
      <c r="Q761">
        <v>1</v>
      </c>
      <c r="R761" s="4">
        <f t="shared" si="55"/>
        <v>370</v>
      </c>
      <c r="S761" s="2">
        <v>249.0899963</v>
      </c>
      <c r="T761" s="2">
        <f t="shared" si="58"/>
        <v>120.9100037</v>
      </c>
      <c r="U761" s="2">
        <f t="shared" si="59"/>
        <v>249.0899963</v>
      </c>
    </row>
    <row r="762" spans="1:21">
      <c r="A762">
        <v>75878</v>
      </c>
      <c r="B762" s="1">
        <v>43842</v>
      </c>
      <c r="C762" s="2">
        <f t="shared" si="56"/>
        <v>7</v>
      </c>
      <c r="D762" s="2" t="str">
        <f t="shared" si="57"/>
        <v>Weekend</v>
      </c>
      <c r="E762" s="2" t="str">
        <f>TEXT(Table2[[#This Row],[Order Date]],"MMMM")</f>
        <v>January</v>
      </c>
      <c r="F762" s="2" t="str">
        <f>TEXT(Table2[[#This Row],[Order Date]],"YYYY")</f>
        <v>2020</v>
      </c>
      <c r="G762">
        <v>19431</v>
      </c>
      <c r="H762" t="s">
        <v>648</v>
      </c>
      <c r="I762" t="s">
        <v>672</v>
      </c>
      <c r="J762" t="s">
        <v>89</v>
      </c>
      <c r="K762" t="s">
        <v>90</v>
      </c>
      <c r="L762" t="s">
        <v>28</v>
      </c>
      <c r="M762" t="s">
        <v>97</v>
      </c>
      <c r="N762">
        <v>1360</v>
      </c>
      <c r="O762" t="s">
        <v>38</v>
      </c>
      <c r="P762" s="4">
        <v>370</v>
      </c>
      <c r="Q762">
        <v>1</v>
      </c>
      <c r="R762" s="4">
        <f t="shared" si="55"/>
        <v>370</v>
      </c>
      <c r="S762" s="2">
        <v>249.0899963</v>
      </c>
      <c r="T762" s="2">
        <f t="shared" si="58"/>
        <v>120.9100037</v>
      </c>
      <c r="U762" s="2">
        <f t="shared" si="59"/>
        <v>249.0899963</v>
      </c>
    </row>
    <row r="763" spans="1:21">
      <c r="A763">
        <v>75850</v>
      </c>
      <c r="B763" s="1">
        <v>43842</v>
      </c>
      <c r="C763" s="2">
        <f t="shared" si="56"/>
        <v>7</v>
      </c>
      <c r="D763" s="2" t="str">
        <f t="shared" si="57"/>
        <v>Weekend</v>
      </c>
      <c r="E763" s="2" t="str">
        <f>TEXT(Table2[[#This Row],[Order Date]],"MMMM")</f>
        <v>January</v>
      </c>
      <c r="F763" s="2" t="str">
        <f>TEXT(Table2[[#This Row],[Order Date]],"YYYY")</f>
        <v>2020</v>
      </c>
      <c r="G763">
        <v>19403</v>
      </c>
      <c r="H763" t="s">
        <v>398</v>
      </c>
      <c r="I763" t="s">
        <v>673</v>
      </c>
      <c r="J763" t="s">
        <v>89</v>
      </c>
      <c r="K763" t="s">
        <v>90</v>
      </c>
      <c r="L763" t="s">
        <v>28</v>
      </c>
      <c r="M763" t="s">
        <v>97</v>
      </c>
      <c r="N763">
        <v>1360</v>
      </c>
      <c r="O763" t="s">
        <v>38</v>
      </c>
      <c r="P763" s="4">
        <v>370</v>
      </c>
      <c r="Q763">
        <v>1</v>
      </c>
      <c r="R763" s="4">
        <f t="shared" si="55"/>
        <v>370</v>
      </c>
      <c r="S763" s="2">
        <v>249.0899963</v>
      </c>
      <c r="T763" s="2">
        <f t="shared" si="58"/>
        <v>120.9100037</v>
      </c>
      <c r="U763" s="2">
        <f t="shared" si="59"/>
        <v>249.0899963</v>
      </c>
    </row>
    <row r="764" spans="1:21">
      <c r="A764">
        <v>53231</v>
      </c>
      <c r="B764" s="1">
        <v>43842</v>
      </c>
      <c r="C764" s="2">
        <f t="shared" si="56"/>
        <v>7</v>
      </c>
      <c r="D764" s="2" t="str">
        <f t="shared" si="57"/>
        <v>Weekend</v>
      </c>
      <c r="E764" s="2" t="str">
        <f>TEXT(Table2[[#This Row],[Order Date]],"MMMM")</f>
        <v>January</v>
      </c>
      <c r="F764" s="2" t="str">
        <f>TEXT(Table2[[#This Row],[Order Date]],"YYYY")</f>
        <v>2020</v>
      </c>
      <c r="G764">
        <v>5375</v>
      </c>
      <c r="H764" t="s">
        <v>445</v>
      </c>
      <c r="I764" t="s">
        <v>26</v>
      </c>
      <c r="J764" t="s">
        <v>89</v>
      </c>
      <c r="K764" t="s">
        <v>90</v>
      </c>
      <c r="L764" t="s">
        <v>33</v>
      </c>
      <c r="M764" t="s">
        <v>160</v>
      </c>
      <c r="N764">
        <v>502</v>
      </c>
      <c r="O764" t="s">
        <v>29</v>
      </c>
      <c r="P764" s="4">
        <v>65</v>
      </c>
      <c r="Q764">
        <v>2</v>
      </c>
      <c r="R764" s="4">
        <f t="shared" si="55"/>
        <v>130</v>
      </c>
      <c r="S764" s="2">
        <v>67.199996940000005</v>
      </c>
      <c r="T764" s="2">
        <f t="shared" si="58"/>
        <v>62.800003059999995</v>
      </c>
      <c r="U764" s="2">
        <f t="shared" si="59"/>
        <v>33.599998470000003</v>
      </c>
    </row>
    <row r="765" spans="1:21">
      <c r="A765">
        <v>75841</v>
      </c>
      <c r="B765" s="1">
        <v>43842</v>
      </c>
      <c r="C765" s="2">
        <f t="shared" si="56"/>
        <v>7</v>
      </c>
      <c r="D765" s="2" t="str">
        <f t="shared" si="57"/>
        <v>Weekend</v>
      </c>
      <c r="E765" s="2" t="str">
        <f>TEXT(Table2[[#This Row],[Order Date]],"MMMM")</f>
        <v>January</v>
      </c>
      <c r="F765" s="2" t="str">
        <f>TEXT(Table2[[#This Row],[Order Date]],"YYYY")</f>
        <v>2020</v>
      </c>
      <c r="G765">
        <v>19394</v>
      </c>
      <c r="H765" t="s">
        <v>243</v>
      </c>
      <c r="I765" t="s">
        <v>26</v>
      </c>
      <c r="J765" t="s">
        <v>89</v>
      </c>
      <c r="K765" t="s">
        <v>90</v>
      </c>
      <c r="L765" t="s">
        <v>28</v>
      </c>
      <c r="M765" t="s">
        <v>97</v>
      </c>
      <c r="N765">
        <v>1360</v>
      </c>
      <c r="O765" t="s">
        <v>38</v>
      </c>
      <c r="P765" s="4">
        <v>370</v>
      </c>
      <c r="Q765">
        <v>1</v>
      </c>
      <c r="R765" s="4">
        <f t="shared" si="55"/>
        <v>370</v>
      </c>
      <c r="S765" s="2">
        <v>249.0899963</v>
      </c>
      <c r="T765" s="2">
        <f t="shared" si="58"/>
        <v>120.9100037</v>
      </c>
      <c r="U765" s="2">
        <f t="shared" si="59"/>
        <v>249.0899963</v>
      </c>
    </row>
    <row r="766" spans="1:21">
      <c r="A766">
        <v>75847</v>
      </c>
      <c r="B766" s="1">
        <v>43842</v>
      </c>
      <c r="C766" s="2">
        <f t="shared" si="56"/>
        <v>7</v>
      </c>
      <c r="D766" s="2" t="str">
        <f t="shared" si="57"/>
        <v>Weekend</v>
      </c>
      <c r="E766" s="2" t="str">
        <f>TEXT(Table2[[#This Row],[Order Date]],"MMMM")</f>
        <v>January</v>
      </c>
      <c r="F766" s="2" t="str">
        <f>TEXT(Table2[[#This Row],[Order Date]],"YYYY")</f>
        <v>2020</v>
      </c>
      <c r="G766">
        <v>19400</v>
      </c>
      <c r="H766" t="s">
        <v>241</v>
      </c>
      <c r="I766" t="s">
        <v>26</v>
      </c>
      <c r="J766" t="s">
        <v>89</v>
      </c>
      <c r="K766" t="s">
        <v>90</v>
      </c>
      <c r="L766" t="s">
        <v>33</v>
      </c>
      <c r="M766" t="s">
        <v>97</v>
      </c>
      <c r="N766">
        <v>1360</v>
      </c>
      <c r="O766" t="s">
        <v>38</v>
      </c>
      <c r="P766" s="4">
        <v>370</v>
      </c>
      <c r="Q766">
        <v>1</v>
      </c>
      <c r="R766" s="4">
        <f t="shared" si="55"/>
        <v>370</v>
      </c>
      <c r="S766" s="2">
        <v>249.0899963</v>
      </c>
      <c r="T766" s="2">
        <f t="shared" si="58"/>
        <v>120.9100037</v>
      </c>
      <c r="U766" s="2">
        <f t="shared" si="59"/>
        <v>249.0899963</v>
      </c>
    </row>
    <row r="767" spans="1:21">
      <c r="A767">
        <v>30997</v>
      </c>
      <c r="B767" s="1">
        <v>43842</v>
      </c>
      <c r="C767" s="2">
        <f t="shared" si="56"/>
        <v>7</v>
      </c>
      <c r="D767" s="2" t="str">
        <f t="shared" si="57"/>
        <v>Weekend</v>
      </c>
      <c r="E767" s="2" t="str">
        <f>TEXT(Table2[[#This Row],[Order Date]],"MMMM")</f>
        <v>January</v>
      </c>
      <c r="F767" s="2" t="str">
        <f>TEXT(Table2[[#This Row],[Order Date]],"YYYY")</f>
        <v>2020</v>
      </c>
      <c r="G767">
        <v>3029</v>
      </c>
      <c r="H767" t="s">
        <v>92</v>
      </c>
      <c r="I767" t="s">
        <v>59</v>
      </c>
      <c r="J767" t="s">
        <v>89</v>
      </c>
      <c r="K767" t="s">
        <v>90</v>
      </c>
      <c r="L767" t="s">
        <v>28</v>
      </c>
      <c r="M767" t="s">
        <v>94</v>
      </c>
      <c r="N767">
        <v>403</v>
      </c>
      <c r="O767" t="s">
        <v>53</v>
      </c>
      <c r="P767" s="4">
        <v>133.37</v>
      </c>
      <c r="Q767">
        <v>1</v>
      </c>
      <c r="R767" s="4">
        <f t="shared" si="55"/>
        <v>133.37</v>
      </c>
      <c r="S767" s="2">
        <v>84.590000149999995</v>
      </c>
      <c r="T767" s="2">
        <f t="shared" si="58"/>
        <v>48.77999985000001</v>
      </c>
      <c r="U767" s="2">
        <f t="shared" si="59"/>
        <v>84.590000149999995</v>
      </c>
    </row>
    <row r="768" spans="1:21">
      <c r="A768">
        <v>75933</v>
      </c>
      <c r="B768" s="1">
        <v>43842</v>
      </c>
      <c r="C768" s="2">
        <f t="shared" si="56"/>
        <v>7</v>
      </c>
      <c r="D768" s="2" t="str">
        <f t="shared" si="57"/>
        <v>Weekend</v>
      </c>
      <c r="E768" s="2" t="str">
        <f>TEXT(Table2[[#This Row],[Order Date]],"MMMM")</f>
        <v>January</v>
      </c>
      <c r="F768" s="2" t="str">
        <f>TEXT(Table2[[#This Row],[Order Date]],"YYYY")</f>
        <v>2020</v>
      </c>
      <c r="G768">
        <v>19486</v>
      </c>
      <c r="H768" t="s">
        <v>674</v>
      </c>
      <c r="I768" t="s">
        <v>105</v>
      </c>
      <c r="J768" t="s">
        <v>89</v>
      </c>
      <c r="K768" t="s">
        <v>90</v>
      </c>
      <c r="L768" t="s">
        <v>33</v>
      </c>
      <c r="M768" t="s">
        <v>97</v>
      </c>
      <c r="N768">
        <v>1360</v>
      </c>
      <c r="O768" t="s">
        <v>38</v>
      </c>
      <c r="P768" s="4">
        <v>370</v>
      </c>
      <c r="Q768">
        <v>1</v>
      </c>
      <c r="R768" s="4">
        <f t="shared" si="55"/>
        <v>370</v>
      </c>
      <c r="S768" s="2">
        <v>249.0899963</v>
      </c>
      <c r="T768" s="2">
        <f t="shared" si="58"/>
        <v>120.9100037</v>
      </c>
      <c r="U768" s="2">
        <f t="shared" si="59"/>
        <v>249.0899963</v>
      </c>
    </row>
    <row r="769" spans="1:21">
      <c r="A769">
        <v>75842</v>
      </c>
      <c r="B769" s="1">
        <v>43842</v>
      </c>
      <c r="C769" s="2">
        <f t="shared" si="56"/>
        <v>7</v>
      </c>
      <c r="D769" s="2" t="str">
        <f t="shared" si="57"/>
        <v>Weekend</v>
      </c>
      <c r="E769" s="2" t="str">
        <f>TEXT(Table2[[#This Row],[Order Date]],"MMMM")</f>
        <v>January</v>
      </c>
      <c r="F769" s="2" t="str">
        <f>TEXT(Table2[[#This Row],[Order Date]],"YYYY")</f>
        <v>2020</v>
      </c>
      <c r="G769">
        <v>19395</v>
      </c>
      <c r="H769" t="s">
        <v>675</v>
      </c>
      <c r="I769" t="s">
        <v>676</v>
      </c>
      <c r="J769" t="s">
        <v>89</v>
      </c>
      <c r="K769" t="s">
        <v>90</v>
      </c>
      <c r="L769" t="s">
        <v>33</v>
      </c>
      <c r="M769" t="s">
        <v>97</v>
      </c>
      <c r="N769">
        <v>1360</v>
      </c>
      <c r="O769" t="s">
        <v>38</v>
      </c>
      <c r="P769" s="4">
        <v>370</v>
      </c>
      <c r="Q769">
        <v>1</v>
      </c>
      <c r="R769" s="4">
        <f t="shared" si="55"/>
        <v>370</v>
      </c>
      <c r="S769" s="2">
        <v>249.0899963</v>
      </c>
      <c r="T769" s="2">
        <f t="shared" si="58"/>
        <v>120.9100037</v>
      </c>
      <c r="U769" s="2">
        <f t="shared" si="59"/>
        <v>249.0899963</v>
      </c>
    </row>
    <row r="770" spans="1:21">
      <c r="A770">
        <v>75901</v>
      </c>
      <c r="B770" s="1">
        <v>43842</v>
      </c>
      <c r="C770" s="2">
        <f t="shared" si="56"/>
        <v>7</v>
      </c>
      <c r="D770" s="2" t="str">
        <f t="shared" si="57"/>
        <v>Weekend</v>
      </c>
      <c r="E770" s="2" t="str">
        <f>TEXT(Table2[[#This Row],[Order Date]],"MMMM")</f>
        <v>January</v>
      </c>
      <c r="F770" s="2" t="str">
        <f>TEXT(Table2[[#This Row],[Order Date]],"YYYY")</f>
        <v>2020</v>
      </c>
      <c r="G770">
        <v>19454</v>
      </c>
      <c r="H770" t="s">
        <v>677</v>
      </c>
      <c r="I770" t="s">
        <v>180</v>
      </c>
      <c r="J770" t="s">
        <v>89</v>
      </c>
      <c r="K770" t="s">
        <v>90</v>
      </c>
      <c r="L770" t="s">
        <v>33</v>
      </c>
      <c r="M770" t="s">
        <v>97</v>
      </c>
      <c r="N770">
        <v>1360</v>
      </c>
      <c r="O770" t="s">
        <v>38</v>
      </c>
      <c r="P770" s="4">
        <v>370</v>
      </c>
      <c r="Q770">
        <v>1</v>
      </c>
      <c r="R770" s="4">
        <f t="shared" ref="R770:R833" si="60">P770*Q770</f>
        <v>370</v>
      </c>
      <c r="S770" s="2">
        <v>249.0899963</v>
      </c>
      <c r="T770" s="2">
        <f t="shared" si="58"/>
        <v>120.9100037</v>
      </c>
      <c r="U770" s="2">
        <f t="shared" si="59"/>
        <v>249.0899963</v>
      </c>
    </row>
    <row r="771" spans="1:21">
      <c r="A771">
        <v>75900</v>
      </c>
      <c r="B771" s="1">
        <v>43842</v>
      </c>
      <c r="C771" s="2">
        <f t="shared" ref="C771:C834" si="61">WEEKDAY(B771,2)</f>
        <v>7</v>
      </c>
      <c r="D771" s="2" t="str">
        <f t="shared" ref="D771:D834" si="62">IF(C771&gt;=6,"Weekend","Weekday")</f>
        <v>Weekend</v>
      </c>
      <c r="E771" s="2" t="str">
        <f>TEXT(Table2[[#This Row],[Order Date]],"MMMM")</f>
        <v>January</v>
      </c>
      <c r="F771" s="2" t="str">
        <f>TEXT(Table2[[#This Row],[Order Date]],"YYYY")</f>
        <v>2020</v>
      </c>
      <c r="G771">
        <v>19453</v>
      </c>
      <c r="H771" t="s">
        <v>678</v>
      </c>
      <c r="I771" t="s">
        <v>93</v>
      </c>
      <c r="J771" t="s">
        <v>89</v>
      </c>
      <c r="K771" t="s">
        <v>90</v>
      </c>
      <c r="L771" t="s">
        <v>28</v>
      </c>
      <c r="M771" t="s">
        <v>97</v>
      </c>
      <c r="N771">
        <v>1360</v>
      </c>
      <c r="O771" t="s">
        <v>38</v>
      </c>
      <c r="P771" s="4">
        <v>370</v>
      </c>
      <c r="Q771">
        <v>1</v>
      </c>
      <c r="R771" s="4">
        <f t="shared" si="60"/>
        <v>370</v>
      </c>
      <c r="S771" s="2">
        <v>249.0899963</v>
      </c>
      <c r="T771" s="2">
        <f t="shared" ref="T771:T834" si="63">R771-S771</f>
        <v>120.9100037</v>
      </c>
      <c r="U771" s="2">
        <f t="shared" ref="U771:U834" si="64">S771/Q771</f>
        <v>249.0899963</v>
      </c>
    </row>
    <row r="772" spans="1:21">
      <c r="A772">
        <v>17436</v>
      </c>
      <c r="B772" s="1">
        <v>43842</v>
      </c>
      <c r="C772" s="2">
        <f t="shared" si="61"/>
        <v>7</v>
      </c>
      <c r="D772" s="2" t="str">
        <f t="shared" si="62"/>
        <v>Weekend</v>
      </c>
      <c r="E772" s="2" t="str">
        <f>TEXT(Table2[[#This Row],[Order Date]],"MMMM")</f>
        <v>January</v>
      </c>
      <c r="F772" s="2" t="str">
        <f>TEXT(Table2[[#This Row],[Order Date]],"YYYY")</f>
        <v>2020</v>
      </c>
      <c r="G772">
        <v>235</v>
      </c>
      <c r="H772" t="s">
        <v>92</v>
      </c>
      <c r="I772" t="s">
        <v>308</v>
      </c>
      <c r="J772" t="s">
        <v>89</v>
      </c>
      <c r="K772" t="s">
        <v>90</v>
      </c>
      <c r="L772" t="s">
        <v>33</v>
      </c>
      <c r="M772" t="s">
        <v>679</v>
      </c>
      <c r="N772">
        <v>825</v>
      </c>
      <c r="O772" t="s">
        <v>46</v>
      </c>
      <c r="P772" s="4">
        <v>185</v>
      </c>
      <c r="Q772">
        <v>4</v>
      </c>
      <c r="R772" s="4">
        <f t="shared" si="60"/>
        <v>740</v>
      </c>
      <c r="S772" s="2">
        <v>454.7999878</v>
      </c>
      <c r="T772" s="2">
        <f t="shared" si="63"/>
        <v>285.2000122</v>
      </c>
      <c r="U772" s="2">
        <f t="shared" si="64"/>
        <v>113.69999695</v>
      </c>
    </row>
    <row r="773" spans="1:21">
      <c r="A773">
        <v>75894</v>
      </c>
      <c r="B773" s="1">
        <v>43842</v>
      </c>
      <c r="C773" s="2">
        <f t="shared" si="61"/>
        <v>7</v>
      </c>
      <c r="D773" s="2" t="str">
        <f t="shared" si="62"/>
        <v>Weekend</v>
      </c>
      <c r="E773" s="2" t="str">
        <f>TEXT(Table2[[#This Row],[Order Date]],"MMMM")</f>
        <v>January</v>
      </c>
      <c r="F773" s="2" t="str">
        <f>TEXT(Table2[[#This Row],[Order Date]],"YYYY")</f>
        <v>2020</v>
      </c>
      <c r="G773">
        <v>19447</v>
      </c>
      <c r="H773" t="s">
        <v>402</v>
      </c>
      <c r="I773" t="s">
        <v>680</v>
      </c>
      <c r="J773" t="s">
        <v>89</v>
      </c>
      <c r="K773" t="s">
        <v>90</v>
      </c>
      <c r="L773" t="s">
        <v>33</v>
      </c>
      <c r="M773" t="s">
        <v>97</v>
      </c>
      <c r="N773">
        <v>1360</v>
      </c>
      <c r="O773" t="s">
        <v>38</v>
      </c>
      <c r="P773" s="4">
        <v>370</v>
      </c>
      <c r="Q773">
        <v>1</v>
      </c>
      <c r="R773" s="4">
        <f t="shared" si="60"/>
        <v>370</v>
      </c>
      <c r="S773" s="2">
        <v>249.0899963</v>
      </c>
      <c r="T773" s="2">
        <f t="shared" si="63"/>
        <v>120.9100037</v>
      </c>
      <c r="U773" s="2">
        <f t="shared" si="64"/>
        <v>249.0899963</v>
      </c>
    </row>
    <row r="774" spans="1:21">
      <c r="A774">
        <v>75839</v>
      </c>
      <c r="B774" s="1">
        <v>43842</v>
      </c>
      <c r="C774" s="2">
        <f t="shared" si="61"/>
        <v>7</v>
      </c>
      <c r="D774" s="2" t="str">
        <f t="shared" si="62"/>
        <v>Weekend</v>
      </c>
      <c r="E774" s="2" t="str">
        <f>TEXT(Table2[[#This Row],[Order Date]],"MMMM")</f>
        <v>January</v>
      </c>
      <c r="F774" s="2" t="str">
        <f>TEXT(Table2[[#This Row],[Order Date]],"YYYY")</f>
        <v>2020</v>
      </c>
      <c r="G774">
        <v>19392</v>
      </c>
      <c r="H774" t="s">
        <v>518</v>
      </c>
      <c r="I774" t="s">
        <v>681</v>
      </c>
      <c r="J774" t="s">
        <v>89</v>
      </c>
      <c r="K774" t="s">
        <v>90</v>
      </c>
      <c r="L774" t="s">
        <v>33</v>
      </c>
      <c r="M774" t="s">
        <v>97</v>
      </c>
      <c r="N774">
        <v>1360</v>
      </c>
      <c r="O774" t="s">
        <v>38</v>
      </c>
      <c r="P774" s="4">
        <v>370</v>
      </c>
      <c r="Q774">
        <v>1</v>
      </c>
      <c r="R774" s="4">
        <f t="shared" si="60"/>
        <v>370</v>
      </c>
      <c r="S774" s="2">
        <v>249.0899963</v>
      </c>
      <c r="T774" s="2">
        <f t="shared" si="63"/>
        <v>120.9100037</v>
      </c>
      <c r="U774" s="2">
        <f t="shared" si="64"/>
        <v>249.0899963</v>
      </c>
    </row>
    <row r="775" spans="1:21">
      <c r="A775">
        <v>75848</v>
      </c>
      <c r="B775" s="1">
        <v>43842</v>
      </c>
      <c r="C775" s="2">
        <f t="shared" si="61"/>
        <v>7</v>
      </c>
      <c r="D775" s="2" t="str">
        <f t="shared" si="62"/>
        <v>Weekend</v>
      </c>
      <c r="E775" s="2" t="str">
        <f>TEXT(Table2[[#This Row],[Order Date]],"MMMM")</f>
        <v>January</v>
      </c>
      <c r="F775" s="2" t="str">
        <f>TEXT(Table2[[#This Row],[Order Date]],"YYYY")</f>
        <v>2020</v>
      </c>
      <c r="G775">
        <v>19401</v>
      </c>
      <c r="H775" t="s">
        <v>682</v>
      </c>
      <c r="I775" t="s">
        <v>353</v>
      </c>
      <c r="J775" t="s">
        <v>89</v>
      </c>
      <c r="K775" t="s">
        <v>90</v>
      </c>
      <c r="L775" t="s">
        <v>28</v>
      </c>
      <c r="M775" t="s">
        <v>97</v>
      </c>
      <c r="N775">
        <v>1360</v>
      </c>
      <c r="O775" t="s">
        <v>38</v>
      </c>
      <c r="P775" s="4">
        <v>370</v>
      </c>
      <c r="Q775">
        <v>1</v>
      </c>
      <c r="R775" s="4">
        <f t="shared" si="60"/>
        <v>370</v>
      </c>
      <c r="S775" s="2">
        <v>249.0899963</v>
      </c>
      <c r="T775" s="2">
        <f t="shared" si="63"/>
        <v>120.9100037</v>
      </c>
      <c r="U775" s="2">
        <f t="shared" si="64"/>
        <v>249.0899963</v>
      </c>
    </row>
    <row r="776" spans="1:21">
      <c r="A776">
        <v>75844</v>
      </c>
      <c r="B776" s="1">
        <v>43842</v>
      </c>
      <c r="C776" s="2">
        <f t="shared" si="61"/>
        <v>7</v>
      </c>
      <c r="D776" s="2" t="str">
        <f t="shared" si="62"/>
        <v>Weekend</v>
      </c>
      <c r="E776" s="2" t="str">
        <f>TEXT(Table2[[#This Row],[Order Date]],"MMMM")</f>
        <v>January</v>
      </c>
      <c r="F776" s="2" t="str">
        <f>TEXT(Table2[[#This Row],[Order Date]],"YYYY")</f>
        <v>2020</v>
      </c>
      <c r="G776">
        <v>19397</v>
      </c>
      <c r="H776" t="s">
        <v>249</v>
      </c>
      <c r="I776" t="s">
        <v>683</v>
      </c>
      <c r="J776" t="s">
        <v>89</v>
      </c>
      <c r="K776" t="s">
        <v>90</v>
      </c>
      <c r="L776" t="s">
        <v>33</v>
      </c>
      <c r="M776" t="s">
        <v>97</v>
      </c>
      <c r="N776">
        <v>1360</v>
      </c>
      <c r="O776" t="s">
        <v>38</v>
      </c>
      <c r="P776" s="4">
        <v>370</v>
      </c>
      <c r="Q776">
        <v>1</v>
      </c>
      <c r="R776" s="4">
        <f t="shared" si="60"/>
        <v>370</v>
      </c>
      <c r="S776" s="2">
        <v>249.0899963</v>
      </c>
      <c r="T776" s="2">
        <f t="shared" si="63"/>
        <v>120.9100037</v>
      </c>
      <c r="U776" s="2">
        <f t="shared" si="64"/>
        <v>249.0899963</v>
      </c>
    </row>
    <row r="777" spans="1:21">
      <c r="A777">
        <v>20291</v>
      </c>
      <c r="B777" s="1">
        <v>43842</v>
      </c>
      <c r="C777" s="2">
        <f t="shared" si="61"/>
        <v>7</v>
      </c>
      <c r="D777" s="2" t="str">
        <f t="shared" si="62"/>
        <v>Weekend</v>
      </c>
      <c r="E777" s="2" t="str">
        <f>TEXT(Table2[[#This Row],[Order Date]],"MMMM")</f>
        <v>January</v>
      </c>
      <c r="F777" s="2" t="str">
        <f>TEXT(Table2[[#This Row],[Order Date]],"YYYY")</f>
        <v>2020</v>
      </c>
      <c r="G777">
        <v>1555</v>
      </c>
      <c r="H777" t="s">
        <v>92</v>
      </c>
      <c r="I777" t="s">
        <v>684</v>
      </c>
      <c r="J777" t="s">
        <v>89</v>
      </c>
      <c r="K777" t="s">
        <v>90</v>
      </c>
      <c r="L777" t="s">
        <v>28</v>
      </c>
      <c r="M777" t="s">
        <v>409</v>
      </c>
      <c r="N777">
        <v>282</v>
      </c>
      <c r="O777" t="s">
        <v>29</v>
      </c>
      <c r="P777" s="4">
        <v>185</v>
      </c>
      <c r="Q777">
        <v>5</v>
      </c>
      <c r="R777" s="4">
        <f t="shared" si="60"/>
        <v>925</v>
      </c>
      <c r="S777" s="2">
        <v>499.35001375000002</v>
      </c>
      <c r="T777" s="2">
        <f t="shared" si="63"/>
        <v>425.64998624999998</v>
      </c>
      <c r="U777" s="2">
        <f t="shared" si="64"/>
        <v>99.870002749999998</v>
      </c>
    </row>
    <row r="778" spans="1:21">
      <c r="A778">
        <v>75890</v>
      </c>
      <c r="B778" s="1">
        <v>43842</v>
      </c>
      <c r="C778" s="2">
        <f t="shared" si="61"/>
        <v>7</v>
      </c>
      <c r="D778" s="2" t="str">
        <f t="shared" si="62"/>
        <v>Weekend</v>
      </c>
      <c r="E778" s="2" t="str">
        <f>TEXT(Table2[[#This Row],[Order Date]],"MMMM")</f>
        <v>January</v>
      </c>
      <c r="F778" s="2" t="str">
        <f>TEXT(Table2[[#This Row],[Order Date]],"YYYY")</f>
        <v>2020</v>
      </c>
      <c r="G778">
        <v>19443</v>
      </c>
      <c r="H778" t="s">
        <v>474</v>
      </c>
      <c r="I778" t="s">
        <v>685</v>
      </c>
      <c r="J778" t="s">
        <v>89</v>
      </c>
      <c r="K778" t="s">
        <v>90</v>
      </c>
      <c r="L778" t="s">
        <v>28</v>
      </c>
      <c r="M778" t="s">
        <v>97</v>
      </c>
      <c r="N778">
        <v>1360</v>
      </c>
      <c r="O778" t="s">
        <v>38</v>
      </c>
      <c r="P778" s="4">
        <v>370</v>
      </c>
      <c r="Q778">
        <v>1</v>
      </c>
      <c r="R778" s="4">
        <f t="shared" si="60"/>
        <v>370</v>
      </c>
      <c r="S778" s="2">
        <v>249.0899963</v>
      </c>
      <c r="T778" s="2">
        <f t="shared" si="63"/>
        <v>120.9100037</v>
      </c>
      <c r="U778" s="2">
        <f t="shared" si="64"/>
        <v>249.0899963</v>
      </c>
    </row>
    <row r="779" spans="1:21">
      <c r="A779">
        <v>75891</v>
      </c>
      <c r="B779" s="1">
        <v>43842</v>
      </c>
      <c r="C779" s="2">
        <f t="shared" si="61"/>
        <v>7</v>
      </c>
      <c r="D779" s="2" t="str">
        <f t="shared" si="62"/>
        <v>Weekend</v>
      </c>
      <c r="E779" s="2" t="str">
        <f>TEXT(Table2[[#This Row],[Order Date]],"MMMM")</f>
        <v>January</v>
      </c>
      <c r="F779" s="2" t="str">
        <f>TEXT(Table2[[#This Row],[Order Date]],"YYYY")</f>
        <v>2020</v>
      </c>
      <c r="G779">
        <v>19444</v>
      </c>
      <c r="H779" t="s">
        <v>686</v>
      </c>
      <c r="I779" t="s">
        <v>687</v>
      </c>
      <c r="J779" t="s">
        <v>89</v>
      </c>
      <c r="K779" t="s">
        <v>90</v>
      </c>
      <c r="L779" t="s">
        <v>28</v>
      </c>
      <c r="M779" t="s">
        <v>97</v>
      </c>
      <c r="N779">
        <v>1360</v>
      </c>
      <c r="O779" t="s">
        <v>38</v>
      </c>
      <c r="P779" s="4">
        <v>370</v>
      </c>
      <c r="Q779">
        <v>1</v>
      </c>
      <c r="R779" s="4">
        <f t="shared" si="60"/>
        <v>370</v>
      </c>
      <c r="S779" s="2">
        <v>249.0899963</v>
      </c>
      <c r="T779" s="2">
        <f t="shared" si="63"/>
        <v>120.9100037</v>
      </c>
      <c r="U779" s="2">
        <f t="shared" si="64"/>
        <v>249.0899963</v>
      </c>
    </row>
    <row r="780" spans="1:21">
      <c r="A780">
        <v>75767</v>
      </c>
      <c r="B780" s="1">
        <v>43841</v>
      </c>
      <c r="C780" s="2">
        <f t="shared" si="61"/>
        <v>6</v>
      </c>
      <c r="D780" s="2" t="str">
        <f t="shared" si="62"/>
        <v>Weekend</v>
      </c>
      <c r="E780" s="2" t="str">
        <f>TEXT(Table2[[#This Row],[Order Date]],"MMMM")</f>
        <v>January</v>
      </c>
      <c r="F780" s="2" t="str">
        <f>TEXT(Table2[[#This Row],[Order Date]],"YYYY")</f>
        <v>2020</v>
      </c>
      <c r="G780">
        <v>19320</v>
      </c>
      <c r="H780" t="s">
        <v>688</v>
      </c>
      <c r="I780" t="s">
        <v>109</v>
      </c>
      <c r="J780" t="s">
        <v>110</v>
      </c>
      <c r="K780" t="s">
        <v>111</v>
      </c>
      <c r="L780" t="s">
        <v>33</v>
      </c>
      <c r="M780" t="s">
        <v>97</v>
      </c>
      <c r="N780">
        <v>1360</v>
      </c>
      <c r="O780" t="s">
        <v>38</v>
      </c>
      <c r="P780" s="4">
        <v>370</v>
      </c>
      <c r="Q780">
        <v>1</v>
      </c>
      <c r="R780" s="4">
        <f t="shared" si="60"/>
        <v>370</v>
      </c>
      <c r="S780" s="2">
        <v>249.0899963</v>
      </c>
      <c r="T780" s="2">
        <f t="shared" si="63"/>
        <v>120.9100037</v>
      </c>
      <c r="U780" s="2">
        <f t="shared" si="64"/>
        <v>249.0899963</v>
      </c>
    </row>
    <row r="781" spans="1:21">
      <c r="A781">
        <v>75770</v>
      </c>
      <c r="B781" s="1">
        <v>43841</v>
      </c>
      <c r="C781" s="2">
        <f t="shared" si="61"/>
        <v>6</v>
      </c>
      <c r="D781" s="2" t="str">
        <f t="shared" si="62"/>
        <v>Weekend</v>
      </c>
      <c r="E781" s="2" t="str">
        <f>TEXT(Table2[[#This Row],[Order Date]],"MMMM")</f>
        <v>January</v>
      </c>
      <c r="F781" s="2" t="str">
        <f>TEXT(Table2[[#This Row],[Order Date]],"YYYY")</f>
        <v>2020</v>
      </c>
      <c r="G781">
        <v>19323</v>
      </c>
      <c r="H781" t="s">
        <v>155</v>
      </c>
      <c r="I781" t="s">
        <v>36</v>
      </c>
      <c r="J781" t="s">
        <v>110</v>
      </c>
      <c r="K781" t="s">
        <v>111</v>
      </c>
      <c r="L781" t="s">
        <v>33</v>
      </c>
      <c r="M781" t="s">
        <v>97</v>
      </c>
      <c r="N781">
        <v>1360</v>
      </c>
      <c r="O781" t="s">
        <v>38</v>
      </c>
      <c r="P781" s="4">
        <v>370</v>
      </c>
      <c r="Q781">
        <v>1</v>
      </c>
      <c r="R781" s="4">
        <f t="shared" si="60"/>
        <v>370</v>
      </c>
      <c r="S781" s="2">
        <v>249.0899963</v>
      </c>
      <c r="T781" s="2">
        <f t="shared" si="63"/>
        <v>120.9100037</v>
      </c>
      <c r="U781" s="2">
        <f t="shared" si="64"/>
        <v>249.0899963</v>
      </c>
    </row>
    <row r="782" spans="1:21">
      <c r="A782">
        <v>75797</v>
      </c>
      <c r="B782" s="1">
        <v>43841</v>
      </c>
      <c r="C782" s="2">
        <f t="shared" si="61"/>
        <v>6</v>
      </c>
      <c r="D782" s="2" t="str">
        <f t="shared" si="62"/>
        <v>Weekend</v>
      </c>
      <c r="E782" s="2" t="str">
        <f>TEXT(Table2[[#This Row],[Order Date]],"MMMM")</f>
        <v>January</v>
      </c>
      <c r="F782" s="2" t="str">
        <f>TEXT(Table2[[#This Row],[Order Date]],"YYYY")</f>
        <v>2020</v>
      </c>
      <c r="G782">
        <v>19350</v>
      </c>
      <c r="H782" t="s">
        <v>689</v>
      </c>
      <c r="I782" t="s">
        <v>36</v>
      </c>
      <c r="J782" t="s">
        <v>110</v>
      </c>
      <c r="K782" t="s">
        <v>111</v>
      </c>
      <c r="L782" t="s">
        <v>33</v>
      </c>
      <c r="M782" t="s">
        <v>97</v>
      </c>
      <c r="N782">
        <v>1360</v>
      </c>
      <c r="O782" t="s">
        <v>38</v>
      </c>
      <c r="P782" s="4">
        <v>370</v>
      </c>
      <c r="Q782">
        <v>1</v>
      </c>
      <c r="R782" s="4">
        <f t="shared" si="60"/>
        <v>370</v>
      </c>
      <c r="S782" s="2">
        <v>249.0899963</v>
      </c>
      <c r="T782" s="2">
        <f t="shared" si="63"/>
        <v>120.9100037</v>
      </c>
      <c r="U782" s="2">
        <f t="shared" si="64"/>
        <v>249.0899963</v>
      </c>
    </row>
    <row r="783" spans="1:21">
      <c r="A783">
        <v>75827</v>
      </c>
      <c r="B783" s="1">
        <v>43841</v>
      </c>
      <c r="C783" s="2">
        <f t="shared" si="61"/>
        <v>6</v>
      </c>
      <c r="D783" s="2" t="str">
        <f t="shared" si="62"/>
        <v>Weekend</v>
      </c>
      <c r="E783" s="2" t="str">
        <f>TEXT(Table2[[#This Row],[Order Date]],"MMMM")</f>
        <v>January</v>
      </c>
      <c r="F783" s="2" t="str">
        <f>TEXT(Table2[[#This Row],[Order Date]],"YYYY")</f>
        <v>2020</v>
      </c>
      <c r="G783">
        <v>19380</v>
      </c>
      <c r="H783" t="s">
        <v>479</v>
      </c>
      <c r="I783" t="s">
        <v>36</v>
      </c>
      <c r="J783" t="s">
        <v>110</v>
      </c>
      <c r="K783" t="s">
        <v>111</v>
      </c>
      <c r="L783" t="s">
        <v>28</v>
      </c>
      <c r="M783" t="s">
        <v>97</v>
      </c>
      <c r="N783">
        <v>1360</v>
      </c>
      <c r="O783" t="s">
        <v>38</v>
      </c>
      <c r="P783" s="4">
        <v>370</v>
      </c>
      <c r="Q783">
        <v>1</v>
      </c>
      <c r="R783" s="4">
        <f t="shared" si="60"/>
        <v>370</v>
      </c>
      <c r="S783" s="2">
        <v>249.0899963</v>
      </c>
      <c r="T783" s="2">
        <f t="shared" si="63"/>
        <v>120.9100037</v>
      </c>
      <c r="U783" s="2">
        <f t="shared" si="64"/>
        <v>249.0899963</v>
      </c>
    </row>
    <row r="784" spans="1:21">
      <c r="A784">
        <v>11076</v>
      </c>
      <c r="B784" s="1">
        <v>43841</v>
      </c>
      <c r="C784" s="2">
        <f t="shared" si="61"/>
        <v>6</v>
      </c>
      <c r="D784" s="2" t="str">
        <f t="shared" si="62"/>
        <v>Weekend</v>
      </c>
      <c r="E784" s="2" t="str">
        <f>TEXT(Table2[[#This Row],[Order Date]],"MMMM")</f>
        <v>January</v>
      </c>
      <c r="F784" s="2" t="str">
        <f>TEXT(Table2[[#This Row],[Order Date]],"YYYY")</f>
        <v>2020</v>
      </c>
      <c r="G784">
        <v>328</v>
      </c>
      <c r="H784" t="s">
        <v>663</v>
      </c>
      <c r="I784" t="s">
        <v>44</v>
      </c>
      <c r="J784" t="s">
        <v>110</v>
      </c>
      <c r="K784" t="s">
        <v>111</v>
      </c>
      <c r="L784" t="s">
        <v>28</v>
      </c>
      <c r="M784" t="s">
        <v>115</v>
      </c>
      <c r="N784">
        <v>1004</v>
      </c>
      <c r="O784" t="s">
        <v>49</v>
      </c>
      <c r="P784" s="4">
        <v>460.58</v>
      </c>
      <c r="Q784">
        <v>1</v>
      </c>
      <c r="R784" s="4">
        <f t="shared" si="60"/>
        <v>460.58</v>
      </c>
      <c r="S784" s="2">
        <v>268.7900085</v>
      </c>
      <c r="T784" s="2">
        <f t="shared" si="63"/>
        <v>191.78999149999999</v>
      </c>
      <c r="U784" s="2">
        <f t="shared" si="64"/>
        <v>268.7900085</v>
      </c>
    </row>
    <row r="785" spans="1:21">
      <c r="A785">
        <v>13614</v>
      </c>
      <c r="B785" s="1">
        <v>43841</v>
      </c>
      <c r="C785" s="2">
        <f t="shared" si="61"/>
        <v>6</v>
      </c>
      <c r="D785" s="2" t="str">
        <f t="shared" si="62"/>
        <v>Weekend</v>
      </c>
      <c r="E785" s="2" t="str">
        <f>TEXT(Table2[[#This Row],[Order Date]],"MMMM")</f>
        <v>January</v>
      </c>
      <c r="F785" s="2" t="str">
        <f>TEXT(Table2[[#This Row],[Order Date]],"YYYY")</f>
        <v>2020</v>
      </c>
      <c r="G785">
        <v>2686</v>
      </c>
      <c r="H785" t="s">
        <v>690</v>
      </c>
      <c r="I785" t="s">
        <v>44</v>
      </c>
      <c r="J785" t="s">
        <v>110</v>
      </c>
      <c r="K785" t="s">
        <v>111</v>
      </c>
      <c r="L785" t="s">
        <v>28</v>
      </c>
      <c r="M785" t="s">
        <v>120</v>
      </c>
      <c r="N785">
        <v>365</v>
      </c>
      <c r="O785" t="s">
        <v>53</v>
      </c>
      <c r="P785" s="4">
        <v>94.75</v>
      </c>
      <c r="Q785">
        <v>1</v>
      </c>
      <c r="R785" s="4">
        <f t="shared" si="60"/>
        <v>94.75</v>
      </c>
      <c r="S785" s="2">
        <v>30.5699997</v>
      </c>
      <c r="T785" s="2">
        <f t="shared" si="63"/>
        <v>64.180000300000003</v>
      </c>
      <c r="U785" s="2">
        <f t="shared" si="64"/>
        <v>30.5699997</v>
      </c>
    </row>
    <row r="786" spans="1:21">
      <c r="A786">
        <v>18763</v>
      </c>
      <c r="B786" s="1">
        <v>43841</v>
      </c>
      <c r="C786" s="2">
        <f t="shared" si="61"/>
        <v>6</v>
      </c>
      <c r="D786" s="2" t="str">
        <f t="shared" si="62"/>
        <v>Weekend</v>
      </c>
      <c r="E786" s="2" t="str">
        <f>TEXT(Table2[[#This Row],[Order Date]],"MMMM")</f>
        <v>January</v>
      </c>
      <c r="F786" s="2" t="str">
        <f>TEXT(Table2[[#This Row],[Order Date]],"YYYY")</f>
        <v>2020</v>
      </c>
      <c r="G786">
        <v>3433</v>
      </c>
      <c r="H786" t="s">
        <v>492</v>
      </c>
      <c r="I786" t="s">
        <v>44</v>
      </c>
      <c r="J786" t="s">
        <v>110</v>
      </c>
      <c r="K786" t="s">
        <v>111</v>
      </c>
      <c r="L786" t="s">
        <v>19</v>
      </c>
      <c r="M786" t="s">
        <v>120</v>
      </c>
      <c r="N786">
        <v>365</v>
      </c>
      <c r="O786" t="s">
        <v>53</v>
      </c>
      <c r="P786" s="4">
        <v>94.75</v>
      </c>
      <c r="Q786">
        <v>1</v>
      </c>
      <c r="R786" s="4">
        <f t="shared" si="60"/>
        <v>94.75</v>
      </c>
      <c r="S786" s="2">
        <v>30.5699997</v>
      </c>
      <c r="T786" s="2">
        <f t="shared" si="63"/>
        <v>64.180000300000003</v>
      </c>
      <c r="U786" s="2">
        <f t="shared" si="64"/>
        <v>30.5699997</v>
      </c>
    </row>
    <row r="787" spans="1:21">
      <c r="A787">
        <v>13139</v>
      </c>
      <c r="B787" s="1">
        <v>43841</v>
      </c>
      <c r="C787" s="2">
        <f t="shared" si="61"/>
        <v>6</v>
      </c>
      <c r="D787" s="2" t="str">
        <f t="shared" si="62"/>
        <v>Weekend</v>
      </c>
      <c r="E787" s="2" t="str">
        <f>TEXT(Table2[[#This Row],[Order Date]],"MMMM")</f>
        <v>January</v>
      </c>
      <c r="F787" s="2" t="str">
        <f>TEXT(Table2[[#This Row],[Order Date]],"YYYY")</f>
        <v>2020</v>
      </c>
      <c r="G787">
        <v>3709</v>
      </c>
      <c r="H787" t="s">
        <v>249</v>
      </c>
      <c r="I787" t="s">
        <v>44</v>
      </c>
      <c r="J787" t="s">
        <v>110</v>
      </c>
      <c r="K787" t="s">
        <v>111</v>
      </c>
      <c r="L787" t="s">
        <v>28</v>
      </c>
      <c r="M787" t="s">
        <v>134</v>
      </c>
      <c r="N787">
        <v>191</v>
      </c>
      <c r="O787" t="s">
        <v>29</v>
      </c>
      <c r="P787" s="4">
        <v>85</v>
      </c>
      <c r="Q787">
        <v>1</v>
      </c>
      <c r="R787" s="4">
        <f t="shared" si="60"/>
        <v>85</v>
      </c>
      <c r="S787" s="2">
        <v>54.779998800000001</v>
      </c>
      <c r="T787" s="2">
        <f t="shared" si="63"/>
        <v>30.220001199999999</v>
      </c>
      <c r="U787" s="2">
        <f t="shared" si="64"/>
        <v>54.779998800000001</v>
      </c>
    </row>
    <row r="788" spans="1:21">
      <c r="A788">
        <v>65609</v>
      </c>
      <c r="B788" s="1">
        <v>43841</v>
      </c>
      <c r="C788" s="2">
        <f t="shared" si="61"/>
        <v>6</v>
      </c>
      <c r="D788" s="2" t="str">
        <f t="shared" si="62"/>
        <v>Weekend</v>
      </c>
      <c r="E788" s="2" t="str">
        <f>TEXT(Table2[[#This Row],[Order Date]],"MMMM")</f>
        <v>January</v>
      </c>
      <c r="F788" s="2" t="str">
        <f>TEXT(Table2[[#This Row],[Order Date]],"YYYY")</f>
        <v>2020</v>
      </c>
      <c r="G788">
        <v>7167</v>
      </c>
      <c r="H788" t="s">
        <v>530</v>
      </c>
      <c r="I788" t="s">
        <v>44</v>
      </c>
      <c r="J788" t="s">
        <v>110</v>
      </c>
      <c r="K788" t="s">
        <v>111</v>
      </c>
      <c r="L788" t="s">
        <v>28</v>
      </c>
      <c r="M788" t="s">
        <v>94</v>
      </c>
      <c r="N788">
        <v>403</v>
      </c>
      <c r="O788" t="s">
        <v>53</v>
      </c>
      <c r="P788" s="4">
        <v>133.37</v>
      </c>
      <c r="Q788">
        <v>1</v>
      </c>
      <c r="R788" s="4">
        <f t="shared" si="60"/>
        <v>133.37</v>
      </c>
      <c r="S788" s="2">
        <v>84.590000149999995</v>
      </c>
      <c r="T788" s="2">
        <f t="shared" si="63"/>
        <v>48.77999985000001</v>
      </c>
      <c r="U788" s="2">
        <f t="shared" si="64"/>
        <v>84.590000149999995</v>
      </c>
    </row>
    <row r="789" spans="1:21">
      <c r="A789">
        <v>18736</v>
      </c>
      <c r="B789" s="1">
        <v>43841</v>
      </c>
      <c r="C789" s="2">
        <f t="shared" si="61"/>
        <v>6</v>
      </c>
      <c r="D789" s="2" t="str">
        <f t="shared" si="62"/>
        <v>Weekend</v>
      </c>
      <c r="E789" s="2" t="str">
        <f>TEXT(Table2[[#This Row],[Order Date]],"MMMM")</f>
        <v>January</v>
      </c>
      <c r="F789" s="2" t="str">
        <f>TEXT(Table2[[#This Row],[Order Date]],"YYYY")</f>
        <v>2020</v>
      </c>
      <c r="G789">
        <v>10099</v>
      </c>
      <c r="H789" t="s">
        <v>92</v>
      </c>
      <c r="I789" t="s">
        <v>44</v>
      </c>
      <c r="J789" t="s">
        <v>110</v>
      </c>
      <c r="K789" t="s">
        <v>111</v>
      </c>
      <c r="L789" t="s">
        <v>28</v>
      </c>
      <c r="M789" t="s">
        <v>94</v>
      </c>
      <c r="N789">
        <v>403</v>
      </c>
      <c r="O789" t="s">
        <v>53</v>
      </c>
      <c r="P789" s="4">
        <v>133.37</v>
      </c>
      <c r="Q789">
        <v>1</v>
      </c>
      <c r="R789" s="4">
        <f t="shared" si="60"/>
        <v>133.37</v>
      </c>
      <c r="S789" s="2">
        <v>84.590000149999995</v>
      </c>
      <c r="T789" s="2">
        <f t="shared" si="63"/>
        <v>48.77999985000001</v>
      </c>
      <c r="U789" s="2">
        <f t="shared" si="64"/>
        <v>84.590000149999995</v>
      </c>
    </row>
    <row r="790" spans="1:21">
      <c r="A790">
        <v>18736</v>
      </c>
      <c r="B790" s="1">
        <v>43841</v>
      </c>
      <c r="C790" s="2">
        <f t="shared" si="61"/>
        <v>6</v>
      </c>
      <c r="D790" s="2" t="str">
        <f t="shared" si="62"/>
        <v>Weekend</v>
      </c>
      <c r="E790" s="2" t="str">
        <f>TEXT(Table2[[#This Row],[Order Date]],"MMMM")</f>
        <v>January</v>
      </c>
      <c r="F790" s="2" t="str">
        <f>TEXT(Table2[[#This Row],[Order Date]],"YYYY")</f>
        <v>2020</v>
      </c>
      <c r="G790">
        <v>10099</v>
      </c>
      <c r="H790" t="s">
        <v>92</v>
      </c>
      <c r="I790" t="s">
        <v>44</v>
      </c>
      <c r="J790" t="s">
        <v>110</v>
      </c>
      <c r="K790" t="s">
        <v>111</v>
      </c>
      <c r="L790" t="s">
        <v>28</v>
      </c>
      <c r="M790" t="s">
        <v>94</v>
      </c>
      <c r="N790">
        <v>403</v>
      </c>
      <c r="O790" t="s">
        <v>53</v>
      </c>
      <c r="P790" s="4">
        <v>133.37</v>
      </c>
      <c r="Q790">
        <v>1</v>
      </c>
      <c r="R790" s="4">
        <f t="shared" si="60"/>
        <v>133.37</v>
      </c>
      <c r="S790" s="2">
        <v>84.590000149999995</v>
      </c>
      <c r="T790" s="2">
        <f t="shared" si="63"/>
        <v>48.77999985000001</v>
      </c>
      <c r="U790" s="2">
        <f t="shared" si="64"/>
        <v>84.590000149999995</v>
      </c>
    </row>
    <row r="791" spans="1:21">
      <c r="A791">
        <v>18736</v>
      </c>
      <c r="B791" s="1">
        <v>43841</v>
      </c>
      <c r="C791" s="2">
        <f t="shared" si="61"/>
        <v>6</v>
      </c>
      <c r="D791" s="2" t="str">
        <f t="shared" si="62"/>
        <v>Weekend</v>
      </c>
      <c r="E791" s="2" t="str">
        <f>TEXT(Table2[[#This Row],[Order Date]],"MMMM")</f>
        <v>January</v>
      </c>
      <c r="F791" s="2" t="str">
        <f>TEXT(Table2[[#This Row],[Order Date]],"YYYY")</f>
        <v>2020</v>
      </c>
      <c r="G791">
        <v>10099</v>
      </c>
      <c r="H791" t="s">
        <v>92</v>
      </c>
      <c r="I791" t="s">
        <v>44</v>
      </c>
      <c r="J791" t="s">
        <v>110</v>
      </c>
      <c r="K791" t="s">
        <v>111</v>
      </c>
      <c r="L791" t="s">
        <v>28</v>
      </c>
      <c r="M791" t="s">
        <v>112</v>
      </c>
      <c r="N791">
        <v>957</v>
      </c>
      <c r="O791" t="s">
        <v>34</v>
      </c>
      <c r="P791" s="4">
        <v>80</v>
      </c>
      <c r="Q791">
        <v>1</v>
      </c>
      <c r="R791" s="4">
        <f t="shared" si="60"/>
        <v>80</v>
      </c>
      <c r="S791" s="2">
        <v>47.430000309999997</v>
      </c>
      <c r="T791" s="2">
        <f t="shared" si="63"/>
        <v>32.569999690000003</v>
      </c>
      <c r="U791" s="2">
        <f t="shared" si="64"/>
        <v>47.430000309999997</v>
      </c>
    </row>
    <row r="792" spans="1:21">
      <c r="A792">
        <v>11038</v>
      </c>
      <c r="B792" s="1">
        <v>43841</v>
      </c>
      <c r="C792" s="2">
        <f t="shared" si="61"/>
        <v>6</v>
      </c>
      <c r="D792" s="2" t="str">
        <f t="shared" si="62"/>
        <v>Weekend</v>
      </c>
      <c r="E792" s="2" t="str">
        <f>TEXT(Table2[[#This Row],[Order Date]],"MMMM")</f>
        <v>January</v>
      </c>
      <c r="F792" s="2" t="str">
        <f>TEXT(Table2[[#This Row],[Order Date]],"YYYY")</f>
        <v>2020</v>
      </c>
      <c r="G792">
        <v>11361</v>
      </c>
      <c r="H792" t="s">
        <v>446</v>
      </c>
      <c r="I792" t="s">
        <v>44</v>
      </c>
      <c r="J792" t="s">
        <v>110</v>
      </c>
      <c r="K792" t="s">
        <v>111</v>
      </c>
      <c r="L792" t="s">
        <v>28</v>
      </c>
      <c r="M792" t="s">
        <v>183</v>
      </c>
      <c r="N792">
        <v>627</v>
      </c>
      <c r="O792" t="s">
        <v>46</v>
      </c>
      <c r="P792" s="4">
        <v>165</v>
      </c>
      <c r="Q792">
        <v>1</v>
      </c>
      <c r="R792" s="4">
        <f t="shared" si="60"/>
        <v>165</v>
      </c>
      <c r="S792" s="2">
        <v>122.7300034</v>
      </c>
      <c r="T792" s="2">
        <f t="shared" si="63"/>
        <v>42.269996599999999</v>
      </c>
      <c r="U792" s="2">
        <f t="shared" si="64"/>
        <v>122.7300034</v>
      </c>
    </row>
    <row r="793" spans="1:21">
      <c r="A793">
        <v>15269</v>
      </c>
      <c r="B793" s="1">
        <v>43841</v>
      </c>
      <c r="C793" s="2">
        <f t="shared" si="61"/>
        <v>6</v>
      </c>
      <c r="D793" s="2" t="str">
        <f t="shared" si="62"/>
        <v>Weekend</v>
      </c>
      <c r="E793" s="2" t="str">
        <f>TEXT(Table2[[#This Row],[Order Date]],"MMMM")</f>
        <v>January</v>
      </c>
      <c r="F793" s="2" t="str">
        <f>TEXT(Table2[[#This Row],[Order Date]],"YYYY")</f>
        <v>2020</v>
      </c>
      <c r="G793">
        <v>3969</v>
      </c>
      <c r="H793" t="s">
        <v>92</v>
      </c>
      <c r="I793" t="s">
        <v>68</v>
      </c>
      <c r="J793" t="s">
        <v>110</v>
      </c>
      <c r="K793" t="s">
        <v>111</v>
      </c>
      <c r="L793" t="s">
        <v>19</v>
      </c>
      <c r="M793" t="s">
        <v>94</v>
      </c>
      <c r="N793">
        <v>403</v>
      </c>
      <c r="O793" t="s">
        <v>53</v>
      </c>
      <c r="P793" s="4">
        <v>133.37</v>
      </c>
      <c r="Q793">
        <v>1</v>
      </c>
      <c r="R793" s="4">
        <f t="shared" si="60"/>
        <v>133.37</v>
      </c>
      <c r="S793" s="2">
        <v>84.590000149999995</v>
      </c>
      <c r="T793" s="2">
        <f t="shared" si="63"/>
        <v>48.77999985000001</v>
      </c>
      <c r="U793" s="2">
        <f t="shared" si="64"/>
        <v>84.590000149999995</v>
      </c>
    </row>
    <row r="794" spans="1:21">
      <c r="A794">
        <v>22924</v>
      </c>
      <c r="B794" s="1">
        <v>43841</v>
      </c>
      <c r="C794" s="2">
        <f t="shared" si="61"/>
        <v>6</v>
      </c>
      <c r="D794" s="2" t="str">
        <f t="shared" si="62"/>
        <v>Weekend</v>
      </c>
      <c r="E794" s="2" t="str">
        <f>TEXT(Table2[[#This Row],[Order Date]],"MMMM")</f>
        <v>January</v>
      </c>
      <c r="F794" s="2" t="str">
        <f>TEXT(Table2[[#This Row],[Order Date]],"YYYY")</f>
        <v>2020</v>
      </c>
      <c r="G794">
        <v>9704</v>
      </c>
      <c r="H794" t="s">
        <v>671</v>
      </c>
      <c r="I794" t="s">
        <v>159</v>
      </c>
      <c r="J794" t="s">
        <v>110</v>
      </c>
      <c r="K794" t="s">
        <v>90</v>
      </c>
      <c r="L794" t="s">
        <v>28</v>
      </c>
      <c r="M794" t="s">
        <v>120</v>
      </c>
      <c r="N794">
        <v>365</v>
      </c>
      <c r="O794" t="s">
        <v>53</v>
      </c>
      <c r="P794" s="4">
        <v>94.75</v>
      </c>
      <c r="Q794">
        <v>5</v>
      </c>
      <c r="R794" s="4">
        <f t="shared" si="60"/>
        <v>473.75</v>
      </c>
      <c r="S794" s="2">
        <v>152.8499985</v>
      </c>
      <c r="T794" s="2">
        <f t="shared" si="63"/>
        <v>320.90000150000003</v>
      </c>
      <c r="U794" s="2">
        <f t="shared" si="64"/>
        <v>30.5699997</v>
      </c>
    </row>
    <row r="795" spans="1:21">
      <c r="A795">
        <v>22924</v>
      </c>
      <c r="B795" s="1">
        <v>43841</v>
      </c>
      <c r="C795" s="2">
        <f t="shared" si="61"/>
        <v>6</v>
      </c>
      <c r="D795" s="2" t="str">
        <f t="shared" si="62"/>
        <v>Weekend</v>
      </c>
      <c r="E795" s="2" t="str">
        <f>TEXT(Table2[[#This Row],[Order Date]],"MMMM")</f>
        <v>January</v>
      </c>
      <c r="F795" s="2" t="str">
        <f>TEXT(Table2[[#This Row],[Order Date]],"YYYY")</f>
        <v>2020</v>
      </c>
      <c r="G795">
        <v>9704</v>
      </c>
      <c r="H795" t="s">
        <v>671</v>
      </c>
      <c r="I795" t="s">
        <v>159</v>
      </c>
      <c r="J795" t="s">
        <v>110</v>
      </c>
      <c r="K795" t="s">
        <v>90</v>
      </c>
      <c r="L795" t="s">
        <v>28</v>
      </c>
      <c r="M795" t="s">
        <v>183</v>
      </c>
      <c r="N795">
        <v>627</v>
      </c>
      <c r="O795" t="s">
        <v>46</v>
      </c>
      <c r="P795" s="4">
        <v>165</v>
      </c>
      <c r="Q795">
        <v>4</v>
      </c>
      <c r="R795" s="4">
        <f t="shared" si="60"/>
        <v>660</v>
      </c>
      <c r="S795" s="2">
        <v>490.9200136</v>
      </c>
      <c r="T795" s="2">
        <f t="shared" si="63"/>
        <v>169.0799864</v>
      </c>
      <c r="U795" s="2">
        <f t="shared" si="64"/>
        <v>122.7300034</v>
      </c>
    </row>
    <row r="796" spans="1:21">
      <c r="A796">
        <v>75799</v>
      </c>
      <c r="B796" s="1">
        <v>43841</v>
      </c>
      <c r="C796" s="2">
        <f t="shared" si="61"/>
        <v>6</v>
      </c>
      <c r="D796" s="2" t="str">
        <f t="shared" si="62"/>
        <v>Weekend</v>
      </c>
      <c r="E796" s="2" t="str">
        <f>TEXT(Table2[[#This Row],[Order Date]],"MMMM")</f>
        <v>January</v>
      </c>
      <c r="F796" s="2" t="str">
        <f>TEXT(Table2[[#This Row],[Order Date]],"YYYY")</f>
        <v>2020</v>
      </c>
      <c r="G796">
        <v>19352</v>
      </c>
      <c r="H796" t="s">
        <v>691</v>
      </c>
      <c r="I796" t="s">
        <v>154</v>
      </c>
      <c r="J796" t="s">
        <v>110</v>
      </c>
      <c r="K796" t="s">
        <v>90</v>
      </c>
      <c r="L796" t="s">
        <v>28</v>
      </c>
      <c r="M796" t="s">
        <v>97</v>
      </c>
      <c r="N796">
        <v>1360</v>
      </c>
      <c r="O796" t="s">
        <v>38</v>
      </c>
      <c r="P796" s="4">
        <v>370</v>
      </c>
      <c r="Q796">
        <v>1</v>
      </c>
      <c r="R796" s="4">
        <f t="shared" si="60"/>
        <v>370</v>
      </c>
      <c r="S796" s="2">
        <v>249.0899963</v>
      </c>
      <c r="T796" s="2">
        <f t="shared" si="63"/>
        <v>120.9100037</v>
      </c>
      <c r="U796" s="2">
        <f t="shared" si="64"/>
        <v>249.0899963</v>
      </c>
    </row>
    <row r="797" spans="1:21">
      <c r="A797">
        <v>75802</v>
      </c>
      <c r="B797" s="1">
        <v>43841</v>
      </c>
      <c r="C797" s="2">
        <f t="shared" si="61"/>
        <v>6</v>
      </c>
      <c r="D797" s="2" t="str">
        <f t="shared" si="62"/>
        <v>Weekend</v>
      </c>
      <c r="E797" s="2" t="str">
        <f>TEXT(Table2[[#This Row],[Order Date]],"MMMM")</f>
        <v>January</v>
      </c>
      <c r="F797" s="2" t="str">
        <f>TEXT(Table2[[#This Row],[Order Date]],"YYYY")</f>
        <v>2020</v>
      </c>
      <c r="G797">
        <v>19355</v>
      </c>
      <c r="H797" t="s">
        <v>692</v>
      </c>
      <c r="I797" t="s">
        <v>154</v>
      </c>
      <c r="J797" t="s">
        <v>110</v>
      </c>
      <c r="K797" t="s">
        <v>90</v>
      </c>
      <c r="L797" t="s">
        <v>33</v>
      </c>
      <c r="M797" t="s">
        <v>97</v>
      </c>
      <c r="N797">
        <v>1360</v>
      </c>
      <c r="O797" t="s">
        <v>38</v>
      </c>
      <c r="P797" s="4">
        <v>370</v>
      </c>
      <c r="Q797">
        <v>1</v>
      </c>
      <c r="R797" s="4">
        <f t="shared" si="60"/>
        <v>370</v>
      </c>
      <c r="S797" s="2">
        <v>249.0899963</v>
      </c>
      <c r="T797" s="2">
        <f t="shared" si="63"/>
        <v>120.9100037</v>
      </c>
      <c r="U797" s="2">
        <f t="shared" si="64"/>
        <v>249.0899963</v>
      </c>
    </row>
    <row r="798" spans="1:21">
      <c r="A798">
        <v>67628</v>
      </c>
      <c r="B798" s="1">
        <v>43841</v>
      </c>
      <c r="C798" s="2">
        <f t="shared" si="61"/>
        <v>6</v>
      </c>
      <c r="D798" s="2" t="str">
        <f t="shared" si="62"/>
        <v>Weekend</v>
      </c>
      <c r="E798" s="2" t="str">
        <f>TEXT(Table2[[#This Row],[Order Date]],"MMMM")</f>
        <v>January</v>
      </c>
      <c r="F798" s="2" t="str">
        <f>TEXT(Table2[[#This Row],[Order Date]],"YYYY")</f>
        <v>2020</v>
      </c>
      <c r="G798">
        <v>1294</v>
      </c>
      <c r="H798" t="s">
        <v>92</v>
      </c>
      <c r="I798" t="s">
        <v>40</v>
      </c>
      <c r="J798" t="s">
        <v>110</v>
      </c>
      <c r="K798" t="s">
        <v>90</v>
      </c>
      <c r="L798" t="s">
        <v>28</v>
      </c>
      <c r="M798" t="s">
        <v>120</v>
      </c>
      <c r="N798">
        <v>365</v>
      </c>
      <c r="O798" t="s">
        <v>53</v>
      </c>
      <c r="P798" s="4">
        <v>94.75</v>
      </c>
      <c r="Q798">
        <v>1</v>
      </c>
      <c r="R798" s="4">
        <f t="shared" si="60"/>
        <v>94.75</v>
      </c>
      <c r="S798" s="2">
        <v>30.5699997</v>
      </c>
      <c r="T798" s="2">
        <f t="shared" si="63"/>
        <v>64.180000300000003</v>
      </c>
      <c r="U798" s="2">
        <f t="shared" si="64"/>
        <v>30.5699997</v>
      </c>
    </row>
    <row r="799" spans="1:21">
      <c r="A799">
        <v>13140</v>
      </c>
      <c r="B799" s="1">
        <v>43841</v>
      </c>
      <c r="C799" s="2">
        <f t="shared" si="61"/>
        <v>6</v>
      </c>
      <c r="D799" s="2" t="str">
        <f t="shared" si="62"/>
        <v>Weekend</v>
      </c>
      <c r="E799" s="2" t="str">
        <f>TEXT(Table2[[#This Row],[Order Date]],"MMMM")</f>
        <v>January</v>
      </c>
      <c r="F799" s="2" t="str">
        <f>TEXT(Table2[[#This Row],[Order Date]],"YYYY")</f>
        <v>2020</v>
      </c>
      <c r="G799">
        <v>295</v>
      </c>
      <c r="H799" t="s">
        <v>693</v>
      </c>
      <c r="I799" t="s">
        <v>44</v>
      </c>
      <c r="J799" t="s">
        <v>110</v>
      </c>
      <c r="K799" t="s">
        <v>90</v>
      </c>
      <c r="L799" t="s">
        <v>28</v>
      </c>
      <c r="M799" t="s">
        <v>120</v>
      </c>
      <c r="N799">
        <v>365</v>
      </c>
      <c r="O799" t="s">
        <v>53</v>
      </c>
      <c r="P799" s="4">
        <v>94.75</v>
      </c>
      <c r="Q799">
        <v>5</v>
      </c>
      <c r="R799" s="4">
        <f t="shared" si="60"/>
        <v>473.75</v>
      </c>
      <c r="S799" s="2">
        <v>152.8499985</v>
      </c>
      <c r="T799" s="2">
        <f t="shared" si="63"/>
        <v>320.90000150000003</v>
      </c>
      <c r="U799" s="2">
        <f t="shared" si="64"/>
        <v>30.5699997</v>
      </c>
    </row>
    <row r="800" spans="1:21">
      <c r="A800">
        <v>75831</v>
      </c>
      <c r="B800" s="1">
        <v>43841</v>
      </c>
      <c r="C800" s="2">
        <f t="shared" si="61"/>
        <v>6</v>
      </c>
      <c r="D800" s="2" t="str">
        <f t="shared" si="62"/>
        <v>Weekend</v>
      </c>
      <c r="E800" s="2" t="str">
        <f>TEXT(Table2[[#This Row],[Order Date]],"MMMM")</f>
        <v>January</v>
      </c>
      <c r="F800" s="2" t="str">
        <f>TEXT(Table2[[#This Row],[Order Date]],"YYYY")</f>
        <v>2020</v>
      </c>
      <c r="G800">
        <v>19384</v>
      </c>
      <c r="H800" t="s">
        <v>694</v>
      </c>
      <c r="I800" t="s">
        <v>220</v>
      </c>
      <c r="J800" t="s">
        <v>110</v>
      </c>
      <c r="K800" t="s">
        <v>90</v>
      </c>
      <c r="L800" t="s">
        <v>28</v>
      </c>
      <c r="M800" t="s">
        <v>97</v>
      </c>
      <c r="N800">
        <v>1360</v>
      </c>
      <c r="O800" t="s">
        <v>38</v>
      </c>
      <c r="P800" s="4">
        <v>370</v>
      </c>
      <c r="Q800">
        <v>1</v>
      </c>
      <c r="R800" s="4">
        <f t="shared" si="60"/>
        <v>370</v>
      </c>
      <c r="S800" s="2">
        <v>249.0899963</v>
      </c>
      <c r="T800" s="2">
        <f t="shared" si="63"/>
        <v>120.9100037</v>
      </c>
      <c r="U800" s="2">
        <f t="shared" si="64"/>
        <v>249.0899963</v>
      </c>
    </row>
    <row r="801" spans="1:21">
      <c r="A801">
        <v>75833</v>
      </c>
      <c r="B801" s="1">
        <v>43841</v>
      </c>
      <c r="C801" s="2">
        <f t="shared" si="61"/>
        <v>6</v>
      </c>
      <c r="D801" s="2" t="str">
        <f t="shared" si="62"/>
        <v>Weekend</v>
      </c>
      <c r="E801" s="2" t="str">
        <f>TEXT(Table2[[#This Row],[Order Date]],"MMMM")</f>
        <v>January</v>
      </c>
      <c r="F801" s="2" t="str">
        <f>TEXT(Table2[[#This Row],[Order Date]],"YYYY")</f>
        <v>2020</v>
      </c>
      <c r="G801">
        <v>19386</v>
      </c>
      <c r="H801" t="s">
        <v>206</v>
      </c>
      <c r="I801" t="s">
        <v>220</v>
      </c>
      <c r="J801" t="s">
        <v>110</v>
      </c>
      <c r="K801" t="s">
        <v>90</v>
      </c>
      <c r="L801" t="s">
        <v>28</v>
      </c>
      <c r="M801" t="s">
        <v>97</v>
      </c>
      <c r="N801">
        <v>1360</v>
      </c>
      <c r="O801" t="s">
        <v>38</v>
      </c>
      <c r="P801" s="4">
        <v>370</v>
      </c>
      <c r="Q801">
        <v>1</v>
      </c>
      <c r="R801" s="4">
        <f t="shared" si="60"/>
        <v>370</v>
      </c>
      <c r="S801" s="2">
        <v>249.0899963</v>
      </c>
      <c r="T801" s="2">
        <f t="shared" si="63"/>
        <v>120.9100037</v>
      </c>
      <c r="U801" s="2">
        <f t="shared" si="64"/>
        <v>249.0899963</v>
      </c>
    </row>
    <row r="802" spans="1:21">
      <c r="A802">
        <v>75828</v>
      </c>
      <c r="B802" s="1">
        <v>43841</v>
      </c>
      <c r="C802" s="2">
        <f t="shared" si="61"/>
        <v>6</v>
      </c>
      <c r="D802" s="2" t="str">
        <f t="shared" si="62"/>
        <v>Weekend</v>
      </c>
      <c r="E802" s="2" t="str">
        <f>TEXT(Table2[[#This Row],[Order Date]],"MMMM")</f>
        <v>January</v>
      </c>
      <c r="F802" s="2" t="str">
        <f>TEXT(Table2[[#This Row],[Order Date]],"YYYY")</f>
        <v>2020</v>
      </c>
      <c r="G802">
        <v>19381</v>
      </c>
      <c r="H802" t="s">
        <v>695</v>
      </c>
      <c r="I802" t="s">
        <v>696</v>
      </c>
      <c r="J802" t="s">
        <v>89</v>
      </c>
      <c r="K802" t="s">
        <v>90</v>
      </c>
      <c r="L802" t="s">
        <v>28</v>
      </c>
      <c r="M802" t="s">
        <v>97</v>
      </c>
      <c r="N802">
        <v>1360</v>
      </c>
      <c r="O802" t="s">
        <v>38</v>
      </c>
      <c r="P802" s="4">
        <v>370</v>
      </c>
      <c r="Q802">
        <v>1</v>
      </c>
      <c r="R802" s="4">
        <f t="shared" si="60"/>
        <v>370</v>
      </c>
      <c r="S802" s="2">
        <v>249.0899963</v>
      </c>
      <c r="T802" s="2">
        <f t="shared" si="63"/>
        <v>120.9100037</v>
      </c>
      <c r="U802" s="2">
        <f t="shared" si="64"/>
        <v>249.0899963</v>
      </c>
    </row>
    <row r="803" spans="1:21">
      <c r="A803">
        <v>3539</v>
      </c>
      <c r="B803" s="1">
        <v>43841</v>
      </c>
      <c r="C803" s="2">
        <f t="shared" si="61"/>
        <v>6</v>
      </c>
      <c r="D803" s="2" t="str">
        <f t="shared" si="62"/>
        <v>Weekend</v>
      </c>
      <c r="E803" s="2" t="str">
        <f>TEXT(Table2[[#This Row],[Order Date]],"MMMM")</f>
        <v>January</v>
      </c>
      <c r="F803" s="2" t="str">
        <f>TEXT(Table2[[#This Row],[Order Date]],"YYYY")</f>
        <v>2020</v>
      </c>
      <c r="G803">
        <v>8498</v>
      </c>
      <c r="H803" t="s">
        <v>658</v>
      </c>
      <c r="I803" t="s">
        <v>697</v>
      </c>
      <c r="J803" t="s">
        <v>89</v>
      </c>
      <c r="K803" t="s">
        <v>90</v>
      </c>
      <c r="L803" t="s">
        <v>33</v>
      </c>
      <c r="M803" t="s">
        <v>160</v>
      </c>
      <c r="N803">
        <v>502</v>
      </c>
      <c r="O803" t="s">
        <v>29</v>
      </c>
      <c r="P803" s="4">
        <v>65</v>
      </c>
      <c r="Q803">
        <v>2</v>
      </c>
      <c r="R803" s="4">
        <f t="shared" si="60"/>
        <v>130</v>
      </c>
      <c r="S803" s="2">
        <v>67.199996940000005</v>
      </c>
      <c r="T803" s="2">
        <f t="shared" si="63"/>
        <v>62.800003059999995</v>
      </c>
      <c r="U803" s="2">
        <f t="shared" si="64"/>
        <v>33.599998470000003</v>
      </c>
    </row>
    <row r="804" spans="1:21">
      <c r="A804">
        <v>75801</v>
      </c>
      <c r="B804" s="1">
        <v>43841</v>
      </c>
      <c r="C804" s="2">
        <f t="shared" si="61"/>
        <v>6</v>
      </c>
      <c r="D804" s="2" t="str">
        <f t="shared" si="62"/>
        <v>Weekend</v>
      </c>
      <c r="E804" s="2" t="str">
        <f>TEXT(Table2[[#This Row],[Order Date]],"MMMM")</f>
        <v>January</v>
      </c>
      <c r="F804" s="2" t="str">
        <f>TEXT(Table2[[#This Row],[Order Date]],"YYYY")</f>
        <v>2020</v>
      </c>
      <c r="G804">
        <v>19354</v>
      </c>
      <c r="H804" t="s">
        <v>267</v>
      </c>
      <c r="I804" t="s">
        <v>698</v>
      </c>
      <c r="J804" t="s">
        <v>89</v>
      </c>
      <c r="K804" t="s">
        <v>90</v>
      </c>
      <c r="L804" t="s">
        <v>28</v>
      </c>
      <c r="M804" t="s">
        <v>97</v>
      </c>
      <c r="N804">
        <v>1360</v>
      </c>
      <c r="O804" t="s">
        <v>38</v>
      </c>
      <c r="P804" s="4">
        <v>370</v>
      </c>
      <c r="Q804">
        <v>1</v>
      </c>
      <c r="R804" s="4">
        <f t="shared" si="60"/>
        <v>370</v>
      </c>
      <c r="S804" s="2">
        <v>249.0899963</v>
      </c>
      <c r="T804" s="2">
        <f t="shared" si="63"/>
        <v>120.9100037</v>
      </c>
      <c r="U804" s="2">
        <f t="shared" si="64"/>
        <v>249.0899963</v>
      </c>
    </row>
    <row r="805" spans="1:21">
      <c r="A805">
        <v>75830</v>
      </c>
      <c r="B805" s="1">
        <v>43841</v>
      </c>
      <c r="C805" s="2">
        <f t="shared" si="61"/>
        <v>6</v>
      </c>
      <c r="D805" s="2" t="str">
        <f t="shared" si="62"/>
        <v>Weekend</v>
      </c>
      <c r="E805" s="2" t="str">
        <f>TEXT(Table2[[#This Row],[Order Date]],"MMMM")</f>
        <v>January</v>
      </c>
      <c r="F805" s="2" t="str">
        <f>TEXT(Table2[[#This Row],[Order Date]],"YYYY")</f>
        <v>2020</v>
      </c>
      <c r="G805">
        <v>19383</v>
      </c>
      <c r="H805" t="s">
        <v>418</v>
      </c>
      <c r="I805" t="s">
        <v>624</v>
      </c>
      <c r="J805" t="s">
        <v>89</v>
      </c>
      <c r="K805" t="s">
        <v>90</v>
      </c>
      <c r="L805" t="s">
        <v>28</v>
      </c>
      <c r="M805" t="s">
        <v>97</v>
      </c>
      <c r="N805">
        <v>1360</v>
      </c>
      <c r="O805" t="s">
        <v>38</v>
      </c>
      <c r="P805" s="4">
        <v>370</v>
      </c>
      <c r="Q805">
        <v>1</v>
      </c>
      <c r="R805" s="4">
        <f t="shared" si="60"/>
        <v>370</v>
      </c>
      <c r="S805" s="2">
        <v>249.0899963</v>
      </c>
      <c r="T805" s="2">
        <f t="shared" si="63"/>
        <v>120.9100037</v>
      </c>
      <c r="U805" s="2">
        <f t="shared" si="64"/>
        <v>249.0899963</v>
      </c>
    </row>
    <row r="806" spans="1:21">
      <c r="A806">
        <v>75768</v>
      </c>
      <c r="B806" s="1">
        <v>43841</v>
      </c>
      <c r="C806" s="2">
        <f t="shared" si="61"/>
        <v>6</v>
      </c>
      <c r="D806" s="2" t="str">
        <f t="shared" si="62"/>
        <v>Weekend</v>
      </c>
      <c r="E806" s="2" t="str">
        <f>TEXT(Table2[[#This Row],[Order Date]],"MMMM")</f>
        <v>January</v>
      </c>
      <c r="F806" s="2" t="str">
        <f>TEXT(Table2[[#This Row],[Order Date]],"YYYY")</f>
        <v>2020</v>
      </c>
      <c r="G806">
        <v>19321</v>
      </c>
      <c r="H806" t="s">
        <v>699</v>
      </c>
      <c r="I806" t="s">
        <v>700</v>
      </c>
      <c r="J806" t="s">
        <v>89</v>
      </c>
      <c r="K806" t="s">
        <v>90</v>
      </c>
      <c r="L806" t="s">
        <v>28</v>
      </c>
      <c r="M806" t="s">
        <v>97</v>
      </c>
      <c r="N806">
        <v>1360</v>
      </c>
      <c r="O806" t="s">
        <v>38</v>
      </c>
      <c r="P806" s="4">
        <v>370</v>
      </c>
      <c r="Q806">
        <v>1</v>
      </c>
      <c r="R806" s="4">
        <f t="shared" si="60"/>
        <v>370</v>
      </c>
      <c r="S806" s="2">
        <v>249.0899963</v>
      </c>
      <c r="T806" s="2">
        <f t="shared" si="63"/>
        <v>120.9100037</v>
      </c>
      <c r="U806" s="2">
        <f t="shared" si="64"/>
        <v>249.0899963</v>
      </c>
    </row>
    <row r="807" spans="1:21">
      <c r="A807">
        <v>17386</v>
      </c>
      <c r="B807" s="1">
        <v>43841</v>
      </c>
      <c r="C807" s="2">
        <f t="shared" si="61"/>
        <v>6</v>
      </c>
      <c r="D807" s="2" t="str">
        <f t="shared" si="62"/>
        <v>Weekend</v>
      </c>
      <c r="E807" s="2" t="str">
        <f>TEXT(Table2[[#This Row],[Order Date]],"MMMM")</f>
        <v>January</v>
      </c>
      <c r="F807" s="2" t="str">
        <f>TEXT(Table2[[#This Row],[Order Date]],"YYYY")</f>
        <v>2020</v>
      </c>
      <c r="G807">
        <v>1063</v>
      </c>
      <c r="H807" t="s">
        <v>701</v>
      </c>
      <c r="I807" t="s">
        <v>287</v>
      </c>
      <c r="J807" t="s">
        <v>89</v>
      </c>
      <c r="K807" t="s">
        <v>90</v>
      </c>
      <c r="L807" t="s">
        <v>28</v>
      </c>
      <c r="M807" t="s">
        <v>120</v>
      </c>
      <c r="N807">
        <v>365</v>
      </c>
      <c r="O807" t="s">
        <v>53</v>
      </c>
      <c r="P807" s="4">
        <v>94.75</v>
      </c>
      <c r="Q807">
        <v>5</v>
      </c>
      <c r="R807" s="4">
        <f t="shared" si="60"/>
        <v>473.75</v>
      </c>
      <c r="S807" s="2">
        <v>152.8499985</v>
      </c>
      <c r="T807" s="2">
        <f t="shared" si="63"/>
        <v>320.90000150000003</v>
      </c>
      <c r="U807" s="2">
        <f t="shared" si="64"/>
        <v>30.5699997</v>
      </c>
    </row>
    <row r="808" spans="1:21">
      <c r="A808">
        <v>75769</v>
      </c>
      <c r="B808" s="1">
        <v>43841</v>
      </c>
      <c r="C808" s="2">
        <f t="shared" si="61"/>
        <v>6</v>
      </c>
      <c r="D808" s="2" t="str">
        <f t="shared" si="62"/>
        <v>Weekend</v>
      </c>
      <c r="E808" s="2" t="str">
        <f>TEXT(Table2[[#This Row],[Order Date]],"MMMM")</f>
        <v>January</v>
      </c>
      <c r="F808" s="2" t="str">
        <f>TEXT(Table2[[#This Row],[Order Date]],"YYYY")</f>
        <v>2020</v>
      </c>
      <c r="G808">
        <v>19322</v>
      </c>
      <c r="H808" t="s">
        <v>702</v>
      </c>
      <c r="I808" t="s">
        <v>703</v>
      </c>
      <c r="J808" t="s">
        <v>89</v>
      </c>
      <c r="K808" t="s">
        <v>90</v>
      </c>
      <c r="L808" t="s">
        <v>28</v>
      </c>
      <c r="M808" t="s">
        <v>97</v>
      </c>
      <c r="N808">
        <v>1360</v>
      </c>
      <c r="O808" t="s">
        <v>38</v>
      </c>
      <c r="P808" s="4">
        <v>370</v>
      </c>
      <c r="Q808">
        <v>1</v>
      </c>
      <c r="R808" s="4">
        <f t="shared" si="60"/>
        <v>370</v>
      </c>
      <c r="S808" s="2">
        <v>249.0899963</v>
      </c>
      <c r="T808" s="2">
        <f t="shared" si="63"/>
        <v>120.9100037</v>
      </c>
      <c r="U808" s="2">
        <f t="shared" si="64"/>
        <v>249.0899963</v>
      </c>
    </row>
    <row r="809" spans="1:21">
      <c r="A809">
        <v>11083</v>
      </c>
      <c r="B809" s="1">
        <v>43841</v>
      </c>
      <c r="C809" s="2">
        <f t="shared" si="61"/>
        <v>6</v>
      </c>
      <c r="D809" s="2" t="str">
        <f t="shared" si="62"/>
        <v>Weekend</v>
      </c>
      <c r="E809" s="2" t="str">
        <f>TEXT(Table2[[#This Row],[Order Date]],"MMMM")</f>
        <v>January</v>
      </c>
      <c r="F809" s="2" t="str">
        <f>TEXT(Table2[[#This Row],[Order Date]],"YYYY")</f>
        <v>2020</v>
      </c>
      <c r="G809">
        <v>2550</v>
      </c>
      <c r="H809" t="s">
        <v>704</v>
      </c>
      <c r="I809" t="s">
        <v>705</v>
      </c>
      <c r="J809" t="s">
        <v>89</v>
      </c>
      <c r="K809" t="s">
        <v>90</v>
      </c>
      <c r="L809" t="s">
        <v>28</v>
      </c>
      <c r="M809" t="s">
        <v>120</v>
      </c>
      <c r="N809">
        <v>365</v>
      </c>
      <c r="O809" t="s">
        <v>53</v>
      </c>
      <c r="P809" s="4">
        <v>94.75</v>
      </c>
      <c r="Q809">
        <v>5</v>
      </c>
      <c r="R809" s="4">
        <f t="shared" si="60"/>
        <v>473.75</v>
      </c>
      <c r="S809" s="2">
        <v>152.8499985</v>
      </c>
      <c r="T809" s="2">
        <f t="shared" si="63"/>
        <v>320.90000150000003</v>
      </c>
      <c r="U809" s="2">
        <f t="shared" si="64"/>
        <v>30.5699997</v>
      </c>
    </row>
    <row r="810" spans="1:21">
      <c r="A810">
        <v>15231</v>
      </c>
      <c r="B810" s="1">
        <v>43841</v>
      </c>
      <c r="C810" s="2">
        <f t="shared" si="61"/>
        <v>6</v>
      </c>
      <c r="D810" s="2" t="str">
        <f t="shared" si="62"/>
        <v>Weekend</v>
      </c>
      <c r="E810" s="2" t="str">
        <f>TEXT(Table2[[#This Row],[Order Date]],"MMMM")</f>
        <v>January</v>
      </c>
      <c r="F810" s="2" t="str">
        <f>TEXT(Table2[[#This Row],[Order Date]],"YYYY")</f>
        <v>2020</v>
      </c>
      <c r="G810">
        <v>3535</v>
      </c>
      <c r="H810" t="s">
        <v>575</v>
      </c>
      <c r="I810" t="s">
        <v>517</v>
      </c>
      <c r="J810" t="s">
        <v>89</v>
      </c>
      <c r="K810" t="s">
        <v>90</v>
      </c>
      <c r="L810" t="s">
        <v>33</v>
      </c>
      <c r="M810" t="s">
        <v>706</v>
      </c>
      <c r="N810">
        <v>93</v>
      </c>
      <c r="O810" t="s">
        <v>29</v>
      </c>
      <c r="P810" s="4">
        <v>52.99</v>
      </c>
      <c r="Q810">
        <v>4</v>
      </c>
      <c r="R810" s="4">
        <f t="shared" si="60"/>
        <v>211.96</v>
      </c>
      <c r="S810" s="2">
        <v>127.36000060000001</v>
      </c>
      <c r="T810" s="2">
        <f t="shared" si="63"/>
        <v>84.599999400000002</v>
      </c>
      <c r="U810" s="2">
        <f t="shared" si="64"/>
        <v>31.840000150000002</v>
      </c>
    </row>
    <row r="811" spans="1:21">
      <c r="A811">
        <v>75832</v>
      </c>
      <c r="B811" s="1">
        <v>43841</v>
      </c>
      <c r="C811" s="2">
        <f t="shared" si="61"/>
        <v>6</v>
      </c>
      <c r="D811" s="2" t="str">
        <f t="shared" si="62"/>
        <v>Weekend</v>
      </c>
      <c r="E811" s="2" t="str">
        <f>TEXT(Table2[[#This Row],[Order Date]],"MMMM")</f>
        <v>January</v>
      </c>
      <c r="F811" s="2" t="str">
        <f>TEXT(Table2[[#This Row],[Order Date]],"YYYY")</f>
        <v>2020</v>
      </c>
      <c r="G811">
        <v>19385</v>
      </c>
      <c r="H811" t="s">
        <v>168</v>
      </c>
      <c r="I811" t="s">
        <v>491</v>
      </c>
      <c r="J811" t="s">
        <v>89</v>
      </c>
      <c r="K811" t="s">
        <v>90</v>
      </c>
      <c r="L811" t="s">
        <v>28</v>
      </c>
      <c r="M811" t="s">
        <v>97</v>
      </c>
      <c r="N811">
        <v>1360</v>
      </c>
      <c r="O811" t="s">
        <v>38</v>
      </c>
      <c r="P811" s="4">
        <v>370</v>
      </c>
      <c r="Q811">
        <v>1</v>
      </c>
      <c r="R811" s="4">
        <f t="shared" si="60"/>
        <v>370</v>
      </c>
      <c r="S811" s="2">
        <v>249.0899963</v>
      </c>
      <c r="T811" s="2">
        <f t="shared" si="63"/>
        <v>120.9100037</v>
      </c>
      <c r="U811" s="2">
        <f t="shared" si="64"/>
        <v>249.0899963</v>
      </c>
    </row>
    <row r="812" spans="1:21">
      <c r="A812">
        <v>75798</v>
      </c>
      <c r="B812" s="1">
        <v>43841</v>
      </c>
      <c r="C812" s="2">
        <f t="shared" si="61"/>
        <v>6</v>
      </c>
      <c r="D812" s="2" t="str">
        <f t="shared" si="62"/>
        <v>Weekend</v>
      </c>
      <c r="E812" s="2" t="str">
        <f>TEXT(Table2[[#This Row],[Order Date]],"MMMM")</f>
        <v>January</v>
      </c>
      <c r="F812" s="2" t="str">
        <f>TEXT(Table2[[#This Row],[Order Date]],"YYYY")</f>
        <v>2020</v>
      </c>
      <c r="G812">
        <v>19351</v>
      </c>
      <c r="H812" t="s">
        <v>419</v>
      </c>
      <c r="I812" t="s">
        <v>245</v>
      </c>
      <c r="J812" t="s">
        <v>89</v>
      </c>
      <c r="K812" t="s">
        <v>90</v>
      </c>
      <c r="L812" t="s">
        <v>28</v>
      </c>
      <c r="M812" t="s">
        <v>97</v>
      </c>
      <c r="N812">
        <v>1360</v>
      </c>
      <c r="O812" t="s">
        <v>38</v>
      </c>
      <c r="P812" s="4">
        <v>370</v>
      </c>
      <c r="Q812">
        <v>1</v>
      </c>
      <c r="R812" s="4">
        <f t="shared" si="60"/>
        <v>370</v>
      </c>
      <c r="S812" s="2">
        <v>249.0899963</v>
      </c>
      <c r="T812" s="2">
        <f t="shared" si="63"/>
        <v>120.9100037</v>
      </c>
      <c r="U812" s="2">
        <f t="shared" si="64"/>
        <v>249.0899963</v>
      </c>
    </row>
    <row r="813" spans="1:21">
      <c r="A813">
        <v>75793</v>
      </c>
      <c r="B813" s="1">
        <v>43841</v>
      </c>
      <c r="C813" s="2">
        <f t="shared" si="61"/>
        <v>6</v>
      </c>
      <c r="D813" s="2" t="str">
        <f t="shared" si="62"/>
        <v>Weekend</v>
      </c>
      <c r="E813" s="2" t="str">
        <f>TEXT(Table2[[#This Row],[Order Date]],"MMMM")</f>
        <v>January</v>
      </c>
      <c r="F813" s="2" t="str">
        <f>TEXT(Table2[[#This Row],[Order Date]],"YYYY")</f>
        <v>2020</v>
      </c>
      <c r="G813">
        <v>19346</v>
      </c>
      <c r="H813" t="s">
        <v>707</v>
      </c>
      <c r="I813" t="s">
        <v>708</v>
      </c>
      <c r="J813" t="s">
        <v>89</v>
      </c>
      <c r="K813" t="s">
        <v>90</v>
      </c>
      <c r="L813" t="s">
        <v>28</v>
      </c>
      <c r="M813" t="s">
        <v>97</v>
      </c>
      <c r="N813">
        <v>1360</v>
      </c>
      <c r="O813" t="s">
        <v>38</v>
      </c>
      <c r="P813" s="4">
        <v>370</v>
      </c>
      <c r="Q813">
        <v>1</v>
      </c>
      <c r="R813" s="4">
        <f t="shared" si="60"/>
        <v>370</v>
      </c>
      <c r="S813" s="2">
        <v>249.0899963</v>
      </c>
      <c r="T813" s="2">
        <f t="shared" si="63"/>
        <v>120.9100037</v>
      </c>
      <c r="U813" s="2">
        <f t="shared" si="64"/>
        <v>249.0899963</v>
      </c>
    </row>
    <row r="814" spans="1:21">
      <c r="A814">
        <v>17368</v>
      </c>
      <c r="B814" s="1">
        <v>43841</v>
      </c>
      <c r="C814" s="2">
        <f t="shared" si="61"/>
        <v>6</v>
      </c>
      <c r="D814" s="2" t="str">
        <f t="shared" si="62"/>
        <v>Weekend</v>
      </c>
      <c r="E814" s="2" t="str">
        <f>TEXT(Table2[[#This Row],[Order Date]],"MMMM")</f>
        <v>January</v>
      </c>
      <c r="F814" s="2" t="str">
        <f>TEXT(Table2[[#This Row],[Order Date]],"YYYY")</f>
        <v>2020</v>
      </c>
      <c r="G814">
        <v>6220</v>
      </c>
      <c r="H814" t="s">
        <v>92</v>
      </c>
      <c r="I814" t="s">
        <v>709</v>
      </c>
      <c r="J814" t="s">
        <v>89</v>
      </c>
      <c r="K814" t="s">
        <v>90</v>
      </c>
      <c r="L814" t="s">
        <v>28</v>
      </c>
      <c r="M814" t="s">
        <v>134</v>
      </c>
      <c r="N814">
        <v>191</v>
      </c>
      <c r="O814" t="s">
        <v>29</v>
      </c>
      <c r="P814" s="4">
        <v>85</v>
      </c>
      <c r="Q814">
        <v>5</v>
      </c>
      <c r="R814" s="4">
        <f t="shared" si="60"/>
        <v>425</v>
      </c>
      <c r="S814" s="2">
        <v>273.89999399999999</v>
      </c>
      <c r="T814" s="2">
        <f t="shared" si="63"/>
        <v>151.10000600000001</v>
      </c>
      <c r="U814" s="2">
        <f t="shared" si="64"/>
        <v>54.779998800000001</v>
      </c>
    </row>
    <row r="815" spans="1:21">
      <c r="A815">
        <v>17347</v>
      </c>
      <c r="B815" s="1">
        <v>43841</v>
      </c>
      <c r="C815" s="2">
        <f t="shared" si="61"/>
        <v>6</v>
      </c>
      <c r="D815" s="2" t="str">
        <f t="shared" si="62"/>
        <v>Weekend</v>
      </c>
      <c r="E815" s="2" t="str">
        <f>TEXT(Table2[[#This Row],[Order Date]],"MMMM")</f>
        <v>January</v>
      </c>
      <c r="F815" s="2" t="str">
        <f>TEXT(Table2[[#This Row],[Order Date]],"YYYY")</f>
        <v>2020</v>
      </c>
      <c r="G815">
        <v>11388</v>
      </c>
      <c r="H815" t="s">
        <v>372</v>
      </c>
      <c r="I815" t="s">
        <v>224</v>
      </c>
      <c r="J815" t="s">
        <v>89</v>
      </c>
      <c r="K815" t="s">
        <v>90</v>
      </c>
      <c r="L815" t="s">
        <v>33</v>
      </c>
      <c r="M815" t="s">
        <v>134</v>
      </c>
      <c r="N815">
        <v>191</v>
      </c>
      <c r="O815" t="s">
        <v>29</v>
      </c>
      <c r="P815" s="4">
        <v>85</v>
      </c>
      <c r="Q815">
        <v>4</v>
      </c>
      <c r="R815" s="4">
        <f t="shared" si="60"/>
        <v>340</v>
      </c>
      <c r="S815" s="2">
        <v>219.11999520000001</v>
      </c>
      <c r="T815" s="2">
        <f t="shared" si="63"/>
        <v>120.88000479999999</v>
      </c>
      <c r="U815" s="2">
        <f t="shared" si="64"/>
        <v>54.779998800000001</v>
      </c>
    </row>
    <row r="816" spans="1:21">
      <c r="A816">
        <v>75829</v>
      </c>
      <c r="B816" s="1">
        <v>43841</v>
      </c>
      <c r="C816" s="2">
        <f t="shared" si="61"/>
        <v>6</v>
      </c>
      <c r="D816" s="2" t="str">
        <f t="shared" si="62"/>
        <v>Weekend</v>
      </c>
      <c r="E816" s="2" t="str">
        <f>TEXT(Table2[[#This Row],[Order Date]],"MMMM")</f>
        <v>January</v>
      </c>
      <c r="F816" s="2" t="str">
        <f>TEXT(Table2[[#This Row],[Order Date]],"YYYY")</f>
        <v>2020</v>
      </c>
      <c r="G816">
        <v>19382</v>
      </c>
      <c r="H816" t="s">
        <v>710</v>
      </c>
      <c r="I816" t="s">
        <v>711</v>
      </c>
      <c r="J816" t="s">
        <v>89</v>
      </c>
      <c r="K816" t="s">
        <v>90</v>
      </c>
      <c r="L816" t="s">
        <v>28</v>
      </c>
      <c r="M816" t="s">
        <v>97</v>
      </c>
      <c r="N816">
        <v>1360</v>
      </c>
      <c r="O816" t="s">
        <v>38</v>
      </c>
      <c r="P816" s="4">
        <v>370</v>
      </c>
      <c r="Q816">
        <v>1</v>
      </c>
      <c r="R816" s="4">
        <f t="shared" si="60"/>
        <v>370</v>
      </c>
      <c r="S816" s="2">
        <v>249.0899963</v>
      </c>
      <c r="T816" s="2">
        <f t="shared" si="63"/>
        <v>120.9100037</v>
      </c>
      <c r="U816" s="2">
        <f t="shared" si="64"/>
        <v>249.0899963</v>
      </c>
    </row>
    <row r="817" spans="1:21">
      <c r="A817">
        <v>75800</v>
      </c>
      <c r="B817" s="1">
        <v>43841</v>
      </c>
      <c r="C817" s="2">
        <f t="shared" si="61"/>
        <v>6</v>
      </c>
      <c r="D817" s="2" t="str">
        <f t="shared" si="62"/>
        <v>Weekend</v>
      </c>
      <c r="E817" s="2" t="str">
        <f>TEXT(Table2[[#This Row],[Order Date]],"MMMM")</f>
        <v>January</v>
      </c>
      <c r="F817" s="2" t="str">
        <f>TEXT(Table2[[#This Row],[Order Date]],"YYYY")</f>
        <v>2020</v>
      </c>
      <c r="G817">
        <v>19353</v>
      </c>
      <c r="H817" t="s">
        <v>712</v>
      </c>
      <c r="I817" t="s">
        <v>713</v>
      </c>
      <c r="J817" t="s">
        <v>89</v>
      </c>
      <c r="K817" t="s">
        <v>90</v>
      </c>
      <c r="L817" t="s">
        <v>28</v>
      </c>
      <c r="M817" t="s">
        <v>97</v>
      </c>
      <c r="N817">
        <v>1360</v>
      </c>
      <c r="O817" t="s">
        <v>38</v>
      </c>
      <c r="P817" s="4">
        <v>370</v>
      </c>
      <c r="Q817">
        <v>1</v>
      </c>
      <c r="R817" s="4">
        <f t="shared" si="60"/>
        <v>370</v>
      </c>
      <c r="S817" s="2">
        <v>249.0899963</v>
      </c>
      <c r="T817" s="2">
        <f t="shared" si="63"/>
        <v>120.9100037</v>
      </c>
      <c r="U817" s="2">
        <f t="shared" si="64"/>
        <v>249.0899963</v>
      </c>
    </row>
    <row r="818" spans="1:21">
      <c r="A818">
        <v>22900</v>
      </c>
      <c r="B818" s="1">
        <v>43841</v>
      </c>
      <c r="C818" s="2">
        <f t="shared" si="61"/>
        <v>6</v>
      </c>
      <c r="D818" s="2" t="str">
        <f t="shared" si="62"/>
        <v>Weekend</v>
      </c>
      <c r="E818" s="2" t="str">
        <f>TEXT(Table2[[#This Row],[Order Date]],"MMMM")</f>
        <v>January</v>
      </c>
      <c r="F818" s="2" t="str">
        <f>TEXT(Table2[[#This Row],[Order Date]],"YYYY")</f>
        <v>2020</v>
      </c>
      <c r="G818">
        <v>4357</v>
      </c>
      <c r="H818" t="s">
        <v>92</v>
      </c>
      <c r="I818" t="s">
        <v>285</v>
      </c>
      <c r="J818" t="s">
        <v>89</v>
      </c>
      <c r="K818" t="s">
        <v>90</v>
      </c>
      <c r="L818" t="s">
        <v>28</v>
      </c>
      <c r="M818" t="s">
        <v>94</v>
      </c>
      <c r="N818">
        <v>403</v>
      </c>
      <c r="O818" t="s">
        <v>53</v>
      </c>
      <c r="P818" s="4">
        <v>133.37</v>
      </c>
      <c r="Q818">
        <v>1</v>
      </c>
      <c r="R818" s="4">
        <f t="shared" si="60"/>
        <v>133.37</v>
      </c>
      <c r="S818" s="2">
        <v>84.590000149999995</v>
      </c>
      <c r="T818" s="2">
        <f t="shared" si="63"/>
        <v>48.77999985000001</v>
      </c>
      <c r="U818" s="2">
        <f t="shared" si="64"/>
        <v>84.590000149999995</v>
      </c>
    </row>
    <row r="819" spans="1:21">
      <c r="A819">
        <v>75834</v>
      </c>
      <c r="B819" s="1">
        <v>43841</v>
      </c>
      <c r="C819" s="2">
        <f t="shared" si="61"/>
        <v>6</v>
      </c>
      <c r="D819" s="2" t="str">
        <f t="shared" si="62"/>
        <v>Weekend</v>
      </c>
      <c r="E819" s="2" t="str">
        <f>TEXT(Table2[[#This Row],[Order Date]],"MMMM")</f>
        <v>January</v>
      </c>
      <c r="F819" s="2" t="str">
        <f>TEXT(Table2[[#This Row],[Order Date]],"YYYY")</f>
        <v>2020</v>
      </c>
      <c r="G819">
        <v>19387</v>
      </c>
      <c r="H819" t="s">
        <v>714</v>
      </c>
      <c r="I819" t="s">
        <v>285</v>
      </c>
      <c r="J819" t="s">
        <v>89</v>
      </c>
      <c r="K819" t="s">
        <v>90</v>
      </c>
      <c r="L819" t="s">
        <v>28</v>
      </c>
      <c r="M819" t="s">
        <v>97</v>
      </c>
      <c r="N819">
        <v>1360</v>
      </c>
      <c r="O819" t="s">
        <v>38</v>
      </c>
      <c r="P819" s="4">
        <v>370</v>
      </c>
      <c r="Q819">
        <v>1</v>
      </c>
      <c r="R819" s="4">
        <f t="shared" si="60"/>
        <v>370</v>
      </c>
      <c r="S819" s="2">
        <v>249.0899963</v>
      </c>
      <c r="T819" s="2">
        <f t="shared" si="63"/>
        <v>120.9100037</v>
      </c>
      <c r="U819" s="2">
        <f t="shared" si="64"/>
        <v>249.0899963</v>
      </c>
    </row>
    <row r="820" spans="1:21">
      <c r="A820">
        <v>75826</v>
      </c>
      <c r="B820" s="1">
        <v>43841</v>
      </c>
      <c r="C820" s="2">
        <f t="shared" si="61"/>
        <v>6</v>
      </c>
      <c r="D820" s="2" t="str">
        <f t="shared" si="62"/>
        <v>Weekend</v>
      </c>
      <c r="E820" s="2" t="str">
        <f>TEXT(Table2[[#This Row],[Order Date]],"MMMM")</f>
        <v>January</v>
      </c>
      <c r="F820" s="2" t="str">
        <f>TEXT(Table2[[#This Row],[Order Date]],"YYYY")</f>
        <v>2020</v>
      </c>
      <c r="G820">
        <v>19379</v>
      </c>
      <c r="H820" t="s">
        <v>715</v>
      </c>
      <c r="I820" t="s">
        <v>239</v>
      </c>
      <c r="J820" t="s">
        <v>89</v>
      </c>
      <c r="K820" t="s">
        <v>90</v>
      </c>
      <c r="L820" t="s">
        <v>28</v>
      </c>
      <c r="M820" t="s">
        <v>97</v>
      </c>
      <c r="N820">
        <v>1360</v>
      </c>
      <c r="O820" t="s">
        <v>38</v>
      </c>
      <c r="P820" s="4">
        <v>370</v>
      </c>
      <c r="Q820">
        <v>1</v>
      </c>
      <c r="R820" s="4">
        <f t="shared" si="60"/>
        <v>370</v>
      </c>
      <c r="S820" s="2">
        <v>249.0899963</v>
      </c>
      <c r="T820" s="2">
        <f t="shared" si="63"/>
        <v>120.9100037</v>
      </c>
      <c r="U820" s="2">
        <f t="shared" si="64"/>
        <v>249.0899963</v>
      </c>
    </row>
    <row r="821" spans="1:21">
      <c r="A821">
        <v>75747</v>
      </c>
      <c r="B821" s="1">
        <v>43840</v>
      </c>
      <c r="C821" s="2">
        <f t="shared" si="61"/>
        <v>5</v>
      </c>
      <c r="D821" s="2" t="str">
        <f t="shared" si="62"/>
        <v>Weekday</v>
      </c>
      <c r="E821" s="2" t="str">
        <f>TEXT(Table2[[#This Row],[Order Date]],"MMMM")</f>
        <v>January</v>
      </c>
      <c r="F821" s="2" t="str">
        <f>TEXT(Table2[[#This Row],[Order Date]],"YYYY")</f>
        <v>2020</v>
      </c>
      <c r="G821">
        <v>19300</v>
      </c>
      <c r="H821" t="s">
        <v>347</v>
      </c>
      <c r="I821" t="s">
        <v>109</v>
      </c>
      <c r="J821" t="s">
        <v>110</v>
      </c>
      <c r="K821" t="s">
        <v>111</v>
      </c>
      <c r="L821" t="s">
        <v>28</v>
      </c>
      <c r="M821" t="s">
        <v>97</v>
      </c>
      <c r="N821">
        <v>1360</v>
      </c>
      <c r="O821" t="s">
        <v>38</v>
      </c>
      <c r="P821" s="4">
        <v>370</v>
      </c>
      <c r="Q821">
        <v>1</v>
      </c>
      <c r="R821" s="4">
        <f t="shared" si="60"/>
        <v>370</v>
      </c>
      <c r="S821" s="2">
        <v>249.0899963</v>
      </c>
      <c r="T821" s="2">
        <f t="shared" si="63"/>
        <v>120.9100037</v>
      </c>
      <c r="U821" s="2">
        <f t="shared" si="64"/>
        <v>249.0899963</v>
      </c>
    </row>
    <row r="822" spans="1:21">
      <c r="A822">
        <v>75754</v>
      </c>
      <c r="B822" s="1">
        <v>43840</v>
      </c>
      <c r="C822" s="2">
        <f t="shared" si="61"/>
        <v>5</v>
      </c>
      <c r="D822" s="2" t="str">
        <f t="shared" si="62"/>
        <v>Weekday</v>
      </c>
      <c r="E822" s="2" t="str">
        <f>TEXT(Table2[[#This Row],[Order Date]],"MMMM")</f>
        <v>January</v>
      </c>
      <c r="F822" s="2" t="str">
        <f>TEXT(Table2[[#This Row],[Order Date]],"YYYY")</f>
        <v>2020</v>
      </c>
      <c r="G822">
        <v>19307</v>
      </c>
      <c r="H822" t="s">
        <v>571</v>
      </c>
      <c r="I822" t="s">
        <v>109</v>
      </c>
      <c r="J822" t="s">
        <v>110</v>
      </c>
      <c r="K822" t="s">
        <v>111</v>
      </c>
      <c r="L822" t="s">
        <v>28</v>
      </c>
      <c r="M822" t="s">
        <v>97</v>
      </c>
      <c r="N822">
        <v>1360</v>
      </c>
      <c r="O822" t="s">
        <v>38</v>
      </c>
      <c r="P822" s="4">
        <v>370</v>
      </c>
      <c r="Q822">
        <v>1</v>
      </c>
      <c r="R822" s="4">
        <f t="shared" si="60"/>
        <v>370</v>
      </c>
      <c r="S822" s="2">
        <v>249.0899963</v>
      </c>
      <c r="T822" s="2">
        <f t="shared" si="63"/>
        <v>120.9100037</v>
      </c>
      <c r="U822" s="2">
        <f t="shared" si="64"/>
        <v>249.0899963</v>
      </c>
    </row>
    <row r="823" spans="1:21">
      <c r="A823">
        <v>10990</v>
      </c>
      <c r="B823" s="1">
        <v>43840</v>
      </c>
      <c r="C823" s="2">
        <f t="shared" si="61"/>
        <v>5</v>
      </c>
      <c r="D823" s="2" t="str">
        <f t="shared" si="62"/>
        <v>Weekday</v>
      </c>
      <c r="E823" s="2" t="str">
        <f>TEXT(Table2[[#This Row],[Order Date]],"MMMM")</f>
        <v>January</v>
      </c>
      <c r="F823" s="2" t="str">
        <f>TEXT(Table2[[#This Row],[Order Date]],"YYYY")</f>
        <v>2020</v>
      </c>
      <c r="G823">
        <v>6588</v>
      </c>
      <c r="H823" t="s">
        <v>92</v>
      </c>
      <c r="I823" t="s">
        <v>44</v>
      </c>
      <c r="J823" t="s">
        <v>110</v>
      </c>
      <c r="K823" t="s">
        <v>111</v>
      </c>
      <c r="L823" t="s">
        <v>19</v>
      </c>
      <c r="M823" t="s">
        <v>94</v>
      </c>
      <c r="N823">
        <v>403</v>
      </c>
      <c r="O823" t="s">
        <v>53</v>
      </c>
      <c r="P823" s="4">
        <v>133.37</v>
      </c>
      <c r="Q823">
        <v>1</v>
      </c>
      <c r="R823" s="4">
        <f t="shared" si="60"/>
        <v>133.37</v>
      </c>
      <c r="S823" s="2">
        <v>84.590000149999995</v>
      </c>
      <c r="T823" s="2">
        <f t="shared" si="63"/>
        <v>48.77999985000001</v>
      </c>
      <c r="U823" s="2">
        <f t="shared" si="64"/>
        <v>84.590000149999995</v>
      </c>
    </row>
    <row r="824" spans="1:21">
      <c r="A824">
        <v>10990</v>
      </c>
      <c r="B824" s="1">
        <v>43840</v>
      </c>
      <c r="C824" s="2">
        <f t="shared" si="61"/>
        <v>5</v>
      </c>
      <c r="D824" s="2" t="str">
        <f t="shared" si="62"/>
        <v>Weekday</v>
      </c>
      <c r="E824" s="2" t="str">
        <f>TEXT(Table2[[#This Row],[Order Date]],"MMMM")</f>
        <v>January</v>
      </c>
      <c r="F824" s="2" t="str">
        <f>TEXT(Table2[[#This Row],[Order Date]],"YYYY")</f>
        <v>2020</v>
      </c>
      <c r="G824">
        <v>6588</v>
      </c>
      <c r="H824" t="s">
        <v>92</v>
      </c>
      <c r="I824" t="s">
        <v>44</v>
      </c>
      <c r="J824" t="s">
        <v>110</v>
      </c>
      <c r="K824" t="s">
        <v>111</v>
      </c>
      <c r="L824" t="s">
        <v>28</v>
      </c>
      <c r="M824" t="s">
        <v>94</v>
      </c>
      <c r="N824">
        <v>403</v>
      </c>
      <c r="O824" t="s">
        <v>53</v>
      </c>
      <c r="P824" s="4">
        <v>133.37</v>
      </c>
      <c r="Q824">
        <v>1</v>
      </c>
      <c r="R824" s="4">
        <f t="shared" si="60"/>
        <v>133.37</v>
      </c>
      <c r="S824" s="2">
        <v>84.590000149999995</v>
      </c>
      <c r="T824" s="2">
        <f t="shared" si="63"/>
        <v>48.77999985000001</v>
      </c>
      <c r="U824" s="2">
        <f t="shared" si="64"/>
        <v>84.590000149999995</v>
      </c>
    </row>
    <row r="825" spans="1:21">
      <c r="A825">
        <v>13050</v>
      </c>
      <c r="B825" s="1">
        <v>43840</v>
      </c>
      <c r="C825" s="2">
        <f t="shared" si="61"/>
        <v>5</v>
      </c>
      <c r="D825" s="2" t="str">
        <f t="shared" si="62"/>
        <v>Weekday</v>
      </c>
      <c r="E825" s="2" t="str">
        <f>TEXT(Table2[[#This Row],[Order Date]],"MMMM")</f>
        <v>January</v>
      </c>
      <c r="F825" s="2" t="str">
        <f>TEXT(Table2[[#This Row],[Order Date]],"YYYY")</f>
        <v>2020</v>
      </c>
      <c r="G825">
        <v>8456</v>
      </c>
      <c r="H825" t="s">
        <v>92</v>
      </c>
      <c r="I825" t="s">
        <v>44</v>
      </c>
      <c r="J825" t="s">
        <v>110</v>
      </c>
      <c r="K825" t="s">
        <v>111</v>
      </c>
      <c r="L825" t="s">
        <v>28</v>
      </c>
      <c r="M825" t="s">
        <v>120</v>
      </c>
      <c r="N825">
        <v>365</v>
      </c>
      <c r="O825" t="s">
        <v>53</v>
      </c>
      <c r="P825" s="4">
        <v>94.75</v>
      </c>
      <c r="Q825">
        <v>1</v>
      </c>
      <c r="R825" s="4">
        <f t="shared" si="60"/>
        <v>94.75</v>
      </c>
      <c r="S825" s="2">
        <v>30.5699997</v>
      </c>
      <c r="T825" s="2">
        <f t="shared" si="63"/>
        <v>64.180000300000003</v>
      </c>
      <c r="U825" s="2">
        <f t="shared" si="64"/>
        <v>30.5699997</v>
      </c>
    </row>
    <row r="826" spans="1:21">
      <c r="A826">
        <v>64951</v>
      </c>
      <c r="B826" s="1">
        <v>43840</v>
      </c>
      <c r="C826" s="2">
        <f t="shared" si="61"/>
        <v>5</v>
      </c>
      <c r="D826" s="2" t="str">
        <f t="shared" si="62"/>
        <v>Weekday</v>
      </c>
      <c r="E826" s="2" t="str">
        <f>TEXT(Table2[[#This Row],[Order Date]],"MMMM")</f>
        <v>January</v>
      </c>
      <c r="F826" s="2" t="str">
        <f>TEXT(Table2[[#This Row],[Order Date]],"YYYY")</f>
        <v>2020</v>
      </c>
      <c r="G826">
        <v>11365</v>
      </c>
      <c r="H826" t="s">
        <v>716</v>
      </c>
      <c r="I826" t="s">
        <v>44</v>
      </c>
      <c r="J826" t="s">
        <v>110</v>
      </c>
      <c r="K826" t="s">
        <v>111</v>
      </c>
      <c r="L826" t="s">
        <v>19</v>
      </c>
      <c r="M826" t="s">
        <v>94</v>
      </c>
      <c r="N826">
        <v>403</v>
      </c>
      <c r="O826" t="s">
        <v>53</v>
      </c>
      <c r="P826" s="4">
        <v>133.37</v>
      </c>
      <c r="Q826">
        <v>1</v>
      </c>
      <c r="R826" s="4">
        <f t="shared" si="60"/>
        <v>133.37</v>
      </c>
      <c r="S826" s="2">
        <v>84.590000149999995</v>
      </c>
      <c r="T826" s="2">
        <f t="shared" si="63"/>
        <v>48.77999985000001</v>
      </c>
      <c r="U826" s="2">
        <f t="shared" si="64"/>
        <v>84.590000149999995</v>
      </c>
    </row>
    <row r="827" spans="1:21">
      <c r="A827">
        <v>17279</v>
      </c>
      <c r="B827" s="1">
        <v>43840</v>
      </c>
      <c r="C827" s="2">
        <f t="shared" si="61"/>
        <v>5</v>
      </c>
      <c r="D827" s="2" t="str">
        <f t="shared" si="62"/>
        <v>Weekday</v>
      </c>
      <c r="E827" s="2" t="str">
        <f>TEXT(Table2[[#This Row],[Order Date]],"MMMM")</f>
        <v>January</v>
      </c>
      <c r="F827" s="2" t="str">
        <f>TEXT(Table2[[#This Row],[Order Date]],"YYYY")</f>
        <v>2020</v>
      </c>
      <c r="G827">
        <v>11507</v>
      </c>
      <c r="H827" t="s">
        <v>717</v>
      </c>
      <c r="I827" t="s">
        <v>44</v>
      </c>
      <c r="J827" t="s">
        <v>110</v>
      </c>
      <c r="K827" t="s">
        <v>111</v>
      </c>
      <c r="L827" t="s">
        <v>19</v>
      </c>
      <c r="M827" t="s">
        <v>94</v>
      </c>
      <c r="N827">
        <v>403</v>
      </c>
      <c r="O827" t="s">
        <v>53</v>
      </c>
      <c r="P827" s="4">
        <v>133.37</v>
      </c>
      <c r="Q827">
        <v>1</v>
      </c>
      <c r="R827" s="4">
        <f t="shared" si="60"/>
        <v>133.37</v>
      </c>
      <c r="S827" s="2">
        <v>84.590000149999995</v>
      </c>
      <c r="T827" s="2">
        <f t="shared" si="63"/>
        <v>48.77999985000001</v>
      </c>
      <c r="U827" s="2">
        <f t="shared" si="64"/>
        <v>84.590000149999995</v>
      </c>
    </row>
    <row r="828" spans="1:21">
      <c r="A828">
        <v>6783</v>
      </c>
      <c r="B828" s="1">
        <v>43840</v>
      </c>
      <c r="C828" s="2">
        <f t="shared" si="61"/>
        <v>5</v>
      </c>
      <c r="D828" s="2" t="str">
        <f t="shared" si="62"/>
        <v>Weekday</v>
      </c>
      <c r="E828" s="2" t="str">
        <f>TEXT(Table2[[#This Row],[Order Date]],"MMMM")</f>
        <v>January</v>
      </c>
      <c r="F828" s="2" t="str">
        <f>TEXT(Table2[[#This Row],[Order Date]],"YYYY")</f>
        <v>2020</v>
      </c>
      <c r="G828">
        <v>10759</v>
      </c>
      <c r="H828" t="s">
        <v>92</v>
      </c>
      <c r="I828" t="s">
        <v>119</v>
      </c>
      <c r="J828" t="s">
        <v>110</v>
      </c>
      <c r="K828" t="s">
        <v>90</v>
      </c>
      <c r="L828" t="s">
        <v>28</v>
      </c>
      <c r="M828" t="s">
        <v>183</v>
      </c>
      <c r="N828">
        <v>627</v>
      </c>
      <c r="O828" t="s">
        <v>46</v>
      </c>
      <c r="P828" s="4">
        <v>165</v>
      </c>
      <c r="Q828">
        <v>3</v>
      </c>
      <c r="R828" s="4">
        <f t="shared" si="60"/>
        <v>495</v>
      </c>
      <c r="S828" s="2">
        <v>368.19001020000002</v>
      </c>
      <c r="T828" s="2">
        <f t="shared" si="63"/>
        <v>126.80998979999998</v>
      </c>
      <c r="U828" s="2">
        <f t="shared" si="64"/>
        <v>122.7300034</v>
      </c>
    </row>
    <row r="829" spans="1:21">
      <c r="A829">
        <v>13058</v>
      </c>
      <c r="B829" s="1">
        <v>43840</v>
      </c>
      <c r="C829" s="2">
        <f t="shared" si="61"/>
        <v>5</v>
      </c>
      <c r="D829" s="2" t="str">
        <f t="shared" si="62"/>
        <v>Weekday</v>
      </c>
      <c r="E829" s="2" t="str">
        <f>TEXT(Table2[[#This Row],[Order Date]],"MMMM")</f>
        <v>January</v>
      </c>
      <c r="F829" s="2" t="str">
        <f>TEXT(Table2[[#This Row],[Order Date]],"YYYY")</f>
        <v>2020</v>
      </c>
      <c r="G829">
        <v>3738</v>
      </c>
      <c r="H829" t="s">
        <v>92</v>
      </c>
      <c r="I829" t="s">
        <v>152</v>
      </c>
      <c r="J829" t="s">
        <v>110</v>
      </c>
      <c r="K829" t="s">
        <v>90</v>
      </c>
      <c r="L829" t="s">
        <v>28</v>
      </c>
      <c r="M829" t="s">
        <v>94</v>
      </c>
      <c r="N829">
        <v>403</v>
      </c>
      <c r="O829" t="s">
        <v>53</v>
      </c>
      <c r="P829" s="4">
        <v>133.37</v>
      </c>
      <c r="Q829">
        <v>1</v>
      </c>
      <c r="R829" s="4">
        <f t="shared" si="60"/>
        <v>133.37</v>
      </c>
      <c r="S829" s="2">
        <v>84.590000149999995</v>
      </c>
      <c r="T829" s="2">
        <f t="shared" si="63"/>
        <v>48.77999985000001</v>
      </c>
      <c r="U829" s="2">
        <f t="shared" si="64"/>
        <v>84.590000149999995</v>
      </c>
    </row>
    <row r="830" spans="1:21">
      <c r="A830">
        <v>15202</v>
      </c>
      <c r="B830" s="1">
        <v>43840</v>
      </c>
      <c r="C830" s="2">
        <f t="shared" si="61"/>
        <v>5</v>
      </c>
      <c r="D830" s="2" t="str">
        <f t="shared" si="62"/>
        <v>Weekday</v>
      </c>
      <c r="E830" s="2" t="str">
        <f>TEXT(Table2[[#This Row],[Order Date]],"MMMM")</f>
        <v>January</v>
      </c>
      <c r="F830" s="2" t="str">
        <f>TEXT(Table2[[#This Row],[Order Date]],"YYYY")</f>
        <v>2020</v>
      </c>
      <c r="G830">
        <v>1622</v>
      </c>
      <c r="H830" t="s">
        <v>92</v>
      </c>
      <c r="I830" t="s">
        <v>718</v>
      </c>
      <c r="J830" t="s">
        <v>89</v>
      </c>
      <c r="K830" t="s">
        <v>90</v>
      </c>
      <c r="L830" t="s">
        <v>28</v>
      </c>
      <c r="M830" t="s">
        <v>134</v>
      </c>
      <c r="N830">
        <v>191</v>
      </c>
      <c r="O830" t="s">
        <v>29</v>
      </c>
      <c r="P830" s="4">
        <v>85</v>
      </c>
      <c r="Q830">
        <v>5</v>
      </c>
      <c r="R830" s="4">
        <f t="shared" si="60"/>
        <v>425</v>
      </c>
      <c r="S830" s="2">
        <v>273.89999399999999</v>
      </c>
      <c r="T830" s="2">
        <f t="shared" si="63"/>
        <v>151.10000600000001</v>
      </c>
      <c r="U830" s="2">
        <f t="shared" si="64"/>
        <v>54.779998800000001</v>
      </c>
    </row>
    <row r="831" spans="1:21">
      <c r="A831">
        <v>75765</v>
      </c>
      <c r="B831" s="1">
        <v>43840</v>
      </c>
      <c r="C831" s="2">
        <f t="shared" si="61"/>
        <v>5</v>
      </c>
      <c r="D831" s="2" t="str">
        <f t="shared" si="62"/>
        <v>Weekday</v>
      </c>
      <c r="E831" s="2" t="str">
        <f>TEXT(Table2[[#This Row],[Order Date]],"MMMM")</f>
        <v>January</v>
      </c>
      <c r="F831" s="2" t="str">
        <f>TEXT(Table2[[#This Row],[Order Date]],"YYYY")</f>
        <v>2020</v>
      </c>
      <c r="G831">
        <v>19318</v>
      </c>
      <c r="H831" t="s">
        <v>719</v>
      </c>
      <c r="I831" t="s">
        <v>720</v>
      </c>
      <c r="J831" t="s">
        <v>89</v>
      </c>
      <c r="K831" t="s">
        <v>90</v>
      </c>
      <c r="L831" t="s">
        <v>28</v>
      </c>
      <c r="M831" t="s">
        <v>97</v>
      </c>
      <c r="N831">
        <v>1360</v>
      </c>
      <c r="O831" t="s">
        <v>38</v>
      </c>
      <c r="P831" s="4">
        <v>370</v>
      </c>
      <c r="Q831">
        <v>1</v>
      </c>
      <c r="R831" s="4">
        <f t="shared" si="60"/>
        <v>370</v>
      </c>
      <c r="S831" s="2">
        <v>249.0899963</v>
      </c>
      <c r="T831" s="2">
        <f t="shared" si="63"/>
        <v>120.9100037</v>
      </c>
      <c r="U831" s="2">
        <f t="shared" si="64"/>
        <v>249.0899963</v>
      </c>
    </row>
    <row r="832" spans="1:21">
      <c r="A832">
        <v>4660</v>
      </c>
      <c r="B832" s="1">
        <v>43840</v>
      </c>
      <c r="C832" s="2">
        <f t="shared" si="61"/>
        <v>5</v>
      </c>
      <c r="D832" s="2" t="str">
        <f t="shared" si="62"/>
        <v>Weekday</v>
      </c>
      <c r="E832" s="2" t="str">
        <f>TEXT(Table2[[#This Row],[Order Date]],"MMMM")</f>
        <v>January</v>
      </c>
      <c r="F832" s="2" t="str">
        <f>TEXT(Table2[[#This Row],[Order Date]],"YYYY")</f>
        <v>2020</v>
      </c>
      <c r="G832">
        <v>9884</v>
      </c>
      <c r="H832" t="s">
        <v>721</v>
      </c>
      <c r="I832" t="s">
        <v>722</v>
      </c>
      <c r="J832" t="s">
        <v>89</v>
      </c>
      <c r="K832" t="s">
        <v>90</v>
      </c>
      <c r="L832" t="s">
        <v>33</v>
      </c>
      <c r="M832" t="s">
        <v>183</v>
      </c>
      <c r="N832">
        <v>627</v>
      </c>
      <c r="O832" t="s">
        <v>46</v>
      </c>
      <c r="P832" s="4">
        <v>165</v>
      </c>
      <c r="Q832">
        <v>2</v>
      </c>
      <c r="R832" s="4">
        <f t="shared" si="60"/>
        <v>330</v>
      </c>
      <c r="S832" s="2">
        <v>245.4600068</v>
      </c>
      <c r="T832" s="2">
        <f t="shared" si="63"/>
        <v>84.539993199999998</v>
      </c>
      <c r="U832" s="2">
        <f t="shared" si="64"/>
        <v>122.7300034</v>
      </c>
    </row>
    <row r="833" spans="1:21">
      <c r="A833">
        <v>75766</v>
      </c>
      <c r="B833" s="1">
        <v>43840</v>
      </c>
      <c r="C833" s="2">
        <f t="shared" si="61"/>
        <v>5</v>
      </c>
      <c r="D833" s="2" t="str">
        <f t="shared" si="62"/>
        <v>Weekday</v>
      </c>
      <c r="E833" s="2" t="str">
        <f>TEXT(Table2[[#This Row],[Order Date]],"MMMM")</f>
        <v>January</v>
      </c>
      <c r="F833" s="2" t="str">
        <f>TEXT(Table2[[#This Row],[Order Date]],"YYYY")</f>
        <v>2020</v>
      </c>
      <c r="G833">
        <v>19319</v>
      </c>
      <c r="H833" t="s">
        <v>481</v>
      </c>
      <c r="I833" t="s">
        <v>136</v>
      </c>
      <c r="J833" t="s">
        <v>89</v>
      </c>
      <c r="K833" t="s">
        <v>90</v>
      </c>
      <c r="L833" t="s">
        <v>28</v>
      </c>
      <c r="M833" t="s">
        <v>97</v>
      </c>
      <c r="N833">
        <v>1360</v>
      </c>
      <c r="O833" t="s">
        <v>38</v>
      </c>
      <c r="P833" s="4">
        <v>370</v>
      </c>
      <c r="Q833">
        <v>1</v>
      </c>
      <c r="R833" s="4">
        <f t="shared" si="60"/>
        <v>370</v>
      </c>
      <c r="S833" s="2">
        <v>249.0899963</v>
      </c>
      <c r="T833" s="2">
        <f t="shared" si="63"/>
        <v>120.9100037</v>
      </c>
      <c r="U833" s="2">
        <f t="shared" si="64"/>
        <v>249.0899963</v>
      </c>
    </row>
    <row r="834" spans="1:21">
      <c r="A834">
        <v>15155</v>
      </c>
      <c r="B834" s="1">
        <v>43840</v>
      </c>
      <c r="C834" s="2">
        <f t="shared" si="61"/>
        <v>5</v>
      </c>
      <c r="D834" s="2" t="str">
        <f t="shared" si="62"/>
        <v>Weekday</v>
      </c>
      <c r="E834" s="2" t="str">
        <f>TEXT(Table2[[#This Row],[Order Date]],"MMMM")</f>
        <v>January</v>
      </c>
      <c r="F834" s="2" t="str">
        <f>TEXT(Table2[[#This Row],[Order Date]],"YYYY")</f>
        <v>2020</v>
      </c>
      <c r="G834">
        <v>5505</v>
      </c>
      <c r="H834" t="s">
        <v>723</v>
      </c>
      <c r="I834" t="s">
        <v>351</v>
      </c>
      <c r="J834" t="s">
        <v>89</v>
      </c>
      <c r="K834" t="s">
        <v>90</v>
      </c>
      <c r="L834" t="s">
        <v>28</v>
      </c>
      <c r="M834" t="s">
        <v>134</v>
      </c>
      <c r="N834">
        <v>191</v>
      </c>
      <c r="O834" t="s">
        <v>29</v>
      </c>
      <c r="P834" s="4">
        <v>85</v>
      </c>
      <c r="Q834">
        <v>5</v>
      </c>
      <c r="R834" s="4">
        <f t="shared" ref="R834:R897" si="65">P834*Q834</f>
        <v>425</v>
      </c>
      <c r="S834" s="2">
        <v>273.89999399999999</v>
      </c>
      <c r="T834" s="2">
        <f t="shared" si="63"/>
        <v>151.10000600000001</v>
      </c>
      <c r="U834" s="2">
        <f t="shared" si="64"/>
        <v>54.779998800000001</v>
      </c>
    </row>
    <row r="835" spans="1:21">
      <c r="A835">
        <v>75750</v>
      </c>
      <c r="B835" s="1">
        <v>43840</v>
      </c>
      <c r="C835" s="2">
        <f t="shared" ref="C835:C898" si="66">WEEKDAY(B835,2)</f>
        <v>5</v>
      </c>
      <c r="D835" s="2" t="str">
        <f t="shared" ref="D835:D898" si="67">IF(C835&gt;=6,"Weekend","Weekday")</f>
        <v>Weekday</v>
      </c>
      <c r="E835" s="2" t="str">
        <f>TEXT(Table2[[#This Row],[Order Date]],"MMMM")</f>
        <v>January</v>
      </c>
      <c r="F835" s="2" t="str">
        <f>TEXT(Table2[[#This Row],[Order Date]],"YYYY")</f>
        <v>2020</v>
      </c>
      <c r="G835">
        <v>19303</v>
      </c>
      <c r="H835" t="s">
        <v>724</v>
      </c>
      <c r="I835" t="s">
        <v>725</v>
      </c>
      <c r="J835" t="s">
        <v>89</v>
      </c>
      <c r="K835" t="s">
        <v>90</v>
      </c>
      <c r="L835" t="s">
        <v>28</v>
      </c>
      <c r="M835" t="s">
        <v>97</v>
      </c>
      <c r="N835">
        <v>1360</v>
      </c>
      <c r="O835" t="s">
        <v>38</v>
      </c>
      <c r="P835" s="4">
        <v>370</v>
      </c>
      <c r="Q835">
        <v>1</v>
      </c>
      <c r="R835" s="4">
        <f t="shared" si="65"/>
        <v>370</v>
      </c>
      <c r="S835" s="2">
        <v>249.0899963</v>
      </c>
      <c r="T835" s="2">
        <f t="shared" ref="T835:T898" si="68">R835-S835</f>
        <v>120.9100037</v>
      </c>
      <c r="U835" s="2">
        <f t="shared" ref="U835:U898" si="69">S835/Q835</f>
        <v>249.0899963</v>
      </c>
    </row>
    <row r="836" spans="1:21">
      <c r="A836">
        <v>75746</v>
      </c>
      <c r="B836" s="1">
        <v>43840</v>
      </c>
      <c r="C836" s="2">
        <f t="shared" si="66"/>
        <v>5</v>
      </c>
      <c r="D836" s="2" t="str">
        <f t="shared" si="67"/>
        <v>Weekday</v>
      </c>
      <c r="E836" s="2" t="str">
        <f>TEXT(Table2[[#This Row],[Order Date]],"MMMM")</f>
        <v>January</v>
      </c>
      <c r="F836" s="2" t="str">
        <f>TEXT(Table2[[#This Row],[Order Date]],"YYYY")</f>
        <v>2020</v>
      </c>
      <c r="G836">
        <v>19299</v>
      </c>
      <c r="H836" t="s">
        <v>540</v>
      </c>
      <c r="I836" t="s">
        <v>726</v>
      </c>
      <c r="J836" t="s">
        <v>89</v>
      </c>
      <c r="K836" t="s">
        <v>90</v>
      </c>
      <c r="L836" t="s">
        <v>28</v>
      </c>
      <c r="M836" t="s">
        <v>97</v>
      </c>
      <c r="N836">
        <v>1360</v>
      </c>
      <c r="O836" t="s">
        <v>38</v>
      </c>
      <c r="P836" s="4">
        <v>370</v>
      </c>
      <c r="Q836">
        <v>1</v>
      </c>
      <c r="R836" s="4">
        <f t="shared" si="65"/>
        <v>370</v>
      </c>
      <c r="S836" s="2">
        <v>249.0899963</v>
      </c>
      <c r="T836" s="2">
        <f t="shared" si="68"/>
        <v>120.9100037</v>
      </c>
      <c r="U836" s="2">
        <f t="shared" si="69"/>
        <v>249.0899963</v>
      </c>
    </row>
    <row r="837" spans="1:21">
      <c r="A837">
        <v>23494</v>
      </c>
      <c r="B837" s="1">
        <v>43839</v>
      </c>
      <c r="C837" s="2">
        <f t="shared" si="66"/>
        <v>4</v>
      </c>
      <c r="D837" s="2" t="str">
        <f t="shared" si="67"/>
        <v>Weekday</v>
      </c>
      <c r="E837" s="2" t="str">
        <f>TEXT(Table2[[#This Row],[Order Date]],"MMMM")</f>
        <v>January</v>
      </c>
      <c r="F837" s="2" t="str">
        <f>TEXT(Table2[[#This Row],[Order Date]],"YYYY")</f>
        <v>2020</v>
      </c>
      <c r="G837">
        <v>2464</v>
      </c>
      <c r="H837" t="s">
        <v>425</v>
      </c>
      <c r="I837" t="s">
        <v>44</v>
      </c>
      <c r="J837" t="s">
        <v>110</v>
      </c>
      <c r="K837" t="s">
        <v>111</v>
      </c>
      <c r="L837" t="s">
        <v>33</v>
      </c>
      <c r="M837" t="s">
        <v>120</v>
      </c>
      <c r="N837">
        <v>365</v>
      </c>
      <c r="O837" t="s">
        <v>53</v>
      </c>
      <c r="P837" s="4">
        <v>94.75</v>
      </c>
      <c r="Q837">
        <v>5</v>
      </c>
      <c r="R837" s="4">
        <f t="shared" si="65"/>
        <v>473.75</v>
      </c>
      <c r="S837" s="2">
        <v>152.8499985</v>
      </c>
      <c r="T837" s="2">
        <f t="shared" si="68"/>
        <v>320.90000150000003</v>
      </c>
      <c r="U837" s="2">
        <f t="shared" si="69"/>
        <v>30.5699997</v>
      </c>
    </row>
    <row r="838" spans="1:21">
      <c r="A838">
        <v>10831</v>
      </c>
      <c r="B838" s="1">
        <v>43838</v>
      </c>
      <c r="C838" s="2">
        <f t="shared" si="66"/>
        <v>3</v>
      </c>
      <c r="D838" s="2" t="str">
        <f t="shared" si="67"/>
        <v>Weekday</v>
      </c>
      <c r="E838" s="2" t="str">
        <f>TEXT(Table2[[#This Row],[Order Date]],"MMMM")</f>
        <v>January</v>
      </c>
      <c r="F838" s="2" t="str">
        <f>TEXT(Table2[[#This Row],[Order Date]],"YYYY")</f>
        <v>2020</v>
      </c>
      <c r="G838">
        <v>487</v>
      </c>
      <c r="H838" t="s">
        <v>328</v>
      </c>
      <c r="I838" t="s">
        <v>44</v>
      </c>
      <c r="J838" t="s">
        <v>110</v>
      </c>
      <c r="K838" t="s">
        <v>111</v>
      </c>
      <c r="L838" t="s">
        <v>28</v>
      </c>
      <c r="M838" t="s">
        <v>94</v>
      </c>
      <c r="N838">
        <v>403</v>
      </c>
      <c r="O838" t="s">
        <v>53</v>
      </c>
      <c r="P838" s="4">
        <v>133.37</v>
      </c>
      <c r="Q838">
        <v>1</v>
      </c>
      <c r="R838" s="4">
        <f t="shared" si="65"/>
        <v>133.37</v>
      </c>
      <c r="S838" s="2">
        <v>84.590000149999995</v>
      </c>
      <c r="T838" s="2">
        <f t="shared" si="68"/>
        <v>48.77999985000001</v>
      </c>
      <c r="U838" s="2">
        <f t="shared" si="69"/>
        <v>84.590000149999995</v>
      </c>
    </row>
    <row r="839" spans="1:21">
      <c r="A839">
        <v>14651</v>
      </c>
      <c r="B839" s="1">
        <v>43837</v>
      </c>
      <c r="C839" s="2">
        <f t="shared" si="66"/>
        <v>2</v>
      </c>
      <c r="D839" s="2" t="str">
        <f t="shared" si="67"/>
        <v>Weekday</v>
      </c>
      <c r="E839" s="2" t="str">
        <f>TEXT(Table2[[#This Row],[Order Date]],"MMMM")</f>
        <v>January</v>
      </c>
      <c r="F839" s="2" t="str">
        <f>TEXT(Table2[[#This Row],[Order Date]],"YYYY")</f>
        <v>2020</v>
      </c>
      <c r="G839">
        <v>11887</v>
      </c>
      <c r="H839" t="s">
        <v>92</v>
      </c>
      <c r="I839" t="s">
        <v>44</v>
      </c>
      <c r="J839" t="s">
        <v>110</v>
      </c>
      <c r="K839" t="s">
        <v>111</v>
      </c>
      <c r="L839" t="s">
        <v>28</v>
      </c>
      <c r="M839" t="s">
        <v>115</v>
      </c>
      <c r="N839">
        <v>1004</v>
      </c>
      <c r="O839" t="s">
        <v>49</v>
      </c>
      <c r="P839" s="4">
        <v>460.58</v>
      </c>
      <c r="Q839">
        <v>1</v>
      </c>
      <c r="R839" s="4">
        <f t="shared" si="65"/>
        <v>460.58</v>
      </c>
      <c r="S839" s="2">
        <v>268.7900085</v>
      </c>
      <c r="T839" s="2">
        <f t="shared" si="68"/>
        <v>191.78999149999999</v>
      </c>
      <c r="U839" s="2">
        <f t="shared" si="69"/>
        <v>268.7900085</v>
      </c>
    </row>
    <row r="840" spans="1:21">
      <c r="A840">
        <v>21244</v>
      </c>
      <c r="B840" s="1">
        <v>43837</v>
      </c>
      <c r="C840" s="2">
        <f t="shared" si="66"/>
        <v>2</v>
      </c>
      <c r="D840" s="2" t="str">
        <f t="shared" si="67"/>
        <v>Weekday</v>
      </c>
      <c r="E840" s="2" t="str">
        <f>TEXT(Table2[[#This Row],[Order Date]],"MMMM")</f>
        <v>January</v>
      </c>
      <c r="F840" s="2" t="str">
        <f>TEXT(Table2[[#This Row],[Order Date]],"YYYY")</f>
        <v>2020</v>
      </c>
      <c r="G840">
        <v>6491</v>
      </c>
      <c r="H840" t="s">
        <v>593</v>
      </c>
      <c r="I840" t="s">
        <v>44</v>
      </c>
      <c r="J840" t="s">
        <v>110</v>
      </c>
      <c r="K840" t="s">
        <v>90</v>
      </c>
      <c r="L840" t="s">
        <v>28</v>
      </c>
      <c r="M840" t="s">
        <v>412</v>
      </c>
      <c r="N840">
        <v>885</v>
      </c>
      <c r="O840" t="s">
        <v>46</v>
      </c>
      <c r="P840" s="4">
        <v>52.99</v>
      </c>
      <c r="Q840">
        <v>4</v>
      </c>
      <c r="R840" s="4">
        <f t="shared" si="65"/>
        <v>211.96</v>
      </c>
      <c r="S840" s="2">
        <v>143.44000244</v>
      </c>
      <c r="T840" s="2">
        <f t="shared" si="68"/>
        <v>68.519997560000007</v>
      </c>
      <c r="U840" s="2">
        <f t="shared" si="69"/>
        <v>35.86000061</v>
      </c>
    </row>
    <row r="841" spans="1:21">
      <c r="A841">
        <v>19178</v>
      </c>
      <c r="B841" s="1">
        <v>43837</v>
      </c>
      <c r="C841" s="2">
        <f t="shared" si="66"/>
        <v>2</v>
      </c>
      <c r="D841" s="2" t="str">
        <f t="shared" si="67"/>
        <v>Weekday</v>
      </c>
      <c r="E841" s="2" t="str">
        <f>TEXT(Table2[[#This Row],[Order Date]],"MMMM")</f>
        <v>January</v>
      </c>
      <c r="F841" s="2" t="str">
        <f>TEXT(Table2[[#This Row],[Order Date]],"YYYY")</f>
        <v>2020</v>
      </c>
      <c r="G841">
        <v>5749</v>
      </c>
      <c r="H841" t="s">
        <v>92</v>
      </c>
      <c r="I841" t="s">
        <v>177</v>
      </c>
      <c r="J841" t="s">
        <v>89</v>
      </c>
      <c r="K841" t="s">
        <v>90</v>
      </c>
      <c r="L841" t="s">
        <v>33</v>
      </c>
      <c r="M841" t="s">
        <v>134</v>
      </c>
      <c r="N841">
        <v>191</v>
      </c>
      <c r="O841" t="s">
        <v>29</v>
      </c>
      <c r="P841" s="4">
        <v>85</v>
      </c>
      <c r="Q841">
        <v>4</v>
      </c>
      <c r="R841" s="4">
        <f t="shared" si="65"/>
        <v>340</v>
      </c>
      <c r="S841" s="2">
        <v>219.11999520000001</v>
      </c>
      <c r="T841" s="2">
        <f t="shared" si="68"/>
        <v>120.88000479999999</v>
      </c>
      <c r="U841" s="2">
        <f t="shared" si="69"/>
        <v>54.779998800000001</v>
      </c>
    </row>
    <row r="842" spans="1:21">
      <c r="A842">
        <v>19610</v>
      </c>
      <c r="B842" s="1">
        <v>43836</v>
      </c>
      <c r="C842" s="2">
        <f t="shared" si="66"/>
        <v>1</v>
      </c>
      <c r="D842" s="2" t="str">
        <f t="shared" si="67"/>
        <v>Weekday</v>
      </c>
      <c r="E842" s="2" t="str">
        <f>TEXT(Table2[[#This Row],[Order Date]],"MMMM")</f>
        <v>January</v>
      </c>
      <c r="F842" s="2" t="str">
        <f>TEXT(Table2[[#This Row],[Order Date]],"YYYY")</f>
        <v>2020</v>
      </c>
      <c r="G842">
        <v>387</v>
      </c>
      <c r="H842" t="s">
        <v>166</v>
      </c>
      <c r="I842" t="s">
        <v>44</v>
      </c>
      <c r="J842" t="s">
        <v>110</v>
      </c>
      <c r="K842" t="s">
        <v>111</v>
      </c>
      <c r="L842" t="s">
        <v>28</v>
      </c>
      <c r="M842" t="s">
        <v>115</v>
      </c>
      <c r="N842">
        <v>1004</v>
      </c>
      <c r="O842" t="s">
        <v>49</v>
      </c>
      <c r="P842" s="4">
        <v>460.58</v>
      </c>
      <c r="Q842">
        <v>1</v>
      </c>
      <c r="R842" s="4">
        <f t="shared" si="65"/>
        <v>460.58</v>
      </c>
      <c r="S842" s="2">
        <v>268.7900085</v>
      </c>
      <c r="T842" s="2">
        <f t="shared" si="68"/>
        <v>191.78999149999999</v>
      </c>
      <c r="U842" s="2">
        <f t="shared" si="69"/>
        <v>268.7900085</v>
      </c>
    </row>
    <row r="843" spans="1:21">
      <c r="A843">
        <v>399</v>
      </c>
      <c r="B843" s="1">
        <v>43836</v>
      </c>
      <c r="C843" s="2">
        <f t="shared" si="66"/>
        <v>1</v>
      </c>
      <c r="D843" s="2" t="str">
        <f t="shared" si="67"/>
        <v>Weekday</v>
      </c>
      <c r="E843" s="2" t="str">
        <f>TEXT(Table2[[#This Row],[Order Date]],"MMMM")</f>
        <v>January</v>
      </c>
      <c r="F843" s="2" t="str">
        <f>TEXT(Table2[[#This Row],[Order Date]],"YYYY")</f>
        <v>2020</v>
      </c>
      <c r="G843">
        <v>1473</v>
      </c>
      <c r="H843" t="s">
        <v>302</v>
      </c>
      <c r="I843" t="s">
        <v>44</v>
      </c>
      <c r="J843" t="s">
        <v>110</v>
      </c>
      <c r="K843" t="s">
        <v>111</v>
      </c>
      <c r="L843" t="s">
        <v>33</v>
      </c>
      <c r="M843" t="s">
        <v>120</v>
      </c>
      <c r="N843">
        <v>365</v>
      </c>
      <c r="O843" t="s">
        <v>53</v>
      </c>
      <c r="P843" s="4">
        <v>94.75</v>
      </c>
      <c r="Q843">
        <v>5</v>
      </c>
      <c r="R843" s="4">
        <f t="shared" si="65"/>
        <v>473.75</v>
      </c>
      <c r="S843" s="2">
        <v>152.8499985</v>
      </c>
      <c r="T843" s="2">
        <f t="shared" si="68"/>
        <v>320.90000150000003</v>
      </c>
      <c r="U843" s="2">
        <f t="shared" si="69"/>
        <v>30.5699997</v>
      </c>
    </row>
    <row r="844" spans="1:21">
      <c r="A844">
        <v>12698</v>
      </c>
      <c r="B844" s="1">
        <v>43835</v>
      </c>
      <c r="C844" s="2">
        <f t="shared" si="66"/>
        <v>7</v>
      </c>
      <c r="D844" s="2" t="str">
        <f t="shared" si="67"/>
        <v>Weekend</v>
      </c>
      <c r="E844" s="2" t="str">
        <f>TEXT(Table2[[#This Row],[Order Date]],"MMMM")</f>
        <v>January</v>
      </c>
      <c r="F844" s="2" t="str">
        <f>TEXT(Table2[[#This Row],[Order Date]],"YYYY")</f>
        <v>2020</v>
      </c>
      <c r="G844">
        <v>3940</v>
      </c>
      <c r="H844" t="s">
        <v>92</v>
      </c>
      <c r="I844" t="s">
        <v>44</v>
      </c>
      <c r="J844" t="s">
        <v>110</v>
      </c>
      <c r="K844" t="s">
        <v>111</v>
      </c>
      <c r="L844" t="s">
        <v>28</v>
      </c>
      <c r="M844" t="s">
        <v>94</v>
      </c>
      <c r="N844">
        <v>403</v>
      </c>
      <c r="O844" t="s">
        <v>53</v>
      </c>
      <c r="P844" s="4">
        <v>133.37</v>
      </c>
      <c r="Q844">
        <v>1</v>
      </c>
      <c r="R844" s="4">
        <f t="shared" si="65"/>
        <v>133.37</v>
      </c>
      <c r="S844" s="2">
        <v>84.590000149999995</v>
      </c>
      <c r="T844" s="2">
        <f t="shared" si="68"/>
        <v>48.77999985000001</v>
      </c>
      <c r="U844" s="2">
        <f t="shared" si="69"/>
        <v>84.590000149999995</v>
      </c>
    </row>
    <row r="845" spans="1:21">
      <c r="A845">
        <v>49507</v>
      </c>
      <c r="B845" s="1">
        <v>43835</v>
      </c>
      <c r="C845" s="2">
        <f t="shared" si="66"/>
        <v>7</v>
      </c>
      <c r="D845" s="2" t="str">
        <f t="shared" si="67"/>
        <v>Weekend</v>
      </c>
      <c r="E845" s="2" t="str">
        <f>TEXT(Table2[[#This Row],[Order Date]],"MMMM")</f>
        <v>January</v>
      </c>
      <c r="F845" s="2" t="str">
        <f>TEXT(Table2[[#This Row],[Order Date]],"YYYY")</f>
        <v>2020</v>
      </c>
      <c r="G845">
        <v>11225</v>
      </c>
      <c r="H845" t="s">
        <v>143</v>
      </c>
      <c r="I845" t="s">
        <v>44</v>
      </c>
      <c r="J845" t="s">
        <v>110</v>
      </c>
      <c r="K845" t="s">
        <v>111</v>
      </c>
      <c r="L845" t="s">
        <v>19</v>
      </c>
      <c r="M845" t="s">
        <v>112</v>
      </c>
      <c r="N845">
        <v>957</v>
      </c>
      <c r="O845" t="s">
        <v>34</v>
      </c>
      <c r="P845" s="4">
        <v>80</v>
      </c>
      <c r="Q845">
        <v>1</v>
      </c>
      <c r="R845" s="4">
        <f t="shared" si="65"/>
        <v>80</v>
      </c>
      <c r="S845" s="2">
        <v>47.430000309999997</v>
      </c>
      <c r="T845" s="2">
        <f t="shared" si="68"/>
        <v>32.569999690000003</v>
      </c>
      <c r="U845" s="2">
        <f t="shared" si="69"/>
        <v>47.430000309999997</v>
      </c>
    </row>
    <row r="846" spans="1:21">
      <c r="A846">
        <v>75908</v>
      </c>
      <c r="B846" s="1">
        <v>43834</v>
      </c>
      <c r="C846" s="2">
        <f t="shared" si="66"/>
        <v>6</v>
      </c>
      <c r="D846" s="2" t="str">
        <f t="shared" si="67"/>
        <v>Weekend</v>
      </c>
      <c r="E846" s="2" t="str">
        <f>TEXT(Table2[[#This Row],[Order Date]],"MMMM")</f>
        <v>January</v>
      </c>
      <c r="F846" s="2" t="str">
        <f>TEXT(Table2[[#This Row],[Order Date]],"YYYY")</f>
        <v>2020</v>
      </c>
      <c r="G846">
        <v>19461</v>
      </c>
      <c r="H846" t="s">
        <v>727</v>
      </c>
      <c r="I846" t="s">
        <v>36</v>
      </c>
      <c r="J846" t="s">
        <v>110</v>
      </c>
      <c r="K846" t="s">
        <v>111</v>
      </c>
      <c r="L846" t="s">
        <v>19</v>
      </c>
      <c r="M846" t="s">
        <v>97</v>
      </c>
      <c r="N846">
        <v>1360</v>
      </c>
      <c r="O846" t="s">
        <v>38</v>
      </c>
      <c r="P846" s="4">
        <v>370</v>
      </c>
      <c r="Q846">
        <v>1</v>
      </c>
      <c r="R846" s="4">
        <f t="shared" si="65"/>
        <v>370</v>
      </c>
      <c r="S846" s="2">
        <v>249.0899963</v>
      </c>
      <c r="T846" s="2">
        <f t="shared" si="68"/>
        <v>120.9100037</v>
      </c>
      <c r="U846" s="2">
        <f t="shared" si="69"/>
        <v>249.0899963</v>
      </c>
    </row>
    <row r="847" spans="1:21">
      <c r="A847">
        <v>11076</v>
      </c>
      <c r="B847" s="1">
        <v>43834</v>
      </c>
      <c r="C847" s="2">
        <f t="shared" si="66"/>
        <v>6</v>
      </c>
      <c r="D847" s="2" t="str">
        <f t="shared" si="67"/>
        <v>Weekend</v>
      </c>
      <c r="E847" s="2" t="str">
        <f>TEXT(Table2[[#This Row],[Order Date]],"MMMM")</f>
        <v>January</v>
      </c>
      <c r="F847" s="2" t="str">
        <f>TEXT(Table2[[#This Row],[Order Date]],"YYYY")</f>
        <v>2020</v>
      </c>
      <c r="G847">
        <v>328</v>
      </c>
      <c r="H847" t="s">
        <v>663</v>
      </c>
      <c r="I847" t="s">
        <v>44</v>
      </c>
      <c r="J847" t="s">
        <v>110</v>
      </c>
      <c r="K847" t="s">
        <v>111</v>
      </c>
      <c r="L847" t="s">
        <v>28</v>
      </c>
      <c r="M847" t="s">
        <v>115</v>
      </c>
      <c r="N847">
        <v>1004</v>
      </c>
      <c r="O847" t="s">
        <v>49</v>
      </c>
      <c r="P847" s="4">
        <v>460.58</v>
      </c>
      <c r="Q847">
        <v>1</v>
      </c>
      <c r="R847" s="4">
        <f t="shared" si="65"/>
        <v>460.58</v>
      </c>
      <c r="S847" s="2">
        <v>268.7900085</v>
      </c>
      <c r="T847" s="2">
        <f t="shared" si="68"/>
        <v>191.78999149999999</v>
      </c>
      <c r="U847" s="2">
        <f t="shared" si="69"/>
        <v>268.7900085</v>
      </c>
    </row>
    <row r="848" spans="1:21">
      <c r="A848">
        <v>12613</v>
      </c>
      <c r="B848" s="1">
        <v>43834</v>
      </c>
      <c r="C848" s="2">
        <f t="shared" si="66"/>
        <v>6</v>
      </c>
      <c r="D848" s="2" t="str">
        <f t="shared" si="67"/>
        <v>Weekend</v>
      </c>
      <c r="E848" s="2" t="str">
        <f>TEXT(Table2[[#This Row],[Order Date]],"MMMM")</f>
        <v>January</v>
      </c>
      <c r="F848" s="2" t="str">
        <f>TEXT(Table2[[#This Row],[Order Date]],"YYYY")</f>
        <v>2020</v>
      </c>
      <c r="G848">
        <v>1260</v>
      </c>
      <c r="H848" t="s">
        <v>728</v>
      </c>
      <c r="I848" t="s">
        <v>44</v>
      </c>
      <c r="J848" t="s">
        <v>110</v>
      </c>
      <c r="K848" t="s">
        <v>111</v>
      </c>
      <c r="L848" t="s">
        <v>28</v>
      </c>
      <c r="M848" t="s">
        <v>94</v>
      </c>
      <c r="N848">
        <v>403</v>
      </c>
      <c r="O848" t="s">
        <v>53</v>
      </c>
      <c r="P848" s="4">
        <v>133.37</v>
      </c>
      <c r="Q848">
        <v>1</v>
      </c>
      <c r="R848" s="4">
        <f t="shared" si="65"/>
        <v>133.37</v>
      </c>
      <c r="S848" s="2">
        <v>84.590000149999995</v>
      </c>
      <c r="T848" s="2">
        <f t="shared" si="68"/>
        <v>48.77999985000001</v>
      </c>
      <c r="U848" s="2">
        <f t="shared" si="69"/>
        <v>84.590000149999995</v>
      </c>
    </row>
    <row r="849" spans="1:21">
      <c r="A849">
        <v>18950</v>
      </c>
      <c r="B849" s="1">
        <v>43834</v>
      </c>
      <c r="C849" s="2">
        <f t="shared" si="66"/>
        <v>6</v>
      </c>
      <c r="D849" s="2" t="str">
        <f t="shared" si="67"/>
        <v>Weekend</v>
      </c>
      <c r="E849" s="2" t="str">
        <f>TEXT(Table2[[#This Row],[Order Date]],"MMMM")</f>
        <v>January</v>
      </c>
      <c r="F849" s="2" t="str">
        <f>TEXT(Table2[[#This Row],[Order Date]],"YYYY")</f>
        <v>2020</v>
      </c>
      <c r="G849">
        <v>6428</v>
      </c>
      <c r="H849" t="s">
        <v>92</v>
      </c>
      <c r="I849" t="s">
        <v>44</v>
      </c>
      <c r="J849" t="s">
        <v>110</v>
      </c>
      <c r="K849" t="s">
        <v>111</v>
      </c>
      <c r="L849" t="s">
        <v>19</v>
      </c>
      <c r="M849" t="s">
        <v>94</v>
      </c>
      <c r="N849">
        <v>403</v>
      </c>
      <c r="O849" t="s">
        <v>53</v>
      </c>
      <c r="P849" s="4">
        <v>133.37</v>
      </c>
      <c r="Q849">
        <v>1</v>
      </c>
      <c r="R849" s="4">
        <f t="shared" si="65"/>
        <v>133.37</v>
      </c>
      <c r="S849" s="2">
        <v>84.590000149999995</v>
      </c>
      <c r="T849" s="2">
        <f t="shared" si="68"/>
        <v>48.77999985000001</v>
      </c>
      <c r="U849" s="2">
        <f t="shared" si="69"/>
        <v>84.590000149999995</v>
      </c>
    </row>
    <row r="850" spans="1:21">
      <c r="A850">
        <v>8470</v>
      </c>
      <c r="B850" s="1">
        <v>43834</v>
      </c>
      <c r="C850" s="2">
        <f t="shared" si="66"/>
        <v>6</v>
      </c>
      <c r="D850" s="2" t="str">
        <f t="shared" si="67"/>
        <v>Weekend</v>
      </c>
      <c r="E850" s="2" t="str">
        <f>TEXT(Table2[[#This Row],[Order Date]],"MMMM")</f>
        <v>January</v>
      </c>
      <c r="F850" s="2" t="str">
        <f>TEXT(Table2[[#This Row],[Order Date]],"YYYY")</f>
        <v>2020</v>
      </c>
      <c r="G850">
        <v>9162</v>
      </c>
      <c r="H850" t="s">
        <v>361</v>
      </c>
      <c r="I850" t="s">
        <v>364</v>
      </c>
      <c r="J850" t="s">
        <v>89</v>
      </c>
      <c r="K850" t="s">
        <v>90</v>
      </c>
      <c r="L850" t="s">
        <v>28</v>
      </c>
      <c r="M850" t="s">
        <v>679</v>
      </c>
      <c r="N850">
        <v>825</v>
      </c>
      <c r="O850" t="s">
        <v>46</v>
      </c>
      <c r="P850" s="4">
        <v>185</v>
      </c>
      <c r="Q850">
        <v>2</v>
      </c>
      <c r="R850" s="4">
        <f t="shared" si="65"/>
        <v>370</v>
      </c>
      <c r="S850" s="2">
        <v>227.3999939</v>
      </c>
      <c r="T850" s="2">
        <f t="shared" si="68"/>
        <v>142.6000061</v>
      </c>
      <c r="U850" s="2">
        <f t="shared" si="69"/>
        <v>113.69999695</v>
      </c>
    </row>
    <row r="851" spans="1:21">
      <c r="A851">
        <v>75904</v>
      </c>
      <c r="B851" s="1">
        <v>43833</v>
      </c>
      <c r="C851" s="2">
        <f t="shared" si="66"/>
        <v>5</v>
      </c>
      <c r="D851" s="2" t="str">
        <f t="shared" si="67"/>
        <v>Weekday</v>
      </c>
      <c r="E851" s="2" t="str">
        <f>TEXT(Table2[[#This Row],[Order Date]],"MMMM")</f>
        <v>January</v>
      </c>
      <c r="F851" s="2" t="str">
        <f>TEXT(Table2[[#This Row],[Order Date]],"YYYY")</f>
        <v>2020</v>
      </c>
      <c r="G851">
        <v>19457</v>
      </c>
      <c r="H851" t="s">
        <v>513</v>
      </c>
      <c r="I851" t="s">
        <v>342</v>
      </c>
      <c r="J851" t="s">
        <v>89</v>
      </c>
      <c r="K851" t="s">
        <v>90</v>
      </c>
      <c r="L851" t="s">
        <v>28</v>
      </c>
      <c r="M851" t="s">
        <v>97</v>
      </c>
      <c r="N851">
        <v>1360</v>
      </c>
      <c r="O851" t="s">
        <v>38</v>
      </c>
      <c r="P851" s="4">
        <v>370</v>
      </c>
      <c r="Q851">
        <v>1</v>
      </c>
      <c r="R851" s="4">
        <f t="shared" si="65"/>
        <v>370</v>
      </c>
      <c r="S851" s="2">
        <v>249.0899963</v>
      </c>
      <c r="T851" s="2">
        <f t="shared" si="68"/>
        <v>120.9100037</v>
      </c>
      <c r="U851" s="2">
        <f t="shared" si="69"/>
        <v>249.0899963</v>
      </c>
    </row>
    <row r="852" spans="1:21">
      <c r="A852">
        <v>75931</v>
      </c>
      <c r="B852" s="1">
        <v>43833</v>
      </c>
      <c r="C852" s="2">
        <f t="shared" si="66"/>
        <v>5</v>
      </c>
      <c r="D852" s="2" t="str">
        <f t="shared" si="67"/>
        <v>Weekday</v>
      </c>
      <c r="E852" s="2" t="str">
        <f>TEXT(Table2[[#This Row],[Order Date]],"MMMM")</f>
        <v>January</v>
      </c>
      <c r="F852" s="2" t="str">
        <f>TEXT(Table2[[#This Row],[Order Date]],"YYYY")</f>
        <v>2020</v>
      </c>
      <c r="G852">
        <v>19484</v>
      </c>
      <c r="H852" t="s">
        <v>325</v>
      </c>
      <c r="I852" t="s">
        <v>729</v>
      </c>
      <c r="J852" t="s">
        <v>89</v>
      </c>
      <c r="K852" t="s">
        <v>90</v>
      </c>
      <c r="L852" t="s">
        <v>28</v>
      </c>
      <c r="M852" t="s">
        <v>97</v>
      </c>
      <c r="N852">
        <v>1360</v>
      </c>
      <c r="O852" t="s">
        <v>38</v>
      </c>
      <c r="P852" s="4">
        <v>370</v>
      </c>
      <c r="Q852">
        <v>1</v>
      </c>
      <c r="R852" s="4">
        <f t="shared" si="65"/>
        <v>370</v>
      </c>
      <c r="S852" s="2">
        <v>249.0899963</v>
      </c>
      <c r="T852" s="2">
        <f t="shared" si="68"/>
        <v>120.9100037</v>
      </c>
      <c r="U852" s="2">
        <f t="shared" si="69"/>
        <v>249.0899963</v>
      </c>
    </row>
    <row r="853" spans="1:21">
      <c r="A853">
        <v>6176</v>
      </c>
      <c r="B853" s="1">
        <v>43832</v>
      </c>
      <c r="C853" s="2">
        <f t="shared" si="66"/>
        <v>4</v>
      </c>
      <c r="D853" s="2" t="str">
        <f t="shared" si="67"/>
        <v>Weekday</v>
      </c>
      <c r="E853" s="2" t="str">
        <f>TEXT(Table2[[#This Row],[Order Date]],"MMMM")</f>
        <v>January</v>
      </c>
      <c r="F853" s="2" t="str">
        <f>TEXT(Table2[[#This Row],[Order Date]],"YYYY")</f>
        <v>2020</v>
      </c>
      <c r="G853">
        <v>3329</v>
      </c>
      <c r="H853" t="s">
        <v>92</v>
      </c>
      <c r="I853" t="s">
        <v>44</v>
      </c>
      <c r="J853" t="s">
        <v>110</v>
      </c>
      <c r="K853" t="s">
        <v>111</v>
      </c>
      <c r="L853" t="s">
        <v>33</v>
      </c>
      <c r="M853" t="s">
        <v>120</v>
      </c>
      <c r="N853">
        <v>365</v>
      </c>
      <c r="O853" t="s">
        <v>53</v>
      </c>
      <c r="P853" s="4">
        <v>94.75</v>
      </c>
      <c r="Q853">
        <v>5</v>
      </c>
      <c r="R853" s="4">
        <f t="shared" si="65"/>
        <v>473.75</v>
      </c>
      <c r="S853" s="2">
        <v>152.8499985</v>
      </c>
      <c r="T853" s="2">
        <f t="shared" si="68"/>
        <v>320.90000150000003</v>
      </c>
      <c r="U853" s="2">
        <f t="shared" si="69"/>
        <v>30.5699997</v>
      </c>
    </row>
    <row r="854" spans="1:21">
      <c r="A854">
        <v>10451</v>
      </c>
      <c r="B854" s="1">
        <v>43832</v>
      </c>
      <c r="C854" s="2">
        <f t="shared" si="66"/>
        <v>4</v>
      </c>
      <c r="D854" s="2" t="str">
        <f t="shared" si="67"/>
        <v>Weekday</v>
      </c>
      <c r="E854" s="2" t="str">
        <f>TEXT(Table2[[#This Row],[Order Date]],"MMMM")</f>
        <v>January</v>
      </c>
      <c r="F854" s="2" t="str">
        <f>TEXT(Table2[[#This Row],[Order Date]],"YYYY")</f>
        <v>2020</v>
      </c>
      <c r="G854">
        <v>11715</v>
      </c>
      <c r="H854" t="s">
        <v>92</v>
      </c>
      <c r="I854" t="s">
        <v>333</v>
      </c>
      <c r="J854" t="s">
        <v>89</v>
      </c>
      <c r="K854" t="s">
        <v>90</v>
      </c>
      <c r="L854" t="s">
        <v>33</v>
      </c>
      <c r="M854" t="s">
        <v>120</v>
      </c>
      <c r="N854">
        <v>365</v>
      </c>
      <c r="O854" t="s">
        <v>53</v>
      </c>
      <c r="P854" s="4">
        <v>94.75</v>
      </c>
      <c r="Q854">
        <v>4</v>
      </c>
      <c r="R854" s="4">
        <f t="shared" si="65"/>
        <v>379</v>
      </c>
      <c r="S854" s="2">
        <v>122.2799988</v>
      </c>
      <c r="T854" s="2">
        <f t="shared" si="68"/>
        <v>256.72000120000001</v>
      </c>
      <c r="U854" s="2">
        <f t="shared" si="69"/>
        <v>30.5699997</v>
      </c>
    </row>
    <row r="855" spans="1:21">
      <c r="A855">
        <v>14574</v>
      </c>
      <c r="B855" s="1">
        <v>43831</v>
      </c>
      <c r="C855" s="2">
        <f t="shared" si="66"/>
        <v>3</v>
      </c>
      <c r="D855" s="2" t="str">
        <f t="shared" si="67"/>
        <v>Weekday</v>
      </c>
      <c r="E855" s="2" t="str">
        <f>TEXT(Table2[[#This Row],[Order Date]],"MMMM")</f>
        <v>January</v>
      </c>
      <c r="F855" s="2" t="str">
        <f>TEXT(Table2[[#This Row],[Order Date]],"YYYY")</f>
        <v>2020</v>
      </c>
      <c r="G855">
        <v>6594</v>
      </c>
      <c r="H855" t="s">
        <v>685</v>
      </c>
      <c r="I855" t="s">
        <v>44</v>
      </c>
      <c r="J855" t="s">
        <v>110</v>
      </c>
      <c r="K855" t="s">
        <v>111</v>
      </c>
      <c r="L855" t="s">
        <v>28</v>
      </c>
      <c r="M855" t="s">
        <v>94</v>
      </c>
      <c r="N855">
        <v>403</v>
      </c>
      <c r="O855" t="s">
        <v>53</v>
      </c>
      <c r="P855" s="4">
        <v>133.37</v>
      </c>
      <c r="Q855">
        <v>1</v>
      </c>
      <c r="R855" s="4">
        <f t="shared" si="65"/>
        <v>133.37</v>
      </c>
      <c r="S855" s="2">
        <v>84.590000149999995</v>
      </c>
      <c r="T855" s="2">
        <f t="shared" si="68"/>
        <v>48.77999985000001</v>
      </c>
      <c r="U855" s="2">
        <f t="shared" si="69"/>
        <v>84.590000149999995</v>
      </c>
    </row>
    <row r="856" spans="1:21">
      <c r="A856">
        <v>73183</v>
      </c>
      <c r="B856" s="1">
        <v>43829</v>
      </c>
      <c r="C856" s="2">
        <f t="shared" si="66"/>
        <v>1</v>
      </c>
      <c r="D856" s="2" t="str">
        <f t="shared" si="67"/>
        <v>Weekday</v>
      </c>
      <c r="E856" s="2" t="str">
        <f>TEXT(Table2[[#This Row],[Order Date]],"MMMM")</f>
        <v>December</v>
      </c>
      <c r="F856" s="2" t="str">
        <f>TEXT(Table2[[#This Row],[Order Date]],"YYYY")</f>
        <v>2019</v>
      </c>
      <c r="G856">
        <v>16736</v>
      </c>
      <c r="H856" t="s">
        <v>730</v>
      </c>
      <c r="I856" t="s">
        <v>171</v>
      </c>
      <c r="J856" t="s">
        <v>89</v>
      </c>
      <c r="K856" t="s">
        <v>90</v>
      </c>
      <c r="L856" t="s">
        <v>28</v>
      </c>
      <c r="M856" t="s">
        <v>97</v>
      </c>
      <c r="N856">
        <v>1360</v>
      </c>
      <c r="O856" t="s">
        <v>38</v>
      </c>
      <c r="P856" s="4">
        <v>370</v>
      </c>
      <c r="Q856">
        <v>1</v>
      </c>
      <c r="R856" s="4">
        <f t="shared" si="65"/>
        <v>370</v>
      </c>
      <c r="S856" s="2">
        <v>249.0899963</v>
      </c>
      <c r="T856" s="2">
        <f t="shared" si="68"/>
        <v>120.9100037</v>
      </c>
      <c r="U856" s="2">
        <f t="shared" si="69"/>
        <v>249.0899963</v>
      </c>
    </row>
    <row r="857" spans="1:21">
      <c r="A857">
        <v>73184</v>
      </c>
      <c r="B857" s="1">
        <v>43828</v>
      </c>
      <c r="C857" s="2">
        <f t="shared" si="66"/>
        <v>7</v>
      </c>
      <c r="D857" s="2" t="str">
        <f t="shared" si="67"/>
        <v>Weekend</v>
      </c>
      <c r="E857" s="2" t="str">
        <f>TEXT(Table2[[#This Row],[Order Date]],"MMMM")</f>
        <v>December</v>
      </c>
      <c r="F857" s="2" t="str">
        <f>TEXT(Table2[[#This Row],[Order Date]],"YYYY")</f>
        <v>2019</v>
      </c>
      <c r="G857">
        <v>16737</v>
      </c>
      <c r="H857" t="s">
        <v>148</v>
      </c>
      <c r="I857" t="s">
        <v>180</v>
      </c>
      <c r="J857" t="s">
        <v>89</v>
      </c>
      <c r="K857" t="s">
        <v>90</v>
      </c>
      <c r="L857" t="s">
        <v>28</v>
      </c>
      <c r="M857" t="s">
        <v>97</v>
      </c>
      <c r="N857">
        <v>1360</v>
      </c>
      <c r="O857" t="s">
        <v>38</v>
      </c>
      <c r="P857" s="4">
        <v>370</v>
      </c>
      <c r="Q857">
        <v>1</v>
      </c>
      <c r="R857" s="4">
        <f t="shared" si="65"/>
        <v>370</v>
      </c>
      <c r="S857" s="2">
        <v>249.0899963</v>
      </c>
      <c r="T857" s="2">
        <f t="shared" si="68"/>
        <v>120.9100037</v>
      </c>
      <c r="U857" s="2">
        <f t="shared" si="69"/>
        <v>249.0899963</v>
      </c>
    </row>
    <row r="858" spans="1:21">
      <c r="A858">
        <v>73159</v>
      </c>
      <c r="B858" s="1">
        <v>43828</v>
      </c>
      <c r="C858" s="2">
        <f t="shared" si="66"/>
        <v>7</v>
      </c>
      <c r="D858" s="2" t="str">
        <f t="shared" si="67"/>
        <v>Weekend</v>
      </c>
      <c r="E858" s="2" t="str">
        <f>TEXT(Table2[[#This Row],[Order Date]],"MMMM")</f>
        <v>December</v>
      </c>
      <c r="F858" s="2" t="str">
        <f>TEXT(Table2[[#This Row],[Order Date]],"YYYY")</f>
        <v>2019</v>
      </c>
      <c r="G858">
        <v>16712</v>
      </c>
      <c r="H858" t="s">
        <v>731</v>
      </c>
      <c r="I858" t="s">
        <v>375</v>
      </c>
      <c r="J858" t="s">
        <v>89</v>
      </c>
      <c r="K858" t="s">
        <v>90</v>
      </c>
      <c r="L858" t="s">
        <v>28</v>
      </c>
      <c r="M858" t="s">
        <v>97</v>
      </c>
      <c r="N858">
        <v>1360</v>
      </c>
      <c r="O858" t="s">
        <v>38</v>
      </c>
      <c r="P858" s="4">
        <v>370</v>
      </c>
      <c r="Q858">
        <v>1</v>
      </c>
      <c r="R858" s="4">
        <f t="shared" si="65"/>
        <v>370</v>
      </c>
      <c r="S858" s="2">
        <v>249.0899963</v>
      </c>
      <c r="T858" s="2">
        <f t="shared" si="68"/>
        <v>120.9100037</v>
      </c>
      <c r="U858" s="2">
        <f t="shared" si="69"/>
        <v>249.0899963</v>
      </c>
    </row>
    <row r="859" spans="1:21">
      <c r="A859">
        <v>73185</v>
      </c>
      <c r="B859" s="1">
        <v>43827</v>
      </c>
      <c r="C859" s="2">
        <f t="shared" si="66"/>
        <v>6</v>
      </c>
      <c r="D859" s="2" t="str">
        <f t="shared" si="67"/>
        <v>Weekend</v>
      </c>
      <c r="E859" s="2" t="str">
        <f>TEXT(Table2[[#This Row],[Order Date]],"MMMM")</f>
        <v>December</v>
      </c>
      <c r="F859" s="2" t="str">
        <f>TEXT(Table2[[#This Row],[Order Date]],"YYYY")</f>
        <v>2019</v>
      </c>
      <c r="G859">
        <v>16738</v>
      </c>
      <c r="H859" t="s">
        <v>650</v>
      </c>
      <c r="I859" t="s">
        <v>109</v>
      </c>
      <c r="J859" t="s">
        <v>110</v>
      </c>
      <c r="K859" t="s">
        <v>111</v>
      </c>
      <c r="L859" t="s">
        <v>33</v>
      </c>
      <c r="M859" t="s">
        <v>97</v>
      </c>
      <c r="N859">
        <v>1360</v>
      </c>
      <c r="O859" t="s">
        <v>38</v>
      </c>
      <c r="P859" s="4">
        <v>370</v>
      </c>
      <c r="Q859">
        <v>1</v>
      </c>
      <c r="R859" s="4">
        <f t="shared" si="65"/>
        <v>370</v>
      </c>
      <c r="S859" s="2">
        <v>249.0899963</v>
      </c>
      <c r="T859" s="2">
        <f t="shared" si="68"/>
        <v>120.9100037</v>
      </c>
      <c r="U859" s="2">
        <f t="shared" si="69"/>
        <v>249.0899963</v>
      </c>
    </row>
    <row r="860" spans="1:21">
      <c r="A860">
        <v>73186</v>
      </c>
      <c r="B860" s="1">
        <v>43826</v>
      </c>
      <c r="C860" s="2">
        <f t="shared" si="66"/>
        <v>5</v>
      </c>
      <c r="D860" s="2" t="str">
        <f t="shared" si="67"/>
        <v>Weekday</v>
      </c>
      <c r="E860" s="2" t="str">
        <f>TEXT(Table2[[#This Row],[Order Date]],"MMMM")</f>
        <v>December</v>
      </c>
      <c r="F860" s="2" t="str">
        <f>TEXT(Table2[[#This Row],[Order Date]],"YYYY")</f>
        <v>2019</v>
      </c>
      <c r="G860">
        <v>16739</v>
      </c>
      <c r="H860" t="s">
        <v>732</v>
      </c>
      <c r="I860" t="s">
        <v>245</v>
      </c>
      <c r="J860" t="s">
        <v>89</v>
      </c>
      <c r="K860" t="s">
        <v>90</v>
      </c>
      <c r="L860" t="s">
        <v>33</v>
      </c>
      <c r="M860" t="s">
        <v>97</v>
      </c>
      <c r="N860">
        <v>1360</v>
      </c>
      <c r="O860" t="s">
        <v>38</v>
      </c>
      <c r="P860" s="4">
        <v>370</v>
      </c>
      <c r="Q860">
        <v>1</v>
      </c>
      <c r="R860" s="4">
        <f t="shared" si="65"/>
        <v>370</v>
      </c>
      <c r="S860" s="2">
        <v>249.0899963</v>
      </c>
      <c r="T860" s="2">
        <f t="shared" si="68"/>
        <v>120.9100037</v>
      </c>
      <c r="U860" s="2">
        <f t="shared" si="69"/>
        <v>249.0899963</v>
      </c>
    </row>
    <row r="861" spans="1:21">
      <c r="A861">
        <v>73187</v>
      </c>
      <c r="B861" s="1">
        <v>43825</v>
      </c>
      <c r="C861" s="2">
        <f t="shared" si="66"/>
        <v>4</v>
      </c>
      <c r="D861" s="2" t="str">
        <f t="shared" si="67"/>
        <v>Weekday</v>
      </c>
      <c r="E861" s="2" t="str">
        <f>TEXT(Table2[[#This Row],[Order Date]],"MMMM")</f>
        <v>December</v>
      </c>
      <c r="F861" s="2" t="str">
        <f>TEXT(Table2[[#This Row],[Order Date]],"YYYY")</f>
        <v>2019</v>
      </c>
      <c r="G861">
        <v>16740</v>
      </c>
      <c r="H861" t="s">
        <v>733</v>
      </c>
      <c r="I861" t="s">
        <v>109</v>
      </c>
      <c r="J861" t="s">
        <v>110</v>
      </c>
      <c r="K861" t="s">
        <v>111</v>
      </c>
      <c r="L861" t="s">
        <v>28</v>
      </c>
      <c r="M861" t="s">
        <v>97</v>
      </c>
      <c r="N861">
        <v>1360</v>
      </c>
      <c r="O861" t="s">
        <v>38</v>
      </c>
      <c r="P861" s="4">
        <v>370</v>
      </c>
      <c r="Q861">
        <v>1</v>
      </c>
      <c r="R861" s="4">
        <f t="shared" si="65"/>
        <v>370</v>
      </c>
      <c r="S861" s="2">
        <v>249.0899963</v>
      </c>
      <c r="T861" s="2">
        <f t="shared" si="68"/>
        <v>120.9100037</v>
      </c>
      <c r="U861" s="2">
        <f t="shared" si="69"/>
        <v>249.0899963</v>
      </c>
    </row>
    <row r="862" spans="1:21">
      <c r="A862">
        <v>13343</v>
      </c>
      <c r="B862" s="1">
        <v>43825</v>
      </c>
      <c r="C862" s="2">
        <f t="shared" si="66"/>
        <v>4</v>
      </c>
      <c r="D862" s="2" t="str">
        <f t="shared" si="67"/>
        <v>Weekday</v>
      </c>
      <c r="E862" s="2" t="str">
        <f>TEXT(Table2[[#This Row],[Order Date]],"MMMM")</f>
        <v>December</v>
      </c>
      <c r="F862" s="2" t="str">
        <f>TEXT(Table2[[#This Row],[Order Date]],"YYYY")</f>
        <v>2019</v>
      </c>
      <c r="G862">
        <v>9726</v>
      </c>
      <c r="H862" t="s">
        <v>92</v>
      </c>
      <c r="I862" t="s">
        <v>44</v>
      </c>
      <c r="J862" t="s">
        <v>110</v>
      </c>
      <c r="K862" t="s">
        <v>111</v>
      </c>
      <c r="L862" t="s">
        <v>28</v>
      </c>
      <c r="M862" t="s">
        <v>115</v>
      </c>
      <c r="N862">
        <v>1004</v>
      </c>
      <c r="O862" t="s">
        <v>49</v>
      </c>
      <c r="P862" s="4">
        <v>460.58</v>
      </c>
      <c r="Q862">
        <v>1</v>
      </c>
      <c r="R862" s="4">
        <f t="shared" si="65"/>
        <v>460.58</v>
      </c>
      <c r="S862" s="2">
        <v>268.7900085</v>
      </c>
      <c r="T862" s="2">
        <f t="shared" si="68"/>
        <v>191.78999149999999</v>
      </c>
      <c r="U862" s="2">
        <f t="shared" si="69"/>
        <v>268.7900085</v>
      </c>
    </row>
    <row r="863" spans="1:21">
      <c r="A863">
        <v>74723</v>
      </c>
      <c r="B863" s="1">
        <v>43825</v>
      </c>
      <c r="C863" s="2">
        <f t="shared" si="66"/>
        <v>4</v>
      </c>
      <c r="D863" s="2" t="str">
        <f t="shared" si="67"/>
        <v>Weekday</v>
      </c>
      <c r="E863" s="2" t="str">
        <f>TEXT(Table2[[#This Row],[Order Date]],"MMMM")</f>
        <v>December</v>
      </c>
      <c r="F863" s="2" t="str">
        <f>TEXT(Table2[[#This Row],[Order Date]],"YYYY")</f>
        <v>2019</v>
      </c>
      <c r="G863">
        <v>18276</v>
      </c>
      <c r="H863" t="s">
        <v>734</v>
      </c>
      <c r="I863" t="s">
        <v>333</v>
      </c>
      <c r="J863" t="s">
        <v>89</v>
      </c>
      <c r="K863" t="s">
        <v>90</v>
      </c>
      <c r="L863" t="s">
        <v>28</v>
      </c>
      <c r="M863" t="s">
        <v>140</v>
      </c>
      <c r="N863">
        <v>1353</v>
      </c>
      <c r="O863" t="s">
        <v>29</v>
      </c>
      <c r="P863" s="4">
        <v>9.59</v>
      </c>
      <c r="Q863">
        <v>1</v>
      </c>
      <c r="R863" s="4">
        <f t="shared" si="65"/>
        <v>9.59</v>
      </c>
      <c r="S863" s="2">
        <v>3.6100006100000002</v>
      </c>
      <c r="T863" s="2">
        <f t="shared" si="68"/>
        <v>5.9799993899999997</v>
      </c>
      <c r="U863" s="2">
        <f t="shared" si="69"/>
        <v>3.6100006100000002</v>
      </c>
    </row>
    <row r="864" spans="1:21">
      <c r="A864">
        <v>14651</v>
      </c>
      <c r="B864" s="1">
        <v>43824</v>
      </c>
      <c r="C864" s="2">
        <f t="shared" si="66"/>
        <v>3</v>
      </c>
      <c r="D864" s="2" t="str">
        <f t="shared" si="67"/>
        <v>Weekday</v>
      </c>
      <c r="E864" s="2" t="str">
        <f>TEXT(Table2[[#This Row],[Order Date]],"MMMM")</f>
        <v>December</v>
      </c>
      <c r="F864" s="2" t="str">
        <f>TEXT(Table2[[#This Row],[Order Date]],"YYYY")</f>
        <v>2019</v>
      </c>
      <c r="G864">
        <v>11887</v>
      </c>
      <c r="H864" t="s">
        <v>92</v>
      </c>
      <c r="I864" t="s">
        <v>44</v>
      </c>
      <c r="J864" t="s">
        <v>110</v>
      </c>
      <c r="K864" t="s">
        <v>111</v>
      </c>
      <c r="L864" t="s">
        <v>28</v>
      </c>
      <c r="M864" t="s">
        <v>112</v>
      </c>
      <c r="N864">
        <v>957</v>
      </c>
      <c r="O864" t="s">
        <v>34</v>
      </c>
      <c r="P864" s="4">
        <v>80</v>
      </c>
      <c r="Q864">
        <v>1</v>
      </c>
      <c r="R864" s="4">
        <f t="shared" si="65"/>
        <v>80</v>
      </c>
      <c r="S864" s="2">
        <v>47.430000309999997</v>
      </c>
      <c r="T864" s="2">
        <f t="shared" si="68"/>
        <v>32.569999690000003</v>
      </c>
      <c r="U864" s="2">
        <f t="shared" si="69"/>
        <v>47.430000309999997</v>
      </c>
    </row>
    <row r="865" spans="1:21">
      <c r="A865">
        <v>70086</v>
      </c>
      <c r="B865" s="1">
        <v>43824</v>
      </c>
      <c r="C865" s="2">
        <f t="shared" si="66"/>
        <v>3</v>
      </c>
      <c r="D865" s="2" t="str">
        <f t="shared" si="67"/>
        <v>Weekday</v>
      </c>
      <c r="E865" s="2" t="str">
        <f>TEXT(Table2[[#This Row],[Order Date]],"MMMM")</f>
        <v>December</v>
      </c>
      <c r="F865" s="2" t="str">
        <f>TEXT(Table2[[#This Row],[Order Date]],"YYYY")</f>
        <v>2019</v>
      </c>
      <c r="G865">
        <v>13639</v>
      </c>
      <c r="H865" t="s">
        <v>418</v>
      </c>
      <c r="I865" t="s">
        <v>31</v>
      </c>
      <c r="J865" t="s">
        <v>110</v>
      </c>
      <c r="K865" t="s">
        <v>90</v>
      </c>
      <c r="L865" t="s">
        <v>28</v>
      </c>
      <c r="M865" t="s">
        <v>228</v>
      </c>
      <c r="N865">
        <v>1350</v>
      </c>
      <c r="O865" t="s">
        <v>29</v>
      </c>
      <c r="P865" s="4">
        <v>22.74</v>
      </c>
      <c r="Q865">
        <v>1</v>
      </c>
      <c r="R865" s="4">
        <f t="shared" si="65"/>
        <v>22.74</v>
      </c>
      <c r="S865" s="2">
        <v>14.6999969</v>
      </c>
      <c r="T865" s="2">
        <f t="shared" si="68"/>
        <v>8.0400030999999981</v>
      </c>
      <c r="U865" s="2">
        <f t="shared" si="69"/>
        <v>14.6999969</v>
      </c>
    </row>
    <row r="866" spans="1:21">
      <c r="A866">
        <v>17909</v>
      </c>
      <c r="B866" s="1">
        <v>43823</v>
      </c>
      <c r="C866" s="2">
        <f t="shared" si="66"/>
        <v>2</v>
      </c>
      <c r="D866" s="2" t="str">
        <f t="shared" si="67"/>
        <v>Weekday</v>
      </c>
      <c r="E866" s="2" t="str">
        <f>TEXT(Table2[[#This Row],[Order Date]],"MMMM")</f>
        <v>December</v>
      </c>
      <c r="F866" s="2" t="str">
        <f>TEXT(Table2[[#This Row],[Order Date]],"YYYY")</f>
        <v>2019</v>
      </c>
      <c r="G866">
        <v>11189</v>
      </c>
      <c r="H866" t="s">
        <v>202</v>
      </c>
      <c r="I866" t="s">
        <v>44</v>
      </c>
      <c r="J866" t="s">
        <v>110</v>
      </c>
      <c r="K866" t="s">
        <v>111</v>
      </c>
      <c r="L866" t="s">
        <v>28</v>
      </c>
      <c r="M866" t="s">
        <v>115</v>
      </c>
      <c r="N866">
        <v>1004</v>
      </c>
      <c r="O866" t="s">
        <v>49</v>
      </c>
      <c r="P866" s="4">
        <v>460.58</v>
      </c>
      <c r="Q866">
        <v>1</v>
      </c>
      <c r="R866" s="4">
        <f t="shared" si="65"/>
        <v>460.58</v>
      </c>
      <c r="S866" s="2">
        <v>268.7900085</v>
      </c>
      <c r="T866" s="2">
        <f t="shared" si="68"/>
        <v>191.78999149999999</v>
      </c>
      <c r="U866" s="2">
        <f t="shared" si="69"/>
        <v>268.7900085</v>
      </c>
    </row>
    <row r="867" spans="1:21">
      <c r="A867">
        <v>64053</v>
      </c>
      <c r="B867" s="1">
        <v>43823</v>
      </c>
      <c r="C867" s="2">
        <f t="shared" si="66"/>
        <v>2</v>
      </c>
      <c r="D867" s="2" t="str">
        <f t="shared" si="67"/>
        <v>Weekday</v>
      </c>
      <c r="E867" s="2" t="str">
        <f>TEXT(Table2[[#This Row],[Order Date]],"MMMM")</f>
        <v>December</v>
      </c>
      <c r="F867" s="2" t="str">
        <f>TEXT(Table2[[#This Row],[Order Date]],"YYYY")</f>
        <v>2019</v>
      </c>
      <c r="G867">
        <v>10121</v>
      </c>
      <c r="H867" t="s">
        <v>92</v>
      </c>
      <c r="I867" t="s">
        <v>159</v>
      </c>
      <c r="J867" t="s">
        <v>110</v>
      </c>
      <c r="K867" t="s">
        <v>90</v>
      </c>
      <c r="L867" t="s">
        <v>28</v>
      </c>
      <c r="M867" t="s">
        <v>120</v>
      </c>
      <c r="N867">
        <v>365</v>
      </c>
      <c r="O867" t="s">
        <v>53</v>
      </c>
      <c r="P867" s="4">
        <v>94.75</v>
      </c>
      <c r="Q867">
        <v>1</v>
      </c>
      <c r="R867" s="4">
        <f t="shared" si="65"/>
        <v>94.75</v>
      </c>
      <c r="S867" s="2">
        <v>30.5699997</v>
      </c>
      <c r="T867" s="2">
        <f t="shared" si="68"/>
        <v>64.180000300000003</v>
      </c>
      <c r="U867" s="2">
        <f t="shared" si="69"/>
        <v>30.5699997</v>
      </c>
    </row>
    <row r="868" spans="1:21">
      <c r="A868">
        <v>73202</v>
      </c>
      <c r="B868" s="1">
        <v>43823</v>
      </c>
      <c r="C868" s="2">
        <f t="shared" si="66"/>
        <v>2</v>
      </c>
      <c r="D868" s="2" t="str">
        <f t="shared" si="67"/>
        <v>Weekday</v>
      </c>
      <c r="E868" s="2" t="str">
        <f>TEXT(Table2[[#This Row],[Order Date]],"MMMM")</f>
        <v>December</v>
      </c>
      <c r="F868" s="2" t="str">
        <f>TEXT(Table2[[#This Row],[Order Date]],"YYYY")</f>
        <v>2019</v>
      </c>
      <c r="G868">
        <v>16755</v>
      </c>
      <c r="H868" t="s">
        <v>735</v>
      </c>
      <c r="I868" t="s">
        <v>497</v>
      </c>
      <c r="J868" t="s">
        <v>89</v>
      </c>
      <c r="K868" t="s">
        <v>90</v>
      </c>
      <c r="L868" t="s">
        <v>28</v>
      </c>
      <c r="M868" t="s">
        <v>97</v>
      </c>
      <c r="N868">
        <v>1360</v>
      </c>
      <c r="O868" t="s">
        <v>38</v>
      </c>
      <c r="P868" s="4">
        <v>370</v>
      </c>
      <c r="Q868">
        <v>1</v>
      </c>
      <c r="R868" s="4">
        <f t="shared" si="65"/>
        <v>370</v>
      </c>
      <c r="S868" s="2">
        <v>249.0899963</v>
      </c>
      <c r="T868" s="2">
        <f t="shared" si="68"/>
        <v>120.9100037</v>
      </c>
      <c r="U868" s="2">
        <f t="shared" si="69"/>
        <v>249.0899963</v>
      </c>
    </row>
    <row r="869" spans="1:21">
      <c r="A869">
        <v>18009</v>
      </c>
      <c r="B869" s="1">
        <v>43822</v>
      </c>
      <c r="C869" s="2">
        <f t="shared" si="66"/>
        <v>1</v>
      </c>
      <c r="D869" s="2" t="str">
        <f t="shared" si="67"/>
        <v>Weekday</v>
      </c>
      <c r="E869" s="2" t="str">
        <f>TEXT(Table2[[#This Row],[Order Date]],"MMMM")</f>
        <v>December</v>
      </c>
      <c r="F869" s="2" t="str">
        <f>TEXT(Table2[[#This Row],[Order Date]],"YYYY")</f>
        <v>2019</v>
      </c>
      <c r="G869">
        <v>1222</v>
      </c>
      <c r="H869" t="s">
        <v>301</v>
      </c>
      <c r="I869" t="s">
        <v>44</v>
      </c>
      <c r="J869" t="s">
        <v>110</v>
      </c>
      <c r="K869" t="s">
        <v>111</v>
      </c>
      <c r="L869" t="s">
        <v>28</v>
      </c>
      <c r="M869" t="s">
        <v>112</v>
      </c>
      <c r="N869">
        <v>957</v>
      </c>
      <c r="O869" t="s">
        <v>34</v>
      </c>
      <c r="P869" s="4">
        <v>80</v>
      </c>
      <c r="Q869">
        <v>1</v>
      </c>
      <c r="R869" s="4">
        <f t="shared" si="65"/>
        <v>80</v>
      </c>
      <c r="S869" s="2">
        <v>47.430000309999997</v>
      </c>
      <c r="T869" s="2">
        <f t="shared" si="68"/>
        <v>32.569999690000003</v>
      </c>
      <c r="U869" s="2">
        <f t="shared" si="69"/>
        <v>47.430000309999997</v>
      </c>
    </row>
    <row r="870" spans="1:21">
      <c r="A870">
        <v>68220</v>
      </c>
      <c r="B870" s="1">
        <v>43821</v>
      </c>
      <c r="C870" s="2">
        <f t="shared" si="66"/>
        <v>7</v>
      </c>
      <c r="D870" s="2" t="str">
        <f t="shared" si="67"/>
        <v>Weekend</v>
      </c>
      <c r="E870" s="2" t="str">
        <f>TEXT(Table2[[#This Row],[Order Date]],"MMMM")</f>
        <v>December</v>
      </c>
      <c r="F870" s="2" t="str">
        <f>TEXT(Table2[[#This Row],[Order Date]],"YYYY")</f>
        <v>2019</v>
      </c>
      <c r="G870">
        <v>9962</v>
      </c>
      <c r="H870" t="s">
        <v>92</v>
      </c>
      <c r="I870" t="s">
        <v>44</v>
      </c>
      <c r="J870" t="s">
        <v>110</v>
      </c>
      <c r="K870" t="s">
        <v>111</v>
      </c>
      <c r="L870" t="s">
        <v>28</v>
      </c>
      <c r="M870" t="s">
        <v>112</v>
      </c>
      <c r="N870">
        <v>957</v>
      </c>
      <c r="O870" t="s">
        <v>34</v>
      </c>
      <c r="P870" s="4">
        <v>80</v>
      </c>
      <c r="Q870">
        <v>1</v>
      </c>
      <c r="R870" s="4">
        <f t="shared" si="65"/>
        <v>80</v>
      </c>
      <c r="S870" s="2">
        <v>47.430000309999997</v>
      </c>
      <c r="T870" s="2">
        <f t="shared" si="68"/>
        <v>32.569999690000003</v>
      </c>
      <c r="U870" s="2">
        <f t="shared" si="69"/>
        <v>47.430000309999997</v>
      </c>
    </row>
    <row r="871" spans="1:21">
      <c r="A871">
        <v>73149</v>
      </c>
      <c r="B871" s="1">
        <v>43821</v>
      </c>
      <c r="C871" s="2">
        <f t="shared" si="66"/>
        <v>7</v>
      </c>
      <c r="D871" s="2" t="str">
        <f t="shared" si="67"/>
        <v>Weekend</v>
      </c>
      <c r="E871" s="2" t="str">
        <f>TEXT(Table2[[#This Row],[Order Date]],"MMMM")</f>
        <v>December</v>
      </c>
      <c r="F871" s="2" t="str">
        <f>TEXT(Table2[[#This Row],[Order Date]],"YYYY")</f>
        <v>2019</v>
      </c>
      <c r="G871">
        <v>16702</v>
      </c>
      <c r="H871" t="s">
        <v>736</v>
      </c>
      <c r="I871" t="s">
        <v>105</v>
      </c>
      <c r="J871" t="s">
        <v>89</v>
      </c>
      <c r="K871" t="s">
        <v>90</v>
      </c>
      <c r="L871" t="s">
        <v>28</v>
      </c>
      <c r="M871" t="s">
        <v>97</v>
      </c>
      <c r="N871">
        <v>1360</v>
      </c>
      <c r="O871" t="s">
        <v>38</v>
      </c>
      <c r="P871" s="4">
        <v>370</v>
      </c>
      <c r="Q871">
        <v>1</v>
      </c>
      <c r="R871" s="4">
        <f t="shared" si="65"/>
        <v>370</v>
      </c>
      <c r="S871" s="2">
        <v>249.0899963</v>
      </c>
      <c r="T871" s="2">
        <f t="shared" si="68"/>
        <v>120.9100037</v>
      </c>
      <c r="U871" s="2">
        <f t="shared" si="69"/>
        <v>249.0899963</v>
      </c>
    </row>
    <row r="872" spans="1:21">
      <c r="A872">
        <v>73150</v>
      </c>
      <c r="B872" s="1">
        <v>43820</v>
      </c>
      <c r="C872" s="2">
        <f t="shared" si="66"/>
        <v>6</v>
      </c>
      <c r="D872" s="2" t="str">
        <f t="shared" si="67"/>
        <v>Weekend</v>
      </c>
      <c r="E872" s="2" t="str">
        <f>TEXT(Table2[[#This Row],[Order Date]],"MMMM")</f>
        <v>December</v>
      </c>
      <c r="F872" s="2" t="str">
        <f>TEXT(Table2[[#This Row],[Order Date]],"YYYY")</f>
        <v>2019</v>
      </c>
      <c r="G872">
        <v>16703</v>
      </c>
      <c r="H872" t="s">
        <v>126</v>
      </c>
      <c r="I872" t="s">
        <v>107</v>
      </c>
      <c r="J872" t="s">
        <v>89</v>
      </c>
      <c r="K872" t="s">
        <v>90</v>
      </c>
      <c r="L872" t="s">
        <v>28</v>
      </c>
      <c r="M872" t="s">
        <v>97</v>
      </c>
      <c r="N872">
        <v>1360</v>
      </c>
      <c r="O872" t="s">
        <v>38</v>
      </c>
      <c r="P872" s="4">
        <v>370</v>
      </c>
      <c r="Q872">
        <v>1</v>
      </c>
      <c r="R872" s="4">
        <f t="shared" si="65"/>
        <v>370</v>
      </c>
      <c r="S872" s="2">
        <v>249.0899963</v>
      </c>
      <c r="T872" s="2">
        <f t="shared" si="68"/>
        <v>120.9100037</v>
      </c>
      <c r="U872" s="2">
        <f t="shared" si="69"/>
        <v>249.0899963</v>
      </c>
    </row>
    <row r="873" spans="1:21">
      <c r="A873">
        <v>73151</v>
      </c>
      <c r="B873" s="1">
        <v>43819</v>
      </c>
      <c r="C873" s="2">
        <f t="shared" si="66"/>
        <v>5</v>
      </c>
      <c r="D873" s="2" t="str">
        <f t="shared" si="67"/>
        <v>Weekday</v>
      </c>
      <c r="E873" s="2" t="str">
        <f>TEXT(Table2[[#This Row],[Order Date]],"MMMM")</f>
        <v>December</v>
      </c>
      <c r="F873" s="2" t="str">
        <f>TEXT(Table2[[#This Row],[Order Date]],"YYYY")</f>
        <v>2019</v>
      </c>
      <c r="G873">
        <v>16704</v>
      </c>
      <c r="H873" t="s">
        <v>737</v>
      </c>
      <c r="I873" t="s">
        <v>218</v>
      </c>
      <c r="J873" t="s">
        <v>110</v>
      </c>
      <c r="K873" t="s">
        <v>111</v>
      </c>
      <c r="L873" t="s">
        <v>33</v>
      </c>
      <c r="M873" t="s">
        <v>97</v>
      </c>
      <c r="N873">
        <v>1360</v>
      </c>
      <c r="O873" t="s">
        <v>38</v>
      </c>
      <c r="P873" s="4">
        <v>370</v>
      </c>
      <c r="Q873">
        <v>1</v>
      </c>
      <c r="R873" s="4">
        <f t="shared" si="65"/>
        <v>370</v>
      </c>
      <c r="S873" s="2">
        <v>249.0899963</v>
      </c>
      <c r="T873" s="2">
        <f t="shared" si="68"/>
        <v>120.9100037</v>
      </c>
      <c r="U873" s="2">
        <f t="shared" si="69"/>
        <v>249.0899963</v>
      </c>
    </row>
    <row r="874" spans="1:21">
      <c r="A874">
        <v>20106</v>
      </c>
      <c r="B874" s="1">
        <v>43819</v>
      </c>
      <c r="C874" s="2">
        <f t="shared" si="66"/>
        <v>5</v>
      </c>
      <c r="D874" s="2" t="str">
        <f t="shared" si="67"/>
        <v>Weekday</v>
      </c>
      <c r="E874" s="2" t="str">
        <f>TEXT(Table2[[#This Row],[Order Date]],"MMMM")</f>
        <v>December</v>
      </c>
      <c r="F874" s="2" t="str">
        <f>TEXT(Table2[[#This Row],[Order Date]],"YYYY")</f>
        <v>2019</v>
      </c>
      <c r="G874">
        <v>6411</v>
      </c>
      <c r="H874" t="s">
        <v>738</v>
      </c>
      <c r="I874" t="s">
        <v>44</v>
      </c>
      <c r="J874" t="s">
        <v>110</v>
      </c>
      <c r="K874" t="s">
        <v>90</v>
      </c>
      <c r="L874" t="s">
        <v>28</v>
      </c>
      <c r="M874" t="s">
        <v>94</v>
      </c>
      <c r="N874">
        <v>403</v>
      </c>
      <c r="O874" t="s">
        <v>53</v>
      </c>
      <c r="P874" s="4">
        <v>133.37</v>
      </c>
      <c r="Q874">
        <v>1</v>
      </c>
      <c r="R874" s="4">
        <f t="shared" si="65"/>
        <v>133.37</v>
      </c>
      <c r="S874" s="2">
        <v>84.590000149999995</v>
      </c>
      <c r="T874" s="2">
        <f t="shared" si="68"/>
        <v>48.77999985000001</v>
      </c>
      <c r="U874" s="2">
        <f t="shared" si="69"/>
        <v>84.590000149999995</v>
      </c>
    </row>
    <row r="875" spans="1:21">
      <c r="A875">
        <v>75910</v>
      </c>
      <c r="B875" s="1">
        <v>43818</v>
      </c>
      <c r="C875" s="2">
        <f t="shared" si="66"/>
        <v>4</v>
      </c>
      <c r="D875" s="2" t="str">
        <f t="shared" si="67"/>
        <v>Weekday</v>
      </c>
      <c r="E875" s="2" t="str">
        <f>TEXT(Table2[[#This Row],[Order Date]],"MMMM")</f>
        <v>December</v>
      </c>
      <c r="F875" s="2" t="str">
        <f>TEXT(Table2[[#This Row],[Order Date]],"YYYY")</f>
        <v>2019</v>
      </c>
      <c r="G875">
        <v>19463</v>
      </c>
      <c r="H875" t="s">
        <v>739</v>
      </c>
      <c r="I875" t="s">
        <v>36</v>
      </c>
      <c r="J875" t="s">
        <v>110</v>
      </c>
      <c r="K875" t="s">
        <v>111</v>
      </c>
      <c r="L875" t="s">
        <v>28</v>
      </c>
      <c r="M875" t="s">
        <v>97</v>
      </c>
      <c r="N875">
        <v>1360</v>
      </c>
      <c r="O875" t="s">
        <v>38</v>
      </c>
      <c r="P875" s="4">
        <v>370</v>
      </c>
      <c r="Q875">
        <v>1</v>
      </c>
      <c r="R875" s="4">
        <f t="shared" si="65"/>
        <v>370</v>
      </c>
      <c r="S875" s="2">
        <v>249.0899963</v>
      </c>
      <c r="T875" s="2">
        <f t="shared" si="68"/>
        <v>120.9100037</v>
      </c>
      <c r="U875" s="2">
        <f t="shared" si="69"/>
        <v>249.0899963</v>
      </c>
    </row>
    <row r="876" spans="1:21">
      <c r="A876">
        <v>65866</v>
      </c>
      <c r="B876" s="1">
        <v>43818</v>
      </c>
      <c r="C876" s="2">
        <f t="shared" si="66"/>
        <v>4</v>
      </c>
      <c r="D876" s="2" t="str">
        <f t="shared" si="67"/>
        <v>Weekday</v>
      </c>
      <c r="E876" s="2" t="str">
        <f>TEXT(Table2[[#This Row],[Order Date]],"MMMM")</f>
        <v>December</v>
      </c>
      <c r="F876" s="2" t="str">
        <f>TEXT(Table2[[#This Row],[Order Date]],"YYYY")</f>
        <v>2019</v>
      </c>
      <c r="G876">
        <v>6426</v>
      </c>
      <c r="H876" t="s">
        <v>740</v>
      </c>
      <c r="I876" t="s">
        <v>44</v>
      </c>
      <c r="J876" t="s">
        <v>110</v>
      </c>
      <c r="K876" t="s">
        <v>90</v>
      </c>
      <c r="L876" t="s">
        <v>28</v>
      </c>
      <c r="M876" t="s">
        <v>94</v>
      </c>
      <c r="N876">
        <v>403</v>
      </c>
      <c r="O876" t="s">
        <v>53</v>
      </c>
      <c r="P876" s="4">
        <v>133.37</v>
      </c>
      <c r="Q876">
        <v>1</v>
      </c>
      <c r="R876" s="4">
        <f t="shared" si="65"/>
        <v>133.37</v>
      </c>
      <c r="S876" s="2">
        <v>84.590000149999995</v>
      </c>
      <c r="T876" s="2">
        <f t="shared" si="68"/>
        <v>48.77999985000001</v>
      </c>
      <c r="U876" s="2">
        <f t="shared" si="69"/>
        <v>84.590000149999995</v>
      </c>
    </row>
    <row r="877" spans="1:21">
      <c r="A877">
        <v>73152</v>
      </c>
      <c r="B877" s="1">
        <v>43818</v>
      </c>
      <c r="C877" s="2">
        <f t="shared" si="66"/>
        <v>4</v>
      </c>
      <c r="D877" s="2" t="str">
        <f t="shared" si="67"/>
        <v>Weekday</v>
      </c>
      <c r="E877" s="2" t="str">
        <f>TEXT(Table2[[#This Row],[Order Date]],"MMMM")</f>
        <v>December</v>
      </c>
      <c r="F877" s="2" t="str">
        <f>TEXT(Table2[[#This Row],[Order Date]],"YYYY")</f>
        <v>2019</v>
      </c>
      <c r="G877">
        <v>16705</v>
      </c>
      <c r="H877" t="s">
        <v>741</v>
      </c>
      <c r="I877" t="s">
        <v>726</v>
      </c>
      <c r="J877" t="s">
        <v>89</v>
      </c>
      <c r="K877" t="s">
        <v>90</v>
      </c>
      <c r="L877" t="s">
        <v>28</v>
      </c>
      <c r="M877" t="s">
        <v>97</v>
      </c>
      <c r="N877">
        <v>1360</v>
      </c>
      <c r="O877" t="s">
        <v>38</v>
      </c>
      <c r="P877" s="4">
        <v>370</v>
      </c>
      <c r="Q877">
        <v>1</v>
      </c>
      <c r="R877" s="4">
        <f t="shared" si="65"/>
        <v>370</v>
      </c>
      <c r="S877" s="2">
        <v>249.0899963</v>
      </c>
      <c r="T877" s="2">
        <f t="shared" si="68"/>
        <v>120.9100037</v>
      </c>
      <c r="U877" s="2">
        <f t="shared" si="69"/>
        <v>249.0899963</v>
      </c>
    </row>
    <row r="878" spans="1:21">
      <c r="A878">
        <v>73153</v>
      </c>
      <c r="B878" s="1">
        <v>43817</v>
      </c>
      <c r="C878" s="2">
        <f t="shared" si="66"/>
        <v>3</v>
      </c>
      <c r="D878" s="2" t="str">
        <f t="shared" si="67"/>
        <v>Weekday</v>
      </c>
      <c r="E878" s="2" t="str">
        <f>TEXT(Table2[[#This Row],[Order Date]],"MMMM")</f>
        <v>December</v>
      </c>
      <c r="F878" s="2" t="str">
        <f>TEXT(Table2[[#This Row],[Order Date]],"YYYY")</f>
        <v>2019</v>
      </c>
      <c r="G878">
        <v>16706</v>
      </c>
      <c r="H878" t="s">
        <v>616</v>
      </c>
      <c r="I878" t="s">
        <v>218</v>
      </c>
      <c r="J878" t="s">
        <v>110</v>
      </c>
      <c r="K878" t="s">
        <v>111</v>
      </c>
      <c r="L878" t="s">
        <v>28</v>
      </c>
      <c r="M878" t="s">
        <v>97</v>
      </c>
      <c r="N878">
        <v>1360</v>
      </c>
      <c r="O878" t="s">
        <v>38</v>
      </c>
      <c r="P878" s="4">
        <v>370</v>
      </c>
      <c r="Q878">
        <v>1</v>
      </c>
      <c r="R878" s="4">
        <f t="shared" si="65"/>
        <v>370</v>
      </c>
      <c r="S878" s="2">
        <v>249.0899963</v>
      </c>
      <c r="T878" s="2">
        <f t="shared" si="68"/>
        <v>120.9100037</v>
      </c>
      <c r="U878" s="2">
        <f t="shared" si="69"/>
        <v>249.0899963</v>
      </c>
    </row>
    <row r="879" spans="1:21">
      <c r="A879">
        <v>73154</v>
      </c>
      <c r="B879" s="1">
        <v>43816</v>
      </c>
      <c r="C879" s="2">
        <f t="shared" si="66"/>
        <v>2</v>
      </c>
      <c r="D879" s="2" t="str">
        <f t="shared" si="67"/>
        <v>Weekday</v>
      </c>
      <c r="E879" s="2" t="str">
        <f>TEXT(Table2[[#This Row],[Order Date]],"MMMM")</f>
        <v>December</v>
      </c>
      <c r="F879" s="2" t="str">
        <f>TEXT(Table2[[#This Row],[Order Date]],"YYYY")</f>
        <v>2019</v>
      </c>
      <c r="G879">
        <v>16707</v>
      </c>
      <c r="H879" t="s">
        <v>742</v>
      </c>
      <c r="I879" t="s">
        <v>374</v>
      </c>
      <c r="J879" t="s">
        <v>89</v>
      </c>
      <c r="K879" t="s">
        <v>90</v>
      </c>
      <c r="L879" t="s">
        <v>28</v>
      </c>
      <c r="M879" t="s">
        <v>97</v>
      </c>
      <c r="N879">
        <v>1360</v>
      </c>
      <c r="O879" t="s">
        <v>38</v>
      </c>
      <c r="P879" s="4">
        <v>370</v>
      </c>
      <c r="Q879">
        <v>1</v>
      </c>
      <c r="R879" s="4">
        <f t="shared" si="65"/>
        <v>370</v>
      </c>
      <c r="S879" s="2">
        <v>249.0899963</v>
      </c>
      <c r="T879" s="2">
        <f t="shared" si="68"/>
        <v>120.9100037</v>
      </c>
      <c r="U879" s="2">
        <f t="shared" si="69"/>
        <v>249.0899963</v>
      </c>
    </row>
    <row r="880" spans="1:21">
      <c r="A880">
        <v>73839</v>
      </c>
      <c r="B880" s="1">
        <v>43816</v>
      </c>
      <c r="C880" s="2">
        <f t="shared" si="66"/>
        <v>2</v>
      </c>
      <c r="D880" s="2" t="str">
        <f t="shared" si="67"/>
        <v>Weekday</v>
      </c>
      <c r="E880" s="2" t="str">
        <f>TEXT(Table2[[#This Row],[Order Date]],"MMMM")</f>
        <v>December</v>
      </c>
      <c r="F880" s="2" t="str">
        <f>TEXT(Table2[[#This Row],[Order Date]],"YYYY")</f>
        <v>2019</v>
      </c>
      <c r="G880">
        <v>17392</v>
      </c>
      <c r="H880" t="s">
        <v>482</v>
      </c>
      <c r="I880" t="s">
        <v>743</v>
      </c>
      <c r="J880" t="s">
        <v>89</v>
      </c>
      <c r="K880" t="s">
        <v>90</v>
      </c>
      <c r="L880" t="s">
        <v>28</v>
      </c>
      <c r="M880" t="s">
        <v>477</v>
      </c>
      <c r="N880">
        <v>1363</v>
      </c>
      <c r="O880" t="s">
        <v>49</v>
      </c>
      <c r="P880" s="4">
        <v>139.9</v>
      </c>
      <c r="Q880">
        <v>1</v>
      </c>
      <c r="R880" s="4">
        <f t="shared" si="65"/>
        <v>139.9</v>
      </c>
      <c r="S880" s="2">
        <v>72.86000061</v>
      </c>
      <c r="T880" s="2">
        <f t="shared" si="68"/>
        <v>67.039999390000006</v>
      </c>
      <c r="U880" s="2">
        <f t="shared" si="69"/>
        <v>72.86000061</v>
      </c>
    </row>
    <row r="881" spans="1:21">
      <c r="A881">
        <v>66489</v>
      </c>
      <c r="B881" s="1">
        <v>43815</v>
      </c>
      <c r="C881" s="2">
        <f t="shared" si="66"/>
        <v>1</v>
      </c>
      <c r="D881" s="2" t="str">
        <f t="shared" si="67"/>
        <v>Weekday</v>
      </c>
      <c r="E881" s="2" t="str">
        <f>TEXT(Table2[[#This Row],[Order Date]],"MMMM")</f>
        <v>December</v>
      </c>
      <c r="F881" s="2" t="str">
        <f>TEXT(Table2[[#This Row],[Order Date]],"YYYY")</f>
        <v>2019</v>
      </c>
      <c r="G881">
        <v>341</v>
      </c>
      <c r="H881" t="s">
        <v>92</v>
      </c>
      <c r="I881" t="s">
        <v>292</v>
      </c>
      <c r="J881" t="s">
        <v>89</v>
      </c>
      <c r="K881" t="s">
        <v>90</v>
      </c>
      <c r="L881" t="s">
        <v>33</v>
      </c>
      <c r="M881" t="s">
        <v>160</v>
      </c>
      <c r="N881">
        <v>502</v>
      </c>
      <c r="O881" t="s">
        <v>29</v>
      </c>
      <c r="P881" s="4">
        <v>65</v>
      </c>
      <c r="Q881">
        <v>4</v>
      </c>
      <c r="R881" s="4">
        <f t="shared" si="65"/>
        <v>260</v>
      </c>
      <c r="S881" s="2">
        <v>134.39999388000001</v>
      </c>
      <c r="T881" s="2">
        <f t="shared" si="68"/>
        <v>125.60000611999999</v>
      </c>
      <c r="U881" s="2">
        <f t="shared" si="69"/>
        <v>33.599998470000003</v>
      </c>
    </row>
    <row r="882" spans="1:21">
      <c r="A882">
        <v>73155</v>
      </c>
      <c r="B882" s="1">
        <v>43815</v>
      </c>
      <c r="C882" s="2">
        <f t="shared" si="66"/>
        <v>1</v>
      </c>
      <c r="D882" s="2" t="str">
        <f t="shared" si="67"/>
        <v>Weekday</v>
      </c>
      <c r="E882" s="2" t="str">
        <f>TEXT(Table2[[#This Row],[Order Date]],"MMMM")</f>
        <v>December</v>
      </c>
      <c r="F882" s="2" t="str">
        <f>TEXT(Table2[[#This Row],[Order Date]],"YYYY")</f>
        <v>2019</v>
      </c>
      <c r="G882">
        <v>16708</v>
      </c>
      <c r="H882" t="s">
        <v>744</v>
      </c>
      <c r="I882" t="s">
        <v>26</v>
      </c>
      <c r="J882" t="s">
        <v>89</v>
      </c>
      <c r="K882" t="s">
        <v>90</v>
      </c>
      <c r="L882" t="s">
        <v>28</v>
      </c>
      <c r="M882" t="s">
        <v>97</v>
      </c>
      <c r="N882">
        <v>1360</v>
      </c>
      <c r="O882" t="s">
        <v>38</v>
      </c>
      <c r="P882" s="4">
        <v>370</v>
      </c>
      <c r="Q882">
        <v>1</v>
      </c>
      <c r="R882" s="4">
        <f t="shared" si="65"/>
        <v>370</v>
      </c>
      <c r="S882" s="2">
        <v>249.0899963</v>
      </c>
      <c r="T882" s="2">
        <f t="shared" si="68"/>
        <v>120.9100037</v>
      </c>
      <c r="U882" s="2">
        <f t="shared" si="69"/>
        <v>249.0899963</v>
      </c>
    </row>
    <row r="883" spans="1:21">
      <c r="A883">
        <v>15487</v>
      </c>
      <c r="B883" s="1">
        <v>43814</v>
      </c>
      <c r="C883" s="2">
        <f t="shared" si="66"/>
        <v>7</v>
      </c>
      <c r="D883" s="2" t="str">
        <f t="shared" si="67"/>
        <v>Weekend</v>
      </c>
      <c r="E883" s="2" t="str">
        <f>TEXT(Table2[[#This Row],[Order Date]],"MMMM")</f>
        <v>December</v>
      </c>
      <c r="F883" s="2" t="str">
        <f>TEXT(Table2[[#This Row],[Order Date]],"YYYY")</f>
        <v>2019</v>
      </c>
      <c r="G883">
        <v>11731</v>
      </c>
      <c r="H883" t="s">
        <v>92</v>
      </c>
      <c r="I883" t="s">
        <v>517</v>
      </c>
      <c r="J883" t="s">
        <v>89</v>
      </c>
      <c r="K883" t="s">
        <v>90</v>
      </c>
      <c r="L883" t="s">
        <v>28</v>
      </c>
      <c r="M883" t="s">
        <v>160</v>
      </c>
      <c r="N883">
        <v>502</v>
      </c>
      <c r="O883" t="s">
        <v>29</v>
      </c>
      <c r="P883" s="4">
        <v>65</v>
      </c>
      <c r="Q883">
        <v>4</v>
      </c>
      <c r="R883" s="4">
        <f t="shared" si="65"/>
        <v>260</v>
      </c>
      <c r="S883" s="2">
        <v>134.39999388000001</v>
      </c>
      <c r="T883" s="2">
        <f t="shared" si="68"/>
        <v>125.60000611999999</v>
      </c>
      <c r="U883" s="2">
        <f t="shared" si="69"/>
        <v>33.599998470000003</v>
      </c>
    </row>
    <row r="884" spans="1:21">
      <c r="A884">
        <v>73156</v>
      </c>
      <c r="B884" s="1">
        <v>43814</v>
      </c>
      <c r="C884" s="2">
        <f t="shared" si="66"/>
        <v>7</v>
      </c>
      <c r="D884" s="2" t="str">
        <f t="shared" si="67"/>
        <v>Weekend</v>
      </c>
      <c r="E884" s="2" t="str">
        <f>TEXT(Table2[[#This Row],[Order Date]],"MMMM")</f>
        <v>December</v>
      </c>
      <c r="F884" s="2" t="str">
        <f>TEXT(Table2[[#This Row],[Order Date]],"YYYY")</f>
        <v>2019</v>
      </c>
      <c r="G884">
        <v>16709</v>
      </c>
      <c r="H884" t="s">
        <v>745</v>
      </c>
      <c r="I884" t="s">
        <v>725</v>
      </c>
      <c r="J884" t="s">
        <v>89</v>
      </c>
      <c r="K884" t="s">
        <v>90</v>
      </c>
      <c r="L884" t="s">
        <v>28</v>
      </c>
      <c r="M884" t="s">
        <v>97</v>
      </c>
      <c r="N884">
        <v>1360</v>
      </c>
      <c r="O884" t="s">
        <v>38</v>
      </c>
      <c r="P884" s="4">
        <v>370</v>
      </c>
      <c r="Q884">
        <v>1</v>
      </c>
      <c r="R884" s="4">
        <f t="shared" si="65"/>
        <v>370</v>
      </c>
      <c r="S884" s="2">
        <v>249.0899963</v>
      </c>
      <c r="T884" s="2">
        <f t="shared" si="68"/>
        <v>120.9100037</v>
      </c>
      <c r="U884" s="2">
        <f t="shared" si="69"/>
        <v>249.0899963</v>
      </c>
    </row>
    <row r="885" spans="1:21">
      <c r="A885">
        <v>73157</v>
      </c>
      <c r="B885" s="1">
        <v>43813</v>
      </c>
      <c r="C885" s="2">
        <f t="shared" si="66"/>
        <v>6</v>
      </c>
      <c r="D885" s="2" t="str">
        <f t="shared" si="67"/>
        <v>Weekend</v>
      </c>
      <c r="E885" s="2" t="str">
        <f>TEXT(Table2[[#This Row],[Order Date]],"MMMM")</f>
        <v>December</v>
      </c>
      <c r="F885" s="2" t="str">
        <f>TEXT(Table2[[#This Row],[Order Date]],"YYYY")</f>
        <v>2019</v>
      </c>
      <c r="G885">
        <v>16710</v>
      </c>
      <c r="H885" t="s">
        <v>286</v>
      </c>
      <c r="I885" t="s">
        <v>154</v>
      </c>
      <c r="J885" t="s">
        <v>110</v>
      </c>
      <c r="K885" t="s">
        <v>90</v>
      </c>
      <c r="L885" t="s">
        <v>33</v>
      </c>
      <c r="M885" t="s">
        <v>97</v>
      </c>
      <c r="N885">
        <v>1360</v>
      </c>
      <c r="O885" t="s">
        <v>38</v>
      </c>
      <c r="P885" s="4">
        <v>370</v>
      </c>
      <c r="Q885">
        <v>1</v>
      </c>
      <c r="R885" s="4">
        <f t="shared" si="65"/>
        <v>370</v>
      </c>
      <c r="S885" s="2">
        <v>249.0899963</v>
      </c>
      <c r="T885" s="2">
        <f t="shared" si="68"/>
        <v>120.9100037</v>
      </c>
      <c r="U885" s="2">
        <f t="shared" si="69"/>
        <v>249.0899963</v>
      </c>
    </row>
    <row r="886" spans="1:21">
      <c r="A886">
        <v>73893</v>
      </c>
      <c r="B886" s="1">
        <v>43813</v>
      </c>
      <c r="C886" s="2">
        <f t="shared" si="66"/>
        <v>6</v>
      </c>
      <c r="D886" s="2" t="str">
        <f t="shared" si="67"/>
        <v>Weekend</v>
      </c>
      <c r="E886" s="2" t="str">
        <f>TEXT(Table2[[#This Row],[Order Date]],"MMMM")</f>
        <v>December</v>
      </c>
      <c r="F886" s="2" t="str">
        <f>TEXT(Table2[[#This Row],[Order Date]],"YYYY")</f>
        <v>2019</v>
      </c>
      <c r="G886">
        <v>17446</v>
      </c>
      <c r="H886" t="s">
        <v>746</v>
      </c>
      <c r="I886" t="s">
        <v>177</v>
      </c>
      <c r="J886" t="s">
        <v>89</v>
      </c>
      <c r="K886" t="s">
        <v>90</v>
      </c>
      <c r="L886" t="s">
        <v>28</v>
      </c>
      <c r="M886" t="s">
        <v>477</v>
      </c>
      <c r="N886">
        <v>1363</v>
      </c>
      <c r="O886" t="s">
        <v>49</v>
      </c>
      <c r="P886" s="4">
        <v>139.9</v>
      </c>
      <c r="Q886">
        <v>1</v>
      </c>
      <c r="R886" s="4">
        <f t="shared" si="65"/>
        <v>139.9</v>
      </c>
      <c r="S886" s="2">
        <v>72.86000061</v>
      </c>
      <c r="T886" s="2">
        <f t="shared" si="68"/>
        <v>67.039999390000006</v>
      </c>
      <c r="U886" s="2">
        <f t="shared" si="69"/>
        <v>72.86000061</v>
      </c>
    </row>
    <row r="887" spans="1:21">
      <c r="A887">
        <v>66669</v>
      </c>
      <c r="B887" s="1">
        <v>43813</v>
      </c>
      <c r="C887" s="2">
        <f t="shared" si="66"/>
        <v>6</v>
      </c>
      <c r="D887" s="2" t="str">
        <f t="shared" si="67"/>
        <v>Weekend</v>
      </c>
      <c r="E887" s="2" t="str">
        <f>TEXT(Table2[[#This Row],[Order Date]],"MMMM")</f>
        <v>December</v>
      </c>
      <c r="F887" s="2" t="str">
        <f>TEXT(Table2[[#This Row],[Order Date]],"YYYY")</f>
        <v>2019</v>
      </c>
      <c r="G887">
        <v>9821</v>
      </c>
      <c r="H887" t="s">
        <v>92</v>
      </c>
      <c r="I887" t="s">
        <v>313</v>
      </c>
      <c r="J887" t="s">
        <v>89</v>
      </c>
      <c r="K887" t="s">
        <v>90</v>
      </c>
      <c r="L887" t="s">
        <v>28</v>
      </c>
      <c r="M887" t="s">
        <v>160</v>
      </c>
      <c r="N887">
        <v>502</v>
      </c>
      <c r="O887" t="s">
        <v>29</v>
      </c>
      <c r="P887" s="4">
        <v>65</v>
      </c>
      <c r="Q887">
        <v>4</v>
      </c>
      <c r="R887" s="4">
        <f t="shared" si="65"/>
        <v>260</v>
      </c>
      <c r="S887" s="2">
        <v>134.39999388000001</v>
      </c>
      <c r="T887" s="2">
        <f t="shared" si="68"/>
        <v>125.60000611999999</v>
      </c>
      <c r="U887" s="2">
        <f t="shared" si="69"/>
        <v>33.599998470000003</v>
      </c>
    </row>
    <row r="888" spans="1:21">
      <c r="A888">
        <v>46306</v>
      </c>
      <c r="B888" s="1">
        <v>43812</v>
      </c>
      <c r="C888" s="2">
        <f t="shared" si="66"/>
        <v>5</v>
      </c>
      <c r="D888" s="2" t="str">
        <f t="shared" si="67"/>
        <v>Weekday</v>
      </c>
      <c r="E888" s="2" t="str">
        <f>TEXT(Table2[[#This Row],[Order Date]],"MMMM")</f>
        <v>December</v>
      </c>
      <c r="F888" s="2" t="str">
        <f>TEXT(Table2[[#This Row],[Order Date]],"YYYY")</f>
        <v>2019</v>
      </c>
      <c r="G888">
        <v>11011</v>
      </c>
      <c r="H888" t="s">
        <v>172</v>
      </c>
      <c r="I888" t="s">
        <v>254</v>
      </c>
      <c r="J888" t="s">
        <v>89</v>
      </c>
      <c r="K888" t="s">
        <v>90</v>
      </c>
      <c r="L888" t="s">
        <v>28</v>
      </c>
      <c r="M888" t="s">
        <v>160</v>
      </c>
      <c r="N888">
        <v>502</v>
      </c>
      <c r="O888" t="s">
        <v>29</v>
      </c>
      <c r="P888" s="4">
        <v>65</v>
      </c>
      <c r="Q888">
        <v>4</v>
      </c>
      <c r="R888" s="4">
        <f t="shared" si="65"/>
        <v>260</v>
      </c>
      <c r="S888" s="2">
        <v>134.39999388000001</v>
      </c>
      <c r="T888" s="2">
        <f t="shared" si="68"/>
        <v>125.60000611999999</v>
      </c>
      <c r="U888" s="2">
        <f t="shared" si="69"/>
        <v>33.599998470000003</v>
      </c>
    </row>
    <row r="889" spans="1:21">
      <c r="A889">
        <v>15524</v>
      </c>
      <c r="B889" s="1">
        <v>43811</v>
      </c>
      <c r="C889" s="2">
        <f t="shared" si="66"/>
        <v>4</v>
      </c>
      <c r="D889" s="2" t="str">
        <f t="shared" si="67"/>
        <v>Weekday</v>
      </c>
      <c r="E889" s="2" t="str">
        <f>TEXT(Table2[[#This Row],[Order Date]],"MMMM")</f>
        <v>December</v>
      </c>
      <c r="F889" s="2" t="str">
        <f>TEXT(Table2[[#This Row],[Order Date]],"YYYY")</f>
        <v>2019</v>
      </c>
      <c r="G889">
        <v>638</v>
      </c>
      <c r="H889" t="s">
        <v>430</v>
      </c>
      <c r="I889" t="s">
        <v>190</v>
      </c>
      <c r="J889" t="s">
        <v>89</v>
      </c>
      <c r="K889" t="s">
        <v>90</v>
      </c>
      <c r="L889" t="s">
        <v>28</v>
      </c>
      <c r="M889" t="s">
        <v>160</v>
      </c>
      <c r="N889">
        <v>502</v>
      </c>
      <c r="O889" t="s">
        <v>29</v>
      </c>
      <c r="P889" s="4">
        <v>65</v>
      </c>
      <c r="Q889">
        <v>4</v>
      </c>
      <c r="R889" s="4">
        <f t="shared" si="65"/>
        <v>260</v>
      </c>
      <c r="S889" s="2">
        <v>134.39999388000001</v>
      </c>
      <c r="T889" s="2">
        <f t="shared" si="68"/>
        <v>125.60000611999999</v>
      </c>
      <c r="U889" s="2">
        <f t="shared" si="69"/>
        <v>33.599998470000003</v>
      </c>
    </row>
    <row r="890" spans="1:21">
      <c r="A890">
        <v>48595</v>
      </c>
      <c r="B890" s="1">
        <v>43811</v>
      </c>
      <c r="C890" s="2">
        <f t="shared" si="66"/>
        <v>4</v>
      </c>
      <c r="D890" s="2" t="str">
        <f t="shared" si="67"/>
        <v>Weekday</v>
      </c>
      <c r="E890" s="2" t="str">
        <f>TEXT(Table2[[#This Row],[Order Date]],"MMMM")</f>
        <v>December</v>
      </c>
      <c r="F890" s="2" t="str">
        <f>TEXT(Table2[[#This Row],[Order Date]],"YYYY")</f>
        <v>2019</v>
      </c>
      <c r="G890">
        <v>2110</v>
      </c>
      <c r="H890" t="s">
        <v>632</v>
      </c>
      <c r="I890" t="s">
        <v>570</v>
      </c>
      <c r="J890" t="s">
        <v>89</v>
      </c>
      <c r="K890" t="s">
        <v>90</v>
      </c>
      <c r="L890" t="s">
        <v>28</v>
      </c>
      <c r="M890" t="s">
        <v>160</v>
      </c>
      <c r="N890">
        <v>502</v>
      </c>
      <c r="O890" t="s">
        <v>29</v>
      </c>
      <c r="P890" s="4">
        <v>65</v>
      </c>
      <c r="Q890">
        <v>4</v>
      </c>
      <c r="R890" s="4">
        <f t="shared" si="65"/>
        <v>260</v>
      </c>
      <c r="S890" s="2">
        <v>134.39999388000001</v>
      </c>
      <c r="T890" s="2">
        <f t="shared" si="68"/>
        <v>125.60000611999999</v>
      </c>
      <c r="U890" s="2">
        <f t="shared" si="69"/>
        <v>33.599998470000003</v>
      </c>
    </row>
    <row r="891" spans="1:21">
      <c r="A891">
        <v>63546</v>
      </c>
      <c r="B891" s="1">
        <v>43811</v>
      </c>
      <c r="C891" s="2">
        <f t="shared" si="66"/>
        <v>4</v>
      </c>
      <c r="D891" s="2" t="str">
        <f t="shared" si="67"/>
        <v>Weekday</v>
      </c>
      <c r="E891" s="2" t="str">
        <f>TEXT(Table2[[#This Row],[Order Date]],"MMMM")</f>
        <v>December</v>
      </c>
      <c r="F891" s="2" t="str">
        <f>TEXT(Table2[[#This Row],[Order Date]],"YYYY")</f>
        <v>2019</v>
      </c>
      <c r="G891">
        <v>3559</v>
      </c>
      <c r="H891" t="s">
        <v>747</v>
      </c>
      <c r="I891" t="s">
        <v>351</v>
      </c>
      <c r="J891" t="s">
        <v>89</v>
      </c>
      <c r="K891" t="s">
        <v>90</v>
      </c>
      <c r="L891" t="s">
        <v>28</v>
      </c>
      <c r="M891" t="s">
        <v>183</v>
      </c>
      <c r="N891">
        <v>627</v>
      </c>
      <c r="O891" t="s">
        <v>46</v>
      </c>
      <c r="P891" s="4">
        <v>165</v>
      </c>
      <c r="Q891">
        <v>4</v>
      </c>
      <c r="R891" s="4">
        <f t="shared" si="65"/>
        <v>660</v>
      </c>
      <c r="S891" s="2">
        <v>490.9200136</v>
      </c>
      <c r="T891" s="2">
        <f t="shared" si="68"/>
        <v>169.0799864</v>
      </c>
      <c r="U891" s="2">
        <f t="shared" si="69"/>
        <v>122.7300034</v>
      </c>
    </row>
    <row r="892" spans="1:21">
      <c r="A892">
        <v>50835</v>
      </c>
      <c r="B892" s="1">
        <v>43811</v>
      </c>
      <c r="C892" s="2">
        <f t="shared" si="66"/>
        <v>4</v>
      </c>
      <c r="D892" s="2" t="str">
        <f t="shared" si="67"/>
        <v>Weekday</v>
      </c>
      <c r="E892" s="2" t="str">
        <f>TEXT(Table2[[#This Row],[Order Date]],"MMMM")</f>
        <v>December</v>
      </c>
      <c r="F892" s="2" t="str">
        <f>TEXT(Table2[[#This Row],[Order Date]],"YYYY")</f>
        <v>2019</v>
      </c>
      <c r="G892">
        <v>4742</v>
      </c>
      <c r="H892" t="s">
        <v>356</v>
      </c>
      <c r="I892" t="s">
        <v>250</v>
      </c>
      <c r="J892" t="s">
        <v>89</v>
      </c>
      <c r="K892" t="s">
        <v>90</v>
      </c>
      <c r="L892" t="s">
        <v>28</v>
      </c>
      <c r="M892" t="s">
        <v>183</v>
      </c>
      <c r="N892">
        <v>627</v>
      </c>
      <c r="O892" t="s">
        <v>46</v>
      </c>
      <c r="P892" s="4">
        <v>165</v>
      </c>
      <c r="Q892">
        <v>4</v>
      </c>
      <c r="R892" s="4">
        <f t="shared" si="65"/>
        <v>660</v>
      </c>
      <c r="S892" s="2">
        <v>490.9200136</v>
      </c>
      <c r="T892" s="2">
        <f t="shared" si="68"/>
        <v>169.0799864</v>
      </c>
      <c r="U892" s="2">
        <f t="shared" si="69"/>
        <v>122.7300034</v>
      </c>
    </row>
    <row r="893" spans="1:21">
      <c r="A893">
        <v>47917</v>
      </c>
      <c r="B893" s="1">
        <v>43809</v>
      </c>
      <c r="C893" s="2">
        <f t="shared" si="66"/>
        <v>2</v>
      </c>
      <c r="D893" s="2" t="str">
        <f t="shared" si="67"/>
        <v>Weekday</v>
      </c>
      <c r="E893" s="2" t="str">
        <f>TEXT(Table2[[#This Row],[Order Date]],"MMMM")</f>
        <v>December</v>
      </c>
      <c r="F893" s="2" t="str">
        <f>TEXT(Table2[[#This Row],[Order Date]],"YYYY")</f>
        <v>2019</v>
      </c>
      <c r="G893">
        <v>7810</v>
      </c>
      <c r="H893" t="s">
        <v>92</v>
      </c>
      <c r="I893" t="s">
        <v>711</v>
      </c>
      <c r="J893" t="s">
        <v>89</v>
      </c>
      <c r="K893" t="s">
        <v>90</v>
      </c>
      <c r="L893" t="s">
        <v>28</v>
      </c>
      <c r="M893" t="s">
        <v>160</v>
      </c>
      <c r="N893">
        <v>502</v>
      </c>
      <c r="O893" t="s">
        <v>29</v>
      </c>
      <c r="P893" s="4">
        <v>65</v>
      </c>
      <c r="Q893">
        <v>4</v>
      </c>
      <c r="R893" s="4">
        <f t="shared" si="65"/>
        <v>260</v>
      </c>
      <c r="S893" s="2">
        <v>134.39999388000001</v>
      </c>
      <c r="T893" s="2">
        <f t="shared" si="68"/>
        <v>125.60000611999999</v>
      </c>
      <c r="U893" s="2">
        <f t="shared" si="69"/>
        <v>33.599998470000003</v>
      </c>
    </row>
    <row r="894" spans="1:21">
      <c r="A894">
        <v>50688</v>
      </c>
      <c r="B894" s="1">
        <v>43808</v>
      </c>
      <c r="C894" s="2">
        <f t="shared" si="66"/>
        <v>1</v>
      </c>
      <c r="D894" s="2" t="str">
        <f t="shared" si="67"/>
        <v>Weekday</v>
      </c>
      <c r="E894" s="2" t="str">
        <f>TEXT(Table2[[#This Row],[Order Date]],"MMMM")</f>
        <v>December</v>
      </c>
      <c r="F894" s="2" t="str">
        <f>TEXT(Table2[[#This Row],[Order Date]],"YYYY")</f>
        <v>2019</v>
      </c>
      <c r="G894">
        <v>11720</v>
      </c>
      <c r="H894" t="s">
        <v>92</v>
      </c>
      <c r="I894" t="s">
        <v>26</v>
      </c>
      <c r="J894" t="s">
        <v>89</v>
      </c>
      <c r="K894" t="s">
        <v>90</v>
      </c>
      <c r="L894" t="s">
        <v>28</v>
      </c>
      <c r="M894" t="s">
        <v>183</v>
      </c>
      <c r="N894">
        <v>627</v>
      </c>
      <c r="O894" t="s">
        <v>46</v>
      </c>
      <c r="P894" s="4">
        <v>165</v>
      </c>
      <c r="Q894">
        <v>4</v>
      </c>
      <c r="R894" s="4">
        <f t="shared" si="65"/>
        <v>660</v>
      </c>
      <c r="S894" s="2">
        <v>490.9200136</v>
      </c>
      <c r="T894" s="2">
        <f t="shared" si="68"/>
        <v>169.0799864</v>
      </c>
      <c r="U894" s="2">
        <f t="shared" si="69"/>
        <v>122.7300034</v>
      </c>
    </row>
    <row r="895" spans="1:21">
      <c r="A895">
        <v>73160</v>
      </c>
      <c r="B895" s="1">
        <v>43807</v>
      </c>
      <c r="C895" s="2">
        <f t="shared" si="66"/>
        <v>7</v>
      </c>
      <c r="D895" s="2" t="str">
        <f t="shared" si="67"/>
        <v>Weekend</v>
      </c>
      <c r="E895" s="2" t="str">
        <f>TEXT(Table2[[#This Row],[Order Date]],"MMMM")</f>
        <v>December</v>
      </c>
      <c r="F895" s="2" t="str">
        <f>TEXT(Table2[[#This Row],[Order Date]],"YYYY")</f>
        <v>2019</v>
      </c>
      <c r="G895">
        <v>16713</v>
      </c>
      <c r="H895" t="s">
        <v>176</v>
      </c>
      <c r="I895" t="s">
        <v>109</v>
      </c>
      <c r="J895" t="s">
        <v>110</v>
      </c>
      <c r="K895" t="s">
        <v>111</v>
      </c>
      <c r="L895" t="s">
        <v>19</v>
      </c>
      <c r="M895" t="s">
        <v>97</v>
      </c>
      <c r="N895">
        <v>1360</v>
      </c>
      <c r="O895" t="s">
        <v>38</v>
      </c>
      <c r="P895" s="4">
        <v>370</v>
      </c>
      <c r="Q895">
        <v>1</v>
      </c>
      <c r="R895" s="4">
        <f t="shared" si="65"/>
        <v>370</v>
      </c>
      <c r="S895" s="2">
        <v>249.0899963</v>
      </c>
      <c r="T895" s="2">
        <f t="shared" si="68"/>
        <v>120.9100037</v>
      </c>
      <c r="U895" s="2">
        <f t="shared" si="69"/>
        <v>249.0899963</v>
      </c>
    </row>
    <row r="896" spans="1:21">
      <c r="A896">
        <v>73161</v>
      </c>
      <c r="B896" s="1">
        <v>43807</v>
      </c>
      <c r="C896" s="2">
        <f t="shared" si="66"/>
        <v>7</v>
      </c>
      <c r="D896" s="2" t="str">
        <f t="shared" si="67"/>
        <v>Weekend</v>
      </c>
      <c r="E896" s="2" t="str">
        <f>TEXT(Table2[[#This Row],[Order Date]],"MMMM")</f>
        <v>December</v>
      </c>
      <c r="F896" s="2" t="str">
        <f>TEXT(Table2[[#This Row],[Order Date]],"YYYY")</f>
        <v>2019</v>
      </c>
      <c r="G896">
        <v>16714</v>
      </c>
      <c r="H896" t="s">
        <v>139</v>
      </c>
      <c r="I896" t="s">
        <v>26</v>
      </c>
      <c r="J896" t="s">
        <v>89</v>
      </c>
      <c r="K896" t="s">
        <v>90</v>
      </c>
      <c r="L896" t="s">
        <v>33</v>
      </c>
      <c r="M896" t="s">
        <v>97</v>
      </c>
      <c r="N896">
        <v>1360</v>
      </c>
      <c r="O896" t="s">
        <v>38</v>
      </c>
      <c r="P896" s="4">
        <v>370</v>
      </c>
      <c r="Q896">
        <v>1</v>
      </c>
      <c r="R896" s="4">
        <f t="shared" si="65"/>
        <v>370</v>
      </c>
      <c r="S896" s="2">
        <v>249.0899963</v>
      </c>
      <c r="T896" s="2">
        <f t="shared" si="68"/>
        <v>120.9100037</v>
      </c>
      <c r="U896" s="2">
        <f t="shared" si="69"/>
        <v>249.0899963</v>
      </c>
    </row>
    <row r="897" spans="1:21">
      <c r="A897">
        <v>73158</v>
      </c>
      <c r="B897" s="1">
        <v>43807</v>
      </c>
      <c r="C897" s="2">
        <f t="shared" si="66"/>
        <v>7</v>
      </c>
      <c r="D897" s="2" t="str">
        <f t="shared" si="67"/>
        <v>Weekend</v>
      </c>
      <c r="E897" s="2" t="str">
        <f>TEXT(Table2[[#This Row],[Order Date]],"MMMM")</f>
        <v>December</v>
      </c>
      <c r="F897" s="2" t="str">
        <f>TEXT(Table2[[#This Row],[Order Date]],"YYYY")</f>
        <v>2019</v>
      </c>
      <c r="G897">
        <v>16711</v>
      </c>
      <c r="H897" t="s">
        <v>568</v>
      </c>
      <c r="I897" t="s">
        <v>360</v>
      </c>
      <c r="J897" t="s">
        <v>89</v>
      </c>
      <c r="K897" t="s">
        <v>90</v>
      </c>
      <c r="L897" t="s">
        <v>28</v>
      </c>
      <c r="M897" t="s">
        <v>97</v>
      </c>
      <c r="N897">
        <v>1360</v>
      </c>
      <c r="O897" t="s">
        <v>38</v>
      </c>
      <c r="P897" s="4">
        <v>370</v>
      </c>
      <c r="Q897">
        <v>1</v>
      </c>
      <c r="R897" s="4">
        <f t="shared" si="65"/>
        <v>370</v>
      </c>
      <c r="S897" s="2">
        <v>249.0899963</v>
      </c>
      <c r="T897" s="2">
        <f t="shared" si="68"/>
        <v>120.9100037</v>
      </c>
      <c r="U897" s="2">
        <f t="shared" si="69"/>
        <v>249.0899963</v>
      </c>
    </row>
    <row r="898" spans="1:21">
      <c r="A898">
        <v>60361</v>
      </c>
      <c r="B898" s="1">
        <v>43806</v>
      </c>
      <c r="C898" s="2">
        <f t="shared" si="66"/>
        <v>6</v>
      </c>
      <c r="D898" s="2" t="str">
        <f t="shared" si="67"/>
        <v>Weekend</v>
      </c>
      <c r="E898" s="2" t="str">
        <f>TEXT(Table2[[#This Row],[Order Date]],"MMMM")</f>
        <v>December</v>
      </c>
      <c r="F898" s="2" t="str">
        <f>TEXT(Table2[[#This Row],[Order Date]],"YYYY")</f>
        <v>2019</v>
      </c>
      <c r="G898">
        <v>8498</v>
      </c>
      <c r="H898" t="s">
        <v>658</v>
      </c>
      <c r="I898" t="s">
        <v>697</v>
      </c>
      <c r="J898" t="s">
        <v>89</v>
      </c>
      <c r="K898" t="s">
        <v>90</v>
      </c>
      <c r="L898" t="s">
        <v>33</v>
      </c>
      <c r="M898" t="s">
        <v>160</v>
      </c>
      <c r="N898">
        <v>502</v>
      </c>
      <c r="O898" t="s">
        <v>29</v>
      </c>
      <c r="P898" s="4">
        <v>65</v>
      </c>
      <c r="Q898">
        <v>2</v>
      </c>
      <c r="R898" s="4">
        <f t="shared" ref="R898:R961" si="70">P898*Q898</f>
        <v>130</v>
      </c>
      <c r="S898" s="2">
        <v>67.199996940000005</v>
      </c>
      <c r="T898" s="2">
        <f t="shared" si="68"/>
        <v>62.800003059999995</v>
      </c>
      <c r="U898" s="2">
        <f t="shared" si="69"/>
        <v>33.599998470000003</v>
      </c>
    </row>
    <row r="899" spans="1:21">
      <c r="A899">
        <v>73163</v>
      </c>
      <c r="B899" s="1">
        <v>43805</v>
      </c>
      <c r="C899" s="2">
        <f t="shared" ref="C899:C962" si="71">WEEKDAY(B899,2)</f>
        <v>5</v>
      </c>
      <c r="D899" s="2" t="str">
        <f t="shared" ref="D899:D962" si="72">IF(C899&gt;=6,"Weekend","Weekday")</f>
        <v>Weekday</v>
      </c>
      <c r="E899" s="2" t="str">
        <f>TEXT(Table2[[#This Row],[Order Date]],"MMMM")</f>
        <v>December</v>
      </c>
      <c r="F899" s="2" t="str">
        <f>TEXT(Table2[[#This Row],[Order Date]],"YYYY")</f>
        <v>2019</v>
      </c>
      <c r="G899">
        <v>16716</v>
      </c>
      <c r="H899" t="s">
        <v>272</v>
      </c>
      <c r="I899" t="s">
        <v>218</v>
      </c>
      <c r="J899" t="s">
        <v>110</v>
      </c>
      <c r="K899" t="s">
        <v>111</v>
      </c>
      <c r="L899" t="s">
        <v>19</v>
      </c>
      <c r="M899" t="s">
        <v>97</v>
      </c>
      <c r="N899">
        <v>1360</v>
      </c>
      <c r="O899" t="s">
        <v>38</v>
      </c>
      <c r="P899" s="4">
        <v>370</v>
      </c>
      <c r="Q899">
        <v>1</v>
      </c>
      <c r="R899" s="4">
        <f t="shared" si="70"/>
        <v>370</v>
      </c>
      <c r="S899" s="2">
        <v>249.0899963</v>
      </c>
      <c r="T899" s="2">
        <f t="shared" ref="T899:T962" si="73">R899-S899</f>
        <v>120.9100037</v>
      </c>
      <c r="U899" s="2">
        <f t="shared" ref="U899:U962" si="74">S899/Q899</f>
        <v>249.0899963</v>
      </c>
    </row>
    <row r="900" spans="1:21">
      <c r="A900">
        <v>52549</v>
      </c>
      <c r="B900" s="1">
        <v>43805</v>
      </c>
      <c r="C900" s="2">
        <f t="shared" si="71"/>
        <v>5</v>
      </c>
      <c r="D900" s="2" t="str">
        <f t="shared" si="72"/>
        <v>Weekday</v>
      </c>
      <c r="E900" s="2" t="str">
        <f>TEXT(Table2[[#This Row],[Order Date]],"MMMM")</f>
        <v>December</v>
      </c>
      <c r="F900" s="2" t="str">
        <f>TEXT(Table2[[#This Row],[Order Date]],"YYYY")</f>
        <v>2019</v>
      </c>
      <c r="G900">
        <v>123</v>
      </c>
      <c r="H900" t="s">
        <v>748</v>
      </c>
      <c r="I900" t="s">
        <v>27</v>
      </c>
      <c r="J900" t="s">
        <v>89</v>
      </c>
      <c r="K900" t="s">
        <v>90</v>
      </c>
      <c r="L900" t="s">
        <v>33</v>
      </c>
      <c r="M900" t="s">
        <v>183</v>
      </c>
      <c r="N900">
        <v>627</v>
      </c>
      <c r="O900" t="s">
        <v>46</v>
      </c>
      <c r="P900" s="4">
        <v>165</v>
      </c>
      <c r="Q900">
        <v>2</v>
      </c>
      <c r="R900" s="4">
        <f t="shared" si="70"/>
        <v>330</v>
      </c>
      <c r="S900" s="2">
        <v>245.4600068</v>
      </c>
      <c r="T900" s="2">
        <f t="shared" si="73"/>
        <v>84.539993199999998</v>
      </c>
      <c r="U900" s="2">
        <f t="shared" si="74"/>
        <v>122.7300034</v>
      </c>
    </row>
    <row r="901" spans="1:21">
      <c r="A901">
        <v>67028</v>
      </c>
      <c r="B901" s="1">
        <v>43804</v>
      </c>
      <c r="C901" s="2">
        <f t="shared" si="71"/>
        <v>4</v>
      </c>
      <c r="D901" s="2" t="str">
        <f t="shared" si="72"/>
        <v>Weekday</v>
      </c>
      <c r="E901" s="2" t="str">
        <f>TEXT(Table2[[#This Row],[Order Date]],"MMMM")</f>
        <v>December</v>
      </c>
      <c r="F901" s="2" t="str">
        <f>TEXT(Table2[[#This Row],[Order Date]],"YYYY")</f>
        <v>2019</v>
      </c>
      <c r="G901">
        <v>11229</v>
      </c>
      <c r="H901" t="s">
        <v>92</v>
      </c>
      <c r="I901" t="s">
        <v>749</v>
      </c>
      <c r="J901" t="s">
        <v>89</v>
      </c>
      <c r="K901" t="s">
        <v>90</v>
      </c>
      <c r="L901" t="s">
        <v>28</v>
      </c>
      <c r="M901" t="s">
        <v>134</v>
      </c>
      <c r="N901">
        <v>191</v>
      </c>
      <c r="O901" t="s">
        <v>29</v>
      </c>
      <c r="P901" s="4">
        <v>85</v>
      </c>
      <c r="Q901">
        <v>5</v>
      </c>
      <c r="R901" s="4">
        <f t="shared" si="70"/>
        <v>425</v>
      </c>
      <c r="S901" s="2">
        <v>273.89999399999999</v>
      </c>
      <c r="T901" s="2">
        <f t="shared" si="73"/>
        <v>151.10000600000001</v>
      </c>
      <c r="U901" s="2">
        <f t="shared" si="74"/>
        <v>54.779998800000001</v>
      </c>
    </row>
    <row r="902" spans="1:21">
      <c r="A902">
        <v>73162</v>
      </c>
      <c r="B902" s="1">
        <v>43802</v>
      </c>
      <c r="C902" s="2">
        <f t="shared" si="71"/>
        <v>2</v>
      </c>
      <c r="D902" s="2" t="str">
        <f t="shared" si="72"/>
        <v>Weekday</v>
      </c>
      <c r="E902" s="2" t="str">
        <f>TEXT(Table2[[#This Row],[Order Date]],"MMMM")</f>
        <v>December</v>
      </c>
      <c r="F902" s="2" t="str">
        <f>TEXT(Table2[[#This Row],[Order Date]],"YYYY")</f>
        <v>2019</v>
      </c>
      <c r="G902">
        <v>16715</v>
      </c>
      <c r="H902" t="s">
        <v>750</v>
      </c>
      <c r="I902" t="s">
        <v>109</v>
      </c>
      <c r="J902" t="s">
        <v>110</v>
      </c>
      <c r="K902" t="s">
        <v>111</v>
      </c>
      <c r="L902" t="s">
        <v>28</v>
      </c>
      <c r="M902" t="s">
        <v>97</v>
      </c>
      <c r="N902">
        <v>1360</v>
      </c>
      <c r="O902" t="s">
        <v>38</v>
      </c>
      <c r="P902" s="4">
        <v>370</v>
      </c>
      <c r="Q902">
        <v>1</v>
      </c>
      <c r="R902" s="4">
        <f t="shared" si="70"/>
        <v>370</v>
      </c>
      <c r="S902" s="2">
        <v>249.0899963</v>
      </c>
      <c r="T902" s="2">
        <f t="shared" si="73"/>
        <v>120.9100037</v>
      </c>
      <c r="U902" s="2">
        <f t="shared" si="74"/>
        <v>249.0899963</v>
      </c>
    </row>
    <row r="903" spans="1:21">
      <c r="A903">
        <v>62637</v>
      </c>
      <c r="B903" s="1">
        <v>43802</v>
      </c>
      <c r="C903" s="2">
        <f t="shared" si="71"/>
        <v>2</v>
      </c>
      <c r="D903" s="2" t="str">
        <f t="shared" si="72"/>
        <v>Weekday</v>
      </c>
      <c r="E903" s="2" t="str">
        <f>TEXT(Table2[[#This Row],[Order Date]],"MMMM")</f>
        <v>December</v>
      </c>
      <c r="F903" s="2" t="str">
        <f>TEXT(Table2[[#This Row],[Order Date]],"YYYY")</f>
        <v>2019</v>
      </c>
      <c r="G903">
        <v>9726</v>
      </c>
      <c r="H903" t="s">
        <v>92</v>
      </c>
      <c r="I903" t="s">
        <v>44</v>
      </c>
      <c r="J903" t="s">
        <v>110</v>
      </c>
      <c r="K903" t="s">
        <v>111</v>
      </c>
      <c r="L903" t="s">
        <v>28</v>
      </c>
      <c r="M903" t="s">
        <v>94</v>
      </c>
      <c r="N903">
        <v>403</v>
      </c>
      <c r="O903" t="s">
        <v>53</v>
      </c>
      <c r="P903" s="4">
        <v>133.37</v>
      </c>
      <c r="Q903">
        <v>1</v>
      </c>
      <c r="R903" s="4">
        <f t="shared" si="70"/>
        <v>133.37</v>
      </c>
      <c r="S903" s="2">
        <v>84.590000149999995</v>
      </c>
      <c r="T903" s="2">
        <f t="shared" si="73"/>
        <v>48.77999985000001</v>
      </c>
      <c r="U903" s="2">
        <f t="shared" si="74"/>
        <v>84.590000149999995</v>
      </c>
    </row>
    <row r="904" spans="1:21">
      <c r="A904">
        <v>46339</v>
      </c>
      <c r="B904" s="1">
        <v>43802</v>
      </c>
      <c r="C904" s="2">
        <f t="shared" si="71"/>
        <v>2</v>
      </c>
      <c r="D904" s="2" t="str">
        <f t="shared" si="72"/>
        <v>Weekday</v>
      </c>
      <c r="E904" s="2" t="str">
        <f>TEXT(Table2[[#This Row],[Order Date]],"MMMM")</f>
        <v>December</v>
      </c>
      <c r="F904" s="2" t="str">
        <f>TEXT(Table2[[#This Row],[Order Date]],"YYYY")</f>
        <v>2019</v>
      </c>
      <c r="G904">
        <v>2052</v>
      </c>
      <c r="H904" t="s">
        <v>751</v>
      </c>
      <c r="I904" t="s">
        <v>107</v>
      </c>
      <c r="J904" t="s">
        <v>89</v>
      </c>
      <c r="K904" t="s">
        <v>90</v>
      </c>
      <c r="L904" t="s">
        <v>28</v>
      </c>
      <c r="M904" t="s">
        <v>160</v>
      </c>
      <c r="N904">
        <v>502</v>
      </c>
      <c r="O904" t="s">
        <v>29</v>
      </c>
      <c r="P904" s="4">
        <v>65</v>
      </c>
      <c r="Q904">
        <v>5</v>
      </c>
      <c r="R904" s="4">
        <f t="shared" si="70"/>
        <v>325</v>
      </c>
      <c r="S904" s="2">
        <v>167.99999235000001</v>
      </c>
      <c r="T904" s="2">
        <f t="shared" si="73"/>
        <v>157.00000764999999</v>
      </c>
      <c r="U904" s="2">
        <f t="shared" si="74"/>
        <v>33.599998470000003</v>
      </c>
    </row>
    <row r="905" spans="1:21">
      <c r="A905">
        <v>73140</v>
      </c>
      <c r="B905" s="1">
        <v>43798</v>
      </c>
      <c r="C905" s="2">
        <f t="shared" si="71"/>
        <v>5</v>
      </c>
      <c r="D905" s="2" t="str">
        <f t="shared" si="72"/>
        <v>Weekday</v>
      </c>
      <c r="E905" s="2" t="str">
        <f>TEXT(Table2[[#This Row],[Order Date]],"MMMM")</f>
        <v>November</v>
      </c>
      <c r="F905" s="2" t="str">
        <f>TEXT(Table2[[#This Row],[Order Date]],"YYYY")</f>
        <v>2019</v>
      </c>
      <c r="G905">
        <v>16693</v>
      </c>
      <c r="H905" t="s">
        <v>337</v>
      </c>
      <c r="I905" t="s">
        <v>218</v>
      </c>
      <c r="J905" t="s">
        <v>110</v>
      </c>
      <c r="K905" t="s">
        <v>111</v>
      </c>
      <c r="L905" t="s">
        <v>28</v>
      </c>
      <c r="M905" t="s">
        <v>97</v>
      </c>
      <c r="N905">
        <v>1360</v>
      </c>
      <c r="O905" t="s">
        <v>38</v>
      </c>
      <c r="P905" s="4">
        <v>370</v>
      </c>
      <c r="Q905">
        <v>1</v>
      </c>
      <c r="R905" s="4">
        <f t="shared" si="70"/>
        <v>370</v>
      </c>
      <c r="S905" s="2">
        <v>249.0899963</v>
      </c>
      <c r="T905" s="2">
        <f t="shared" si="73"/>
        <v>120.9100037</v>
      </c>
      <c r="U905" s="2">
        <f t="shared" si="74"/>
        <v>249.0899963</v>
      </c>
    </row>
    <row r="906" spans="1:21">
      <c r="A906">
        <v>73142</v>
      </c>
      <c r="B906" s="1">
        <v>43798</v>
      </c>
      <c r="C906" s="2">
        <f t="shared" si="71"/>
        <v>5</v>
      </c>
      <c r="D906" s="2" t="str">
        <f t="shared" si="72"/>
        <v>Weekday</v>
      </c>
      <c r="E906" s="2" t="str">
        <f>TEXT(Table2[[#This Row],[Order Date]],"MMMM")</f>
        <v>November</v>
      </c>
      <c r="F906" s="2" t="str">
        <f>TEXT(Table2[[#This Row],[Order Date]],"YYYY")</f>
        <v>2019</v>
      </c>
      <c r="G906">
        <v>16695</v>
      </c>
      <c r="H906" t="s">
        <v>752</v>
      </c>
      <c r="I906" t="s">
        <v>218</v>
      </c>
      <c r="J906" t="s">
        <v>110</v>
      </c>
      <c r="K906" t="s">
        <v>111</v>
      </c>
      <c r="L906" t="s">
        <v>28</v>
      </c>
      <c r="M906" t="s">
        <v>97</v>
      </c>
      <c r="N906">
        <v>1360</v>
      </c>
      <c r="O906" t="s">
        <v>38</v>
      </c>
      <c r="P906" s="4">
        <v>370</v>
      </c>
      <c r="Q906">
        <v>1</v>
      </c>
      <c r="R906" s="4">
        <f t="shared" si="70"/>
        <v>370</v>
      </c>
      <c r="S906" s="2">
        <v>249.0899963</v>
      </c>
      <c r="T906" s="2">
        <f t="shared" si="73"/>
        <v>120.9100037</v>
      </c>
      <c r="U906" s="2">
        <f t="shared" si="74"/>
        <v>249.0899963</v>
      </c>
    </row>
    <row r="907" spans="1:21">
      <c r="A907">
        <v>73146</v>
      </c>
      <c r="B907" s="1">
        <v>43798</v>
      </c>
      <c r="C907" s="2">
        <f t="shared" si="71"/>
        <v>5</v>
      </c>
      <c r="D907" s="2" t="str">
        <f t="shared" si="72"/>
        <v>Weekday</v>
      </c>
      <c r="E907" s="2" t="str">
        <f>TEXT(Table2[[#This Row],[Order Date]],"MMMM")</f>
        <v>November</v>
      </c>
      <c r="F907" s="2" t="str">
        <f>TEXT(Table2[[#This Row],[Order Date]],"YYYY")</f>
        <v>2019</v>
      </c>
      <c r="G907">
        <v>16699</v>
      </c>
      <c r="H907" t="s">
        <v>234</v>
      </c>
      <c r="I907" t="s">
        <v>154</v>
      </c>
      <c r="J907" t="s">
        <v>110</v>
      </c>
      <c r="K907" t="s">
        <v>90</v>
      </c>
      <c r="L907" t="s">
        <v>28</v>
      </c>
      <c r="M907" t="s">
        <v>97</v>
      </c>
      <c r="N907">
        <v>1360</v>
      </c>
      <c r="O907" t="s">
        <v>38</v>
      </c>
      <c r="P907" s="4">
        <v>370</v>
      </c>
      <c r="Q907">
        <v>1</v>
      </c>
      <c r="R907" s="4">
        <f t="shared" si="70"/>
        <v>370</v>
      </c>
      <c r="S907" s="2">
        <v>249.0899963</v>
      </c>
      <c r="T907" s="2">
        <f t="shared" si="73"/>
        <v>120.9100037</v>
      </c>
      <c r="U907" s="2">
        <f t="shared" si="74"/>
        <v>249.0899963</v>
      </c>
    </row>
    <row r="908" spans="1:21">
      <c r="A908">
        <v>73148</v>
      </c>
      <c r="B908" s="1">
        <v>43798</v>
      </c>
      <c r="C908" s="2">
        <f t="shared" si="71"/>
        <v>5</v>
      </c>
      <c r="D908" s="2" t="str">
        <f t="shared" si="72"/>
        <v>Weekday</v>
      </c>
      <c r="E908" s="2" t="str">
        <f>TEXT(Table2[[#This Row],[Order Date]],"MMMM")</f>
        <v>November</v>
      </c>
      <c r="F908" s="2" t="str">
        <f>TEXT(Table2[[#This Row],[Order Date]],"YYYY")</f>
        <v>2019</v>
      </c>
      <c r="G908">
        <v>16701</v>
      </c>
      <c r="H908" t="s">
        <v>753</v>
      </c>
      <c r="I908" t="s">
        <v>103</v>
      </c>
      <c r="J908" t="s">
        <v>89</v>
      </c>
      <c r="K908" t="s">
        <v>90</v>
      </c>
      <c r="L908" t="s">
        <v>28</v>
      </c>
      <c r="M908" t="s">
        <v>97</v>
      </c>
      <c r="N908">
        <v>1360</v>
      </c>
      <c r="O908" t="s">
        <v>38</v>
      </c>
      <c r="P908" s="4">
        <v>370</v>
      </c>
      <c r="Q908">
        <v>1</v>
      </c>
      <c r="R908" s="4">
        <f t="shared" si="70"/>
        <v>370</v>
      </c>
      <c r="S908" s="2">
        <v>249.0899963</v>
      </c>
      <c r="T908" s="2">
        <f t="shared" si="73"/>
        <v>120.9100037</v>
      </c>
      <c r="U908" s="2">
        <f t="shared" si="74"/>
        <v>249.0899963</v>
      </c>
    </row>
    <row r="909" spans="1:21">
      <c r="A909">
        <v>73144</v>
      </c>
      <c r="B909" s="1">
        <v>43798</v>
      </c>
      <c r="C909" s="2">
        <f t="shared" si="71"/>
        <v>5</v>
      </c>
      <c r="D909" s="2" t="str">
        <f t="shared" si="72"/>
        <v>Weekday</v>
      </c>
      <c r="E909" s="2" t="str">
        <f>TEXT(Table2[[#This Row],[Order Date]],"MMMM")</f>
        <v>November</v>
      </c>
      <c r="F909" s="2" t="str">
        <f>TEXT(Table2[[#This Row],[Order Date]],"YYYY")</f>
        <v>2019</v>
      </c>
      <c r="G909">
        <v>16697</v>
      </c>
      <c r="H909" t="s">
        <v>552</v>
      </c>
      <c r="I909" t="s">
        <v>420</v>
      </c>
      <c r="J909" t="s">
        <v>89</v>
      </c>
      <c r="K909" t="s">
        <v>90</v>
      </c>
      <c r="L909" t="s">
        <v>28</v>
      </c>
      <c r="M909" t="s">
        <v>97</v>
      </c>
      <c r="N909">
        <v>1360</v>
      </c>
      <c r="O909" t="s">
        <v>38</v>
      </c>
      <c r="P909" s="4">
        <v>370</v>
      </c>
      <c r="Q909">
        <v>1</v>
      </c>
      <c r="R909" s="4">
        <f t="shared" si="70"/>
        <v>370</v>
      </c>
      <c r="S909" s="2">
        <v>249.0899963</v>
      </c>
      <c r="T909" s="2">
        <f t="shared" si="73"/>
        <v>120.9100037</v>
      </c>
      <c r="U909" s="2">
        <f t="shared" si="74"/>
        <v>249.0899963</v>
      </c>
    </row>
    <row r="910" spans="1:21">
      <c r="A910">
        <v>73147</v>
      </c>
      <c r="B910" s="1">
        <v>43798</v>
      </c>
      <c r="C910" s="2">
        <f t="shared" si="71"/>
        <v>5</v>
      </c>
      <c r="D910" s="2" t="str">
        <f t="shared" si="72"/>
        <v>Weekday</v>
      </c>
      <c r="E910" s="2" t="str">
        <f>TEXT(Table2[[#This Row],[Order Date]],"MMMM")</f>
        <v>November</v>
      </c>
      <c r="F910" s="2" t="str">
        <f>TEXT(Table2[[#This Row],[Order Date]],"YYYY")</f>
        <v>2019</v>
      </c>
      <c r="G910">
        <v>16700</v>
      </c>
      <c r="H910" t="s">
        <v>132</v>
      </c>
      <c r="I910" t="s">
        <v>101</v>
      </c>
      <c r="J910" t="s">
        <v>89</v>
      </c>
      <c r="K910" t="s">
        <v>90</v>
      </c>
      <c r="L910" t="s">
        <v>28</v>
      </c>
      <c r="M910" t="s">
        <v>97</v>
      </c>
      <c r="N910">
        <v>1360</v>
      </c>
      <c r="O910" t="s">
        <v>38</v>
      </c>
      <c r="P910" s="4">
        <v>370</v>
      </c>
      <c r="Q910">
        <v>1</v>
      </c>
      <c r="R910" s="4">
        <f t="shared" si="70"/>
        <v>370</v>
      </c>
      <c r="S910" s="2">
        <v>249.0899963</v>
      </c>
      <c r="T910" s="2">
        <f t="shared" si="73"/>
        <v>120.9100037</v>
      </c>
      <c r="U910" s="2">
        <f t="shared" si="74"/>
        <v>249.0899963</v>
      </c>
    </row>
    <row r="911" spans="1:21">
      <c r="A911">
        <v>73145</v>
      </c>
      <c r="B911" s="1">
        <v>43798</v>
      </c>
      <c r="C911" s="2">
        <f t="shared" si="71"/>
        <v>5</v>
      </c>
      <c r="D911" s="2" t="str">
        <f t="shared" si="72"/>
        <v>Weekday</v>
      </c>
      <c r="E911" s="2" t="str">
        <f>TEXT(Table2[[#This Row],[Order Date]],"MMMM")</f>
        <v>November</v>
      </c>
      <c r="F911" s="2" t="str">
        <f>TEXT(Table2[[#This Row],[Order Date]],"YYYY")</f>
        <v>2019</v>
      </c>
      <c r="G911">
        <v>16698</v>
      </c>
      <c r="H911" t="s">
        <v>208</v>
      </c>
      <c r="I911" t="s">
        <v>395</v>
      </c>
      <c r="J911" t="s">
        <v>89</v>
      </c>
      <c r="K911" t="s">
        <v>90</v>
      </c>
      <c r="L911" t="s">
        <v>28</v>
      </c>
      <c r="M911" t="s">
        <v>97</v>
      </c>
      <c r="N911">
        <v>1360</v>
      </c>
      <c r="O911" t="s">
        <v>38</v>
      </c>
      <c r="P911" s="4">
        <v>370</v>
      </c>
      <c r="Q911">
        <v>1</v>
      </c>
      <c r="R911" s="4">
        <f t="shared" si="70"/>
        <v>370</v>
      </c>
      <c r="S911" s="2">
        <v>249.0899963</v>
      </c>
      <c r="T911" s="2">
        <f t="shared" si="73"/>
        <v>120.9100037</v>
      </c>
      <c r="U911" s="2">
        <f t="shared" si="74"/>
        <v>249.0899963</v>
      </c>
    </row>
    <row r="912" spans="1:21">
      <c r="A912">
        <v>73141</v>
      </c>
      <c r="B912" s="1">
        <v>43798</v>
      </c>
      <c r="C912" s="2">
        <f t="shared" si="71"/>
        <v>5</v>
      </c>
      <c r="D912" s="2" t="str">
        <f t="shared" si="72"/>
        <v>Weekday</v>
      </c>
      <c r="E912" s="2" t="str">
        <f>TEXT(Table2[[#This Row],[Order Date]],"MMMM")</f>
        <v>November</v>
      </c>
      <c r="F912" s="2" t="str">
        <f>TEXT(Table2[[#This Row],[Order Date]],"YYYY")</f>
        <v>2019</v>
      </c>
      <c r="G912">
        <v>16694</v>
      </c>
      <c r="H912" t="s">
        <v>754</v>
      </c>
      <c r="I912" t="s">
        <v>144</v>
      </c>
      <c r="J912" t="s">
        <v>89</v>
      </c>
      <c r="K912" t="s">
        <v>90</v>
      </c>
      <c r="L912" t="s">
        <v>28</v>
      </c>
      <c r="M912" t="s">
        <v>97</v>
      </c>
      <c r="N912">
        <v>1360</v>
      </c>
      <c r="O912" t="s">
        <v>38</v>
      </c>
      <c r="P912" s="4">
        <v>370</v>
      </c>
      <c r="Q912">
        <v>1</v>
      </c>
      <c r="R912" s="4">
        <f t="shared" si="70"/>
        <v>370</v>
      </c>
      <c r="S912" s="2">
        <v>249.0899963</v>
      </c>
      <c r="T912" s="2">
        <f t="shared" si="73"/>
        <v>120.9100037</v>
      </c>
      <c r="U912" s="2">
        <f t="shared" si="74"/>
        <v>249.0899963</v>
      </c>
    </row>
    <row r="913" spans="1:21">
      <c r="A913">
        <v>73143</v>
      </c>
      <c r="B913" s="1">
        <v>43798</v>
      </c>
      <c r="C913" s="2">
        <f t="shared" si="71"/>
        <v>5</v>
      </c>
      <c r="D913" s="2" t="str">
        <f t="shared" si="72"/>
        <v>Weekday</v>
      </c>
      <c r="E913" s="2" t="str">
        <f>TEXT(Table2[[#This Row],[Order Date]],"MMMM")</f>
        <v>November</v>
      </c>
      <c r="F913" s="2" t="str">
        <f>TEXT(Table2[[#This Row],[Order Date]],"YYYY")</f>
        <v>2019</v>
      </c>
      <c r="G913">
        <v>16696</v>
      </c>
      <c r="H913" t="s">
        <v>755</v>
      </c>
      <c r="I913" t="s">
        <v>185</v>
      </c>
      <c r="J913" t="s">
        <v>89</v>
      </c>
      <c r="K913" t="s">
        <v>90</v>
      </c>
      <c r="L913" t="s">
        <v>28</v>
      </c>
      <c r="M913" t="s">
        <v>97</v>
      </c>
      <c r="N913">
        <v>1360</v>
      </c>
      <c r="O913" t="s">
        <v>38</v>
      </c>
      <c r="P913" s="4">
        <v>370</v>
      </c>
      <c r="Q913">
        <v>1</v>
      </c>
      <c r="R913" s="4">
        <f t="shared" si="70"/>
        <v>370</v>
      </c>
      <c r="S913" s="2">
        <v>249.0899963</v>
      </c>
      <c r="T913" s="2">
        <f t="shared" si="73"/>
        <v>120.9100037</v>
      </c>
      <c r="U913" s="2">
        <f t="shared" si="74"/>
        <v>249.0899963</v>
      </c>
    </row>
    <row r="914" spans="1:21">
      <c r="A914">
        <v>74796</v>
      </c>
      <c r="B914" s="1">
        <v>43796</v>
      </c>
      <c r="C914" s="2">
        <f t="shared" si="71"/>
        <v>3</v>
      </c>
      <c r="D914" s="2" t="str">
        <f t="shared" si="72"/>
        <v>Weekday</v>
      </c>
      <c r="E914" s="2" t="str">
        <f>TEXT(Table2[[#This Row],[Order Date]],"MMMM")</f>
        <v>November</v>
      </c>
      <c r="F914" s="2" t="str">
        <f>TEXT(Table2[[#This Row],[Order Date]],"YYYY")</f>
        <v>2019</v>
      </c>
      <c r="G914">
        <v>18349</v>
      </c>
      <c r="H914" t="s">
        <v>437</v>
      </c>
      <c r="I914" t="s">
        <v>136</v>
      </c>
      <c r="J914" t="s">
        <v>89</v>
      </c>
      <c r="K914" t="s">
        <v>90</v>
      </c>
      <c r="L914" t="s">
        <v>28</v>
      </c>
      <c r="M914" t="s">
        <v>140</v>
      </c>
      <c r="N914">
        <v>1353</v>
      </c>
      <c r="O914" t="s">
        <v>29</v>
      </c>
      <c r="P914" s="4">
        <v>9.59</v>
      </c>
      <c r="Q914">
        <v>1</v>
      </c>
      <c r="R914" s="4">
        <f t="shared" si="70"/>
        <v>9.59</v>
      </c>
      <c r="S914" s="2">
        <v>3.6100006100000002</v>
      </c>
      <c r="T914" s="2">
        <f t="shared" si="73"/>
        <v>5.9799993899999997</v>
      </c>
      <c r="U914" s="2">
        <f t="shared" si="74"/>
        <v>3.6100006100000002</v>
      </c>
    </row>
    <row r="915" spans="1:21">
      <c r="A915">
        <v>72533</v>
      </c>
      <c r="B915" s="1">
        <v>43793</v>
      </c>
      <c r="C915" s="2">
        <f t="shared" si="71"/>
        <v>7</v>
      </c>
      <c r="D915" s="2" t="str">
        <f t="shared" si="72"/>
        <v>Weekend</v>
      </c>
      <c r="E915" s="2" t="str">
        <f>TEXT(Table2[[#This Row],[Order Date]],"MMMM")</f>
        <v>November</v>
      </c>
      <c r="F915" s="2" t="str">
        <f>TEXT(Table2[[#This Row],[Order Date]],"YYYY")</f>
        <v>2019</v>
      </c>
      <c r="G915">
        <v>16086</v>
      </c>
      <c r="H915" t="s">
        <v>348</v>
      </c>
      <c r="I915" t="s">
        <v>63</v>
      </c>
      <c r="J915" t="s">
        <v>89</v>
      </c>
      <c r="K915" t="s">
        <v>90</v>
      </c>
      <c r="L915" t="s">
        <v>28</v>
      </c>
      <c r="M915" t="s">
        <v>756</v>
      </c>
      <c r="N915">
        <v>1357</v>
      </c>
      <c r="O915" t="s">
        <v>34</v>
      </c>
      <c r="P915" s="4">
        <v>27.97</v>
      </c>
      <c r="Q915">
        <v>1</v>
      </c>
      <c r="R915" s="4">
        <f t="shared" si="70"/>
        <v>27.97</v>
      </c>
      <c r="S915" s="2">
        <v>14.01999664</v>
      </c>
      <c r="T915" s="2">
        <f t="shared" si="73"/>
        <v>13.950003359999998</v>
      </c>
      <c r="U915" s="2">
        <f t="shared" si="74"/>
        <v>14.01999664</v>
      </c>
    </row>
    <row r="916" spans="1:21">
      <c r="A916">
        <v>50588</v>
      </c>
      <c r="B916" s="1">
        <v>43777</v>
      </c>
      <c r="C916" s="2">
        <f t="shared" si="71"/>
        <v>5</v>
      </c>
      <c r="D916" s="2" t="str">
        <f t="shared" si="72"/>
        <v>Weekday</v>
      </c>
      <c r="E916" s="2" t="str">
        <f>TEXT(Table2[[#This Row],[Order Date]],"MMMM")</f>
        <v>November</v>
      </c>
      <c r="F916" s="2" t="str">
        <f>TEXT(Table2[[#This Row],[Order Date]],"YYYY")</f>
        <v>2019</v>
      </c>
      <c r="G916">
        <v>9172</v>
      </c>
      <c r="H916" t="s">
        <v>92</v>
      </c>
      <c r="I916" t="s">
        <v>757</v>
      </c>
      <c r="J916" t="s">
        <v>89</v>
      </c>
      <c r="K916" t="s">
        <v>90</v>
      </c>
      <c r="L916" t="s">
        <v>28</v>
      </c>
      <c r="M916" t="s">
        <v>120</v>
      </c>
      <c r="N916">
        <v>365</v>
      </c>
      <c r="O916" t="s">
        <v>53</v>
      </c>
      <c r="P916" s="4">
        <v>94.75</v>
      </c>
      <c r="Q916">
        <v>5</v>
      </c>
      <c r="R916" s="4">
        <f t="shared" si="70"/>
        <v>473.75</v>
      </c>
      <c r="S916" s="2">
        <v>152.8499985</v>
      </c>
      <c r="T916" s="2">
        <f t="shared" si="73"/>
        <v>320.90000150000003</v>
      </c>
      <c r="U916" s="2">
        <f t="shared" si="74"/>
        <v>30.5699997</v>
      </c>
    </row>
    <row r="917" spans="1:21">
      <c r="A917">
        <v>65030</v>
      </c>
      <c r="B917" s="1">
        <v>43776</v>
      </c>
      <c r="C917" s="2">
        <f t="shared" si="71"/>
        <v>4</v>
      </c>
      <c r="D917" s="2" t="str">
        <f t="shared" si="72"/>
        <v>Weekday</v>
      </c>
      <c r="E917" s="2" t="str">
        <f>TEXT(Table2[[#This Row],[Order Date]],"MMMM")</f>
        <v>November</v>
      </c>
      <c r="F917" s="2" t="str">
        <f>TEXT(Table2[[#This Row],[Order Date]],"YYYY")</f>
        <v>2019</v>
      </c>
      <c r="G917">
        <v>3570</v>
      </c>
      <c r="H917" t="s">
        <v>176</v>
      </c>
      <c r="I917" t="s">
        <v>152</v>
      </c>
      <c r="J917" t="s">
        <v>110</v>
      </c>
      <c r="K917" t="s">
        <v>90</v>
      </c>
      <c r="L917" t="s">
        <v>28</v>
      </c>
      <c r="M917" t="s">
        <v>134</v>
      </c>
      <c r="N917">
        <v>191</v>
      </c>
      <c r="O917" t="s">
        <v>29</v>
      </c>
      <c r="P917" s="4">
        <v>85</v>
      </c>
      <c r="Q917">
        <v>3</v>
      </c>
      <c r="R917" s="4">
        <f t="shared" si="70"/>
        <v>255</v>
      </c>
      <c r="S917" s="2">
        <v>164.33999640000002</v>
      </c>
      <c r="T917" s="2">
        <f t="shared" si="73"/>
        <v>90.660003599999982</v>
      </c>
      <c r="U917" s="2">
        <f t="shared" si="74"/>
        <v>54.779998800000008</v>
      </c>
    </row>
    <row r="918" spans="1:21">
      <c r="A918">
        <v>56678</v>
      </c>
      <c r="B918" s="1">
        <v>43776</v>
      </c>
      <c r="C918" s="2">
        <f t="shared" si="71"/>
        <v>4</v>
      </c>
      <c r="D918" s="2" t="str">
        <f t="shared" si="72"/>
        <v>Weekday</v>
      </c>
      <c r="E918" s="2" t="str">
        <f>TEXT(Table2[[#This Row],[Order Date]],"MMMM")</f>
        <v>November</v>
      </c>
      <c r="F918" s="2" t="str">
        <f>TEXT(Table2[[#This Row],[Order Date]],"YYYY")</f>
        <v>2019</v>
      </c>
      <c r="G918">
        <v>3091</v>
      </c>
      <c r="H918" t="s">
        <v>599</v>
      </c>
      <c r="I918" t="s">
        <v>40</v>
      </c>
      <c r="J918" t="s">
        <v>110</v>
      </c>
      <c r="K918" t="s">
        <v>90</v>
      </c>
      <c r="L918" t="s">
        <v>28</v>
      </c>
      <c r="M918" t="s">
        <v>134</v>
      </c>
      <c r="N918">
        <v>191</v>
      </c>
      <c r="O918" t="s">
        <v>29</v>
      </c>
      <c r="P918" s="4">
        <v>85</v>
      </c>
      <c r="Q918">
        <v>4</v>
      </c>
      <c r="R918" s="4">
        <f t="shared" si="70"/>
        <v>340</v>
      </c>
      <c r="S918" s="2">
        <v>219.11999520000001</v>
      </c>
      <c r="T918" s="2">
        <f t="shared" si="73"/>
        <v>120.88000479999999</v>
      </c>
      <c r="U918" s="2">
        <f t="shared" si="74"/>
        <v>54.779998800000001</v>
      </c>
    </row>
    <row r="919" spans="1:21">
      <c r="A919">
        <v>62885</v>
      </c>
      <c r="B919" s="1">
        <v>43775</v>
      </c>
      <c r="C919" s="2">
        <f t="shared" si="71"/>
        <v>3</v>
      </c>
      <c r="D919" s="2" t="str">
        <f t="shared" si="72"/>
        <v>Weekday</v>
      </c>
      <c r="E919" s="2" t="str">
        <f>TEXT(Table2[[#This Row],[Order Date]],"MMMM")</f>
        <v>November</v>
      </c>
      <c r="F919" s="2" t="str">
        <f>TEXT(Table2[[#This Row],[Order Date]],"YYYY")</f>
        <v>2019</v>
      </c>
      <c r="G919">
        <v>6217</v>
      </c>
      <c r="H919" t="s">
        <v>758</v>
      </c>
      <c r="I919" t="s">
        <v>759</v>
      </c>
      <c r="J919" t="s">
        <v>89</v>
      </c>
      <c r="K919" t="s">
        <v>90</v>
      </c>
      <c r="L919" t="s">
        <v>28</v>
      </c>
      <c r="M919" t="s">
        <v>134</v>
      </c>
      <c r="N919">
        <v>191</v>
      </c>
      <c r="O919" t="s">
        <v>29</v>
      </c>
      <c r="P919" s="4">
        <v>85</v>
      </c>
      <c r="Q919">
        <v>5</v>
      </c>
      <c r="R919" s="4">
        <f t="shared" si="70"/>
        <v>425</v>
      </c>
      <c r="S919" s="2">
        <v>273.89999399999999</v>
      </c>
      <c r="T919" s="2">
        <f t="shared" si="73"/>
        <v>151.10000600000001</v>
      </c>
      <c r="U919" s="2">
        <f t="shared" si="74"/>
        <v>54.779998800000001</v>
      </c>
    </row>
    <row r="920" spans="1:21">
      <c r="A920">
        <v>50424</v>
      </c>
      <c r="B920" s="1">
        <v>43775</v>
      </c>
      <c r="C920" s="2">
        <f t="shared" si="71"/>
        <v>3</v>
      </c>
      <c r="D920" s="2" t="str">
        <f t="shared" si="72"/>
        <v>Weekday</v>
      </c>
      <c r="E920" s="2" t="str">
        <f>TEXT(Table2[[#This Row],[Order Date]],"MMMM")</f>
        <v>November</v>
      </c>
      <c r="F920" s="2" t="str">
        <f>TEXT(Table2[[#This Row],[Order Date]],"YYYY")</f>
        <v>2019</v>
      </c>
      <c r="G920">
        <v>12383</v>
      </c>
      <c r="H920" t="s">
        <v>405</v>
      </c>
      <c r="I920" t="s">
        <v>351</v>
      </c>
      <c r="J920" t="s">
        <v>89</v>
      </c>
      <c r="K920" t="s">
        <v>90</v>
      </c>
      <c r="L920" t="s">
        <v>33</v>
      </c>
      <c r="M920" t="s">
        <v>120</v>
      </c>
      <c r="N920">
        <v>365</v>
      </c>
      <c r="O920" t="s">
        <v>53</v>
      </c>
      <c r="P920" s="4">
        <v>94.75</v>
      </c>
      <c r="Q920">
        <v>4</v>
      </c>
      <c r="R920" s="4">
        <f t="shared" si="70"/>
        <v>379</v>
      </c>
      <c r="S920" s="2">
        <v>122.2799988</v>
      </c>
      <c r="T920" s="2">
        <f t="shared" si="73"/>
        <v>256.72000120000001</v>
      </c>
      <c r="U920" s="2">
        <f t="shared" si="74"/>
        <v>30.5699997</v>
      </c>
    </row>
    <row r="921" spans="1:21">
      <c r="A921">
        <v>62786</v>
      </c>
      <c r="B921" s="1">
        <v>43774</v>
      </c>
      <c r="C921" s="2">
        <f t="shared" si="71"/>
        <v>2</v>
      </c>
      <c r="D921" s="2" t="str">
        <f t="shared" si="72"/>
        <v>Weekday</v>
      </c>
      <c r="E921" s="2" t="str">
        <f>TEXT(Table2[[#This Row],[Order Date]],"MMMM")</f>
        <v>November</v>
      </c>
      <c r="F921" s="2" t="str">
        <f>TEXT(Table2[[#This Row],[Order Date]],"YYYY")</f>
        <v>2019</v>
      </c>
      <c r="G921">
        <v>4909</v>
      </c>
      <c r="H921" t="s">
        <v>92</v>
      </c>
      <c r="I921" t="s">
        <v>308</v>
      </c>
      <c r="J921" t="s">
        <v>89</v>
      </c>
      <c r="K921" t="s">
        <v>90</v>
      </c>
      <c r="L921" t="s">
        <v>33</v>
      </c>
      <c r="M921" t="s">
        <v>120</v>
      </c>
      <c r="N921">
        <v>365</v>
      </c>
      <c r="O921" t="s">
        <v>53</v>
      </c>
      <c r="P921" s="4">
        <v>94.75</v>
      </c>
      <c r="Q921">
        <v>4</v>
      </c>
      <c r="R921" s="4">
        <f t="shared" si="70"/>
        <v>379</v>
      </c>
      <c r="S921" s="2">
        <v>122.2799988</v>
      </c>
      <c r="T921" s="2">
        <f t="shared" si="73"/>
        <v>256.72000120000001</v>
      </c>
      <c r="U921" s="2">
        <f t="shared" si="74"/>
        <v>30.5699997</v>
      </c>
    </row>
    <row r="922" spans="1:21">
      <c r="A922">
        <v>73203</v>
      </c>
      <c r="B922" s="1">
        <v>43773</v>
      </c>
      <c r="C922" s="2">
        <f t="shared" si="71"/>
        <v>1</v>
      </c>
      <c r="D922" s="2" t="str">
        <f t="shared" si="72"/>
        <v>Weekday</v>
      </c>
      <c r="E922" s="2" t="str">
        <f>TEXT(Table2[[#This Row],[Order Date]],"MMMM")</f>
        <v>November</v>
      </c>
      <c r="F922" s="2" t="str">
        <f>TEXT(Table2[[#This Row],[Order Date]],"YYYY")</f>
        <v>2019</v>
      </c>
      <c r="G922">
        <v>16756</v>
      </c>
      <c r="H922" t="s">
        <v>457</v>
      </c>
      <c r="I922" t="s">
        <v>109</v>
      </c>
      <c r="J922" t="s">
        <v>110</v>
      </c>
      <c r="K922" t="s">
        <v>111</v>
      </c>
      <c r="L922" t="s">
        <v>28</v>
      </c>
      <c r="M922" t="s">
        <v>97</v>
      </c>
      <c r="N922">
        <v>1360</v>
      </c>
      <c r="O922" t="s">
        <v>38</v>
      </c>
      <c r="P922" s="4">
        <v>370</v>
      </c>
      <c r="Q922">
        <v>1</v>
      </c>
      <c r="R922" s="4">
        <f t="shared" si="70"/>
        <v>370</v>
      </c>
      <c r="S922" s="2">
        <v>249.0899963</v>
      </c>
      <c r="T922" s="2">
        <f t="shared" si="73"/>
        <v>120.9100037</v>
      </c>
      <c r="U922" s="2">
        <f t="shared" si="74"/>
        <v>249.0899963</v>
      </c>
    </row>
    <row r="923" spans="1:21">
      <c r="A923">
        <v>71112</v>
      </c>
      <c r="B923" s="1">
        <v>43773</v>
      </c>
      <c r="C923" s="2">
        <f t="shared" si="71"/>
        <v>1</v>
      </c>
      <c r="D923" s="2" t="str">
        <f t="shared" si="72"/>
        <v>Weekday</v>
      </c>
      <c r="E923" s="2" t="str">
        <f>TEXT(Table2[[#This Row],[Order Date]],"MMMM")</f>
        <v>November</v>
      </c>
      <c r="F923" s="2" t="str">
        <f>TEXT(Table2[[#This Row],[Order Date]],"YYYY")</f>
        <v>2019</v>
      </c>
      <c r="G923">
        <v>14665</v>
      </c>
      <c r="H923" t="s">
        <v>496</v>
      </c>
      <c r="I923" t="s">
        <v>760</v>
      </c>
      <c r="J923" t="s">
        <v>110</v>
      </c>
      <c r="K923" t="s">
        <v>111</v>
      </c>
      <c r="L923" t="s">
        <v>28</v>
      </c>
      <c r="M923" t="s">
        <v>610</v>
      </c>
      <c r="N923">
        <v>1352</v>
      </c>
      <c r="O923" t="s">
        <v>38</v>
      </c>
      <c r="P923" s="4">
        <v>669.99</v>
      </c>
      <c r="Q923">
        <v>1</v>
      </c>
      <c r="R923" s="4">
        <f t="shared" si="70"/>
        <v>669.99</v>
      </c>
      <c r="S923" s="2">
        <v>450.58000183000001</v>
      </c>
      <c r="T923" s="2">
        <f t="shared" si="73"/>
        <v>219.40999816999999</v>
      </c>
      <c r="U923" s="2">
        <f t="shared" si="74"/>
        <v>450.58000183000001</v>
      </c>
    </row>
    <row r="924" spans="1:21">
      <c r="A924">
        <v>71123</v>
      </c>
      <c r="B924" s="1">
        <v>43773</v>
      </c>
      <c r="C924" s="2">
        <f t="shared" si="71"/>
        <v>1</v>
      </c>
      <c r="D924" s="2" t="str">
        <f t="shared" si="72"/>
        <v>Weekday</v>
      </c>
      <c r="E924" s="2" t="str">
        <f>TEXT(Table2[[#This Row],[Order Date]],"MMMM")</f>
        <v>November</v>
      </c>
      <c r="F924" s="2" t="str">
        <f>TEXT(Table2[[#This Row],[Order Date]],"YYYY")</f>
        <v>2019</v>
      </c>
      <c r="G924">
        <v>14676</v>
      </c>
      <c r="H924" t="s">
        <v>761</v>
      </c>
      <c r="I924" t="s">
        <v>760</v>
      </c>
      <c r="J924" t="s">
        <v>110</v>
      </c>
      <c r="K924" t="s">
        <v>111</v>
      </c>
      <c r="L924" t="s">
        <v>28</v>
      </c>
      <c r="M924" t="s">
        <v>610</v>
      </c>
      <c r="N924">
        <v>1352</v>
      </c>
      <c r="O924" t="s">
        <v>38</v>
      </c>
      <c r="P924" s="4">
        <v>669.99</v>
      </c>
      <c r="Q924">
        <v>1</v>
      </c>
      <c r="R924" s="4">
        <f t="shared" si="70"/>
        <v>669.99</v>
      </c>
      <c r="S924" s="2">
        <v>450.58000183000001</v>
      </c>
      <c r="T924" s="2">
        <f t="shared" si="73"/>
        <v>219.40999816999999</v>
      </c>
      <c r="U924" s="2">
        <f t="shared" si="74"/>
        <v>450.58000183000001</v>
      </c>
    </row>
    <row r="925" spans="1:21">
      <c r="A925">
        <v>71051</v>
      </c>
      <c r="B925" s="1">
        <v>43772</v>
      </c>
      <c r="C925" s="2">
        <f t="shared" si="71"/>
        <v>7</v>
      </c>
      <c r="D925" s="2" t="str">
        <f t="shared" si="72"/>
        <v>Weekend</v>
      </c>
      <c r="E925" s="2" t="str">
        <f>TEXT(Table2[[#This Row],[Order Date]],"MMMM")</f>
        <v>November</v>
      </c>
      <c r="F925" s="2" t="str">
        <f>TEXT(Table2[[#This Row],[Order Date]],"YYYY")</f>
        <v>2019</v>
      </c>
      <c r="G925">
        <v>14604</v>
      </c>
      <c r="H925" t="s">
        <v>762</v>
      </c>
      <c r="I925" t="s">
        <v>760</v>
      </c>
      <c r="J925" t="s">
        <v>110</v>
      </c>
      <c r="K925" t="s">
        <v>111</v>
      </c>
      <c r="L925" t="s">
        <v>28</v>
      </c>
      <c r="M925" t="s">
        <v>610</v>
      </c>
      <c r="N925">
        <v>1352</v>
      </c>
      <c r="O925" t="s">
        <v>38</v>
      </c>
      <c r="P925" s="4">
        <v>669.99</v>
      </c>
      <c r="Q925">
        <v>1</v>
      </c>
      <c r="R925" s="4">
        <f t="shared" si="70"/>
        <v>669.99</v>
      </c>
      <c r="S925" s="2">
        <v>450.58000183000001</v>
      </c>
      <c r="T925" s="2">
        <f t="shared" si="73"/>
        <v>219.40999816999999</v>
      </c>
      <c r="U925" s="2">
        <f t="shared" si="74"/>
        <v>450.58000183000001</v>
      </c>
    </row>
    <row r="926" spans="1:21">
      <c r="A926">
        <v>71077</v>
      </c>
      <c r="B926" s="1">
        <v>43772</v>
      </c>
      <c r="C926" s="2">
        <f t="shared" si="71"/>
        <v>7</v>
      </c>
      <c r="D926" s="2" t="str">
        <f t="shared" si="72"/>
        <v>Weekend</v>
      </c>
      <c r="E926" s="2" t="str">
        <f>TEXT(Table2[[#This Row],[Order Date]],"MMMM")</f>
        <v>November</v>
      </c>
      <c r="F926" s="2" t="str">
        <f>TEXT(Table2[[#This Row],[Order Date]],"YYYY")</f>
        <v>2019</v>
      </c>
      <c r="G926">
        <v>14630</v>
      </c>
      <c r="H926" t="s">
        <v>763</v>
      </c>
      <c r="I926" t="s">
        <v>760</v>
      </c>
      <c r="J926" t="s">
        <v>110</v>
      </c>
      <c r="K926" t="s">
        <v>111</v>
      </c>
      <c r="L926" t="s">
        <v>28</v>
      </c>
      <c r="M926" t="s">
        <v>610</v>
      </c>
      <c r="N926">
        <v>1352</v>
      </c>
      <c r="O926" t="s">
        <v>38</v>
      </c>
      <c r="P926" s="4">
        <v>669.99</v>
      </c>
      <c r="Q926">
        <v>1</v>
      </c>
      <c r="R926" s="4">
        <f t="shared" si="70"/>
        <v>669.99</v>
      </c>
      <c r="S926" s="2">
        <v>450.58000183000001</v>
      </c>
      <c r="T926" s="2">
        <f t="shared" si="73"/>
        <v>219.40999816999999</v>
      </c>
      <c r="U926" s="2">
        <f t="shared" si="74"/>
        <v>450.58000183000001</v>
      </c>
    </row>
    <row r="927" spans="1:21">
      <c r="A927">
        <v>62637</v>
      </c>
      <c r="B927" s="1">
        <v>43772</v>
      </c>
      <c r="C927" s="2">
        <f t="shared" si="71"/>
        <v>7</v>
      </c>
      <c r="D927" s="2" t="str">
        <f t="shared" si="72"/>
        <v>Weekend</v>
      </c>
      <c r="E927" s="2" t="str">
        <f>TEXT(Table2[[#This Row],[Order Date]],"MMMM")</f>
        <v>November</v>
      </c>
      <c r="F927" s="2" t="str">
        <f>TEXT(Table2[[#This Row],[Order Date]],"YYYY")</f>
        <v>2019</v>
      </c>
      <c r="G927">
        <v>9726</v>
      </c>
      <c r="H927" t="s">
        <v>92</v>
      </c>
      <c r="I927" t="s">
        <v>44</v>
      </c>
      <c r="J927" t="s">
        <v>110</v>
      </c>
      <c r="K927" t="s">
        <v>111</v>
      </c>
      <c r="L927" t="s">
        <v>28</v>
      </c>
      <c r="M927" t="s">
        <v>94</v>
      </c>
      <c r="N927">
        <v>403</v>
      </c>
      <c r="O927" t="s">
        <v>53</v>
      </c>
      <c r="P927" s="4">
        <v>133.37</v>
      </c>
      <c r="Q927">
        <v>1</v>
      </c>
      <c r="R927" s="4">
        <f t="shared" si="70"/>
        <v>133.37</v>
      </c>
      <c r="S927" s="2">
        <v>84.590000149999995</v>
      </c>
      <c r="T927" s="2">
        <f t="shared" si="73"/>
        <v>48.77999985000001</v>
      </c>
      <c r="U927" s="2">
        <f t="shared" si="74"/>
        <v>84.590000149999995</v>
      </c>
    </row>
    <row r="928" spans="1:21">
      <c r="A928">
        <v>73111</v>
      </c>
      <c r="B928" s="1">
        <v>43772</v>
      </c>
      <c r="C928" s="2">
        <f t="shared" si="71"/>
        <v>7</v>
      </c>
      <c r="D928" s="2" t="str">
        <f t="shared" si="72"/>
        <v>Weekend</v>
      </c>
      <c r="E928" s="2" t="str">
        <f>TEXT(Table2[[#This Row],[Order Date]],"MMMM")</f>
        <v>November</v>
      </c>
      <c r="F928" s="2" t="str">
        <f>TEXT(Table2[[#This Row],[Order Date]],"YYYY")</f>
        <v>2019</v>
      </c>
      <c r="G928">
        <v>16664</v>
      </c>
      <c r="H928" t="s">
        <v>764</v>
      </c>
      <c r="I928" t="s">
        <v>395</v>
      </c>
      <c r="J928" t="s">
        <v>89</v>
      </c>
      <c r="K928" t="s">
        <v>90</v>
      </c>
      <c r="L928" t="s">
        <v>28</v>
      </c>
      <c r="M928" t="s">
        <v>97</v>
      </c>
      <c r="N928">
        <v>1360</v>
      </c>
      <c r="O928" t="s">
        <v>38</v>
      </c>
      <c r="P928" s="4">
        <v>370</v>
      </c>
      <c r="Q928">
        <v>1</v>
      </c>
      <c r="R928" s="4">
        <f t="shared" si="70"/>
        <v>370</v>
      </c>
      <c r="S928" s="2">
        <v>249.0899963</v>
      </c>
      <c r="T928" s="2">
        <f t="shared" si="73"/>
        <v>120.9100037</v>
      </c>
      <c r="U928" s="2">
        <f t="shared" si="74"/>
        <v>249.0899963</v>
      </c>
    </row>
    <row r="929" spans="1:21">
      <c r="A929">
        <v>73112</v>
      </c>
      <c r="B929" s="1">
        <v>43771</v>
      </c>
      <c r="C929" s="2">
        <f t="shared" si="71"/>
        <v>6</v>
      </c>
      <c r="D929" s="2" t="str">
        <f t="shared" si="72"/>
        <v>Weekend</v>
      </c>
      <c r="E929" s="2" t="str">
        <f>TEXT(Table2[[#This Row],[Order Date]],"MMMM")</f>
        <v>November</v>
      </c>
      <c r="F929" s="2" t="str">
        <f>TEXT(Table2[[#This Row],[Order Date]],"YYYY")</f>
        <v>2019</v>
      </c>
      <c r="G929">
        <v>16665</v>
      </c>
      <c r="H929" t="s">
        <v>765</v>
      </c>
      <c r="I929" t="s">
        <v>673</v>
      </c>
      <c r="J929" t="s">
        <v>89</v>
      </c>
      <c r="K929" t="s">
        <v>90</v>
      </c>
      <c r="L929" t="s">
        <v>28</v>
      </c>
      <c r="M929" t="s">
        <v>97</v>
      </c>
      <c r="N929">
        <v>1360</v>
      </c>
      <c r="O929" t="s">
        <v>38</v>
      </c>
      <c r="P929" s="4">
        <v>370</v>
      </c>
      <c r="Q929">
        <v>1</v>
      </c>
      <c r="R929" s="4">
        <f t="shared" si="70"/>
        <v>370</v>
      </c>
      <c r="S929" s="2">
        <v>249.0899963</v>
      </c>
      <c r="T929" s="2">
        <f t="shared" si="73"/>
        <v>120.9100037</v>
      </c>
      <c r="U929" s="2">
        <f t="shared" si="74"/>
        <v>249.0899963</v>
      </c>
    </row>
    <row r="930" spans="1:21">
      <c r="A930">
        <v>70955</v>
      </c>
      <c r="B930" s="1">
        <v>43770</v>
      </c>
      <c r="C930" s="2">
        <f t="shared" si="71"/>
        <v>5</v>
      </c>
      <c r="D930" s="2" t="str">
        <f t="shared" si="72"/>
        <v>Weekday</v>
      </c>
      <c r="E930" s="2" t="str">
        <f>TEXT(Table2[[#This Row],[Order Date]],"MMMM")</f>
        <v>November</v>
      </c>
      <c r="F930" s="2" t="str">
        <f>TEXT(Table2[[#This Row],[Order Date]],"YYYY")</f>
        <v>2019</v>
      </c>
      <c r="G930">
        <v>14508</v>
      </c>
      <c r="H930" t="s">
        <v>468</v>
      </c>
      <c r="I930" t="s">
        <v>227</v>
      </c>
      <c r="J930" t="s">
        <v>110</v>
      </c>
      <c r="K930" t="s">
        <v>111</v>
      </c>
      <c r="L930" t="s">
        <v>28</v>
      </c>
      <c r="M930" t="s">
        <v>610</v>
      </c>
      <c r="N930">
        <v>1352</v>
      </c>
      <c r="O930" t="s">
        <v>38</v>
      </c>
      <c r="P930" s="4">
        <v>669.99</v>
      </c>
      <c r="Q930">
        <v>1</v>
      </c>
      <c r="R930" s="4">
        <f t="shared" si="70"/>
        <v>669.99</v>
      </c>
      <c r="S930" s="2">
        <v>450.58000183000001</v>
      </c>
      <c r="T930" s="2">
        <f t="shared" si="73"/>
        <v>219.40999816999999</v>
      </c>
      <c r="U930" s="2">
        <f t="shared" si="74"/>
        <v>450.58000183000001</v>
      </c>
    </row>
    <row r="931" spans="1:21">
      <c r="A931">
        <v>73113</v>
      </c>
      <c r="B931" s="1">
        <v>43770</v>
      </c>
      <c r="C931" s="2">
        <f t="shared" si="71"/>
        <v>5</v>
      </c>
      <c r="D931" s="2" t="str">
        <f t="shared" si="72"/>
        <v>Weekday</v>
      </c>
      <c r="E931" s="2" t="str">
        <f>TEXT(Table2[[#This Row],[Order Date]],"MMMM")</f>
        <v>November</v>
      </c>
      <c r="F931" s="2" t="str">
        <f>TEXT(Table2[[#This Row],[Order Date]],"YYYY")</f>
        <v>2019</v>
      </c>
      <c r="G931">
        <v>16666</v>
      </c>
      <c r="H931" t="s">
        <v>766</v>
      </c>
      <c r="I931" t="s">
        <v>31</v>
      </c>
      <c r="J931" t="s">
        <v>110</v>
      </c>
      <c r="K931" t="s">
        <v>90</v>
      </c>
      <c r="L931" t="s">
        <v>28</v>
      </c>
      <c r="M931" t="s">
        <v>97</v>
      </c>
      <c r="N931">
        <v>1360</v>
      </c>
      <c r="O931" t="s">
        <v>38</v>
      </c>
      <c r="P931" s="4">
        <v>370</v>
      </c>
      <c r="Q931">
        <v>1</v>
      </c>
      <c r="R931" s="4">
        <f t="shared" si="70"/>
        <v>370</v>
      </c>
      <c r="S931" s="2">
        <v>249.0899963</v>
      </c>
      <c r="T931" s="2">
        <f t="shared" si="73"/>
        <v>120.9100037</v>
      </c>
      <c r="U931" s="2">
        <f t="shared" si="74"/>
        <v>249.0899963</v>
      </c>
    </row>
    <row r="932" spans="1:21">
      <c r="A932">
        <v>60445</v>
      </c>
      <c r="B932" s="1">
        <v>43770</v>
      </c>
      <c r="C932" s="2">
        <f t="shared" si="71"/>
        <v>5</v>
      </c>
      <c r="D932" s="2" t="str">
        <f t="shared" si="72"/>
        <v>Weekday</v>
      </c>
      <c r="E932" s="2" t="str">
        <f>TEXT(Table2[[#This Row],[Order Date]],"MMMM")</f>
        <v>November</v>
      </c>
      <c r="F932" s="2" t="str">
        <f>TEXT(Table2[[#This Row],[Order Date]],"YYYY")</f>
        <v>2019</v>
      </c>
      <c r="G932">
        <v>5138</v>
      </c>
      <c r="H932" t="s">
        <v>767</v>
      </c>
      <c r="I932" t="s">
        <v>768</v>
      </c>
      <c r="J932" t="s">
        <v>89</v>
      </c>
      <c r="K932" t="s">
        <v>90</v>
      </c>
      <c r="L932" t="s">
        <v>33</v>
      </c>
      <c r="M932" t="s">
        <v>120</v>
      </c>
      <c r="N932">
        <v>365</v>
      </c>
      <c r="O932" t="s">
        <v>53</v>
      </c>
      <c r="P932" s="4">
        <v>94.75</v>
      </c>
      <c r="Q932">
        <v>2</v>
      </c>
      <c r="R932" s="4">
        <f t="shared" si="70"/>
        <v>189.5</v>
      </c>
      <c r="S932" s="2">
        <v>61.139999400000001</v>
      </c>
      <c r="T932" s="2">
        <f t="shared" si="73"/>
        <v>128.36000060000001</v>
      </c>
      <c r="U932" s="2">
        <f t="shared" si="74"/>
        <v>30.5699997</v>
      </c>
    </row>
    <row r="933" spans="1:21">
      <c r="A933">
        <v>73114</v>
      </c>
      <c r="B933" s="1">
        <v>43769</v>
      </c>
      <c r="C933" s="2">
        <f t="shared" si="71"/>
        <v>4</v>
      </c>
      <c r="D933" s="2" t="str">
        <f t="shared" si="72"/>
        <v>Weekday</v>
      </c>
      <c r="E933" s="2" t="str">
        <f>TEXT(Table2[[#This Row],[Order Date]],"MMMM")</f>
        <v>October</v>
      </c>
      <c r="F933" s="2" t="str">
        <f>TEXT(Table2[[#This Row],[Order Date]],"YYYY")</f>
        <v>2019</v>
      </c>
      <c r="G933">
        <v>16667</v>
      </c>
      <c r="H933" t="s">
        <v>769</v>
      </c>
      <c r="I933" t="s">
        <v>353</v>
      </c>
      <c r="J933" t="s">
        <v>89</v>
      </c>
      <c r="K933" t="s">
        <v>90</v>
      </c>
      <c r="L933" t="s">
        <v>28</v>
      </c>
      <c r="M933" t="s">
        <v>97</v>
      </c>
      <c r="N933">
        <v>1360</v>
      </c>
      <c r="O933" t="s">
        <v>38</v>
      </c>
      <c r="P933" s="4">
        <v>370</v>
      </c>
      <c r="Q933">
        <v>1</v>
      </c>
      <c r="R933" s="4">
        <f t="shared" si="70"/>
        <v>370</v>
      </c>
      <c r="S933" s="2">
        <v>249.0899963</v>
      </c>
      <c r="T933" s="2">
        <f t="shared" si="73"/>
        <v>120.9100037</v>
      </c>
      <c r="U933" s="2">
        <f t="shared" si="74"/>
        <v>249.0899963</v>
      </c>
    </row>
    <row r="934" spans="1:21">
      <c r="A934">
        <v>73115</v>
      </c>
      <c r="B934" s="1">
        <v>43768</v>
      </c>
      <c r="C934" s="2">
        <f t="shared" si="71"/>
        <v>3</v>
      </c>
      <c r="D934" s="2" t="str">
        <f t="shared" si="72"/>
        <v>Weekday</v>
      </c>
      <c r="E934" s="2" t="str">
        <f>TEXT(Table2[[#This Row],[Order Date]],"MMMM")</f>
        <v>October</v>
      </c>
      <c r="F934" s="2" t="str">
        <f>TEXT(Table2[[#This Row],[Order Date]],"YYYY")</f>
        <v>2019</v>
      </c>
      <c r="G934">
        <v>16668</v>
      </c>
      <c r="H934" t="s">
        <v>466</v>
      </c>
      <c r="I934" t="s">
        <v>218</v>
      </c>
      <c r="J934" t="s">
        <v>110</v>
      </c>
      <c r="K934" t="s">
        <v>111</v>
      </c>
      <c r="L934" t="s">
        <v>28</v>
      </c>
      <c r="M934" t="s">
        <v>97</v>
      </c>
      <c r="N934">
        <v>1360</v>
      </c>
      <c r="O934" t="s">
        <v>38</v>
      </c>
      <c r="P934" s="4">
        <v>370</v>
      </c>
      <c r="Q934">
        <v>1</v>
      </c>
      <c r="R934" s="4">
        <f t="shared" si="70"/>
        <v>370</v>
      </c>
      <c r="S934" s="2">
        <v>249.0899963</v>
      </c>
      <c r="T934" s="2">
        <f t="shared" si="73"/>
        <v>120.9100037</v>
      </c>
      <c r="U934" s="2">
        <f t="shared" si="74"/>
        <v>249.0899963</v>
      </c>
    </row>
    <row r="935" spans="1:21">
      <c r="A935">
        <v>70769</v>
      </c>
      <c r="B935" s="1">
        <v>43768</v>
      </c>
      <c r="C935" s="2">
        <f t="shared" si="71"/>
        <v>3</v>
      </c>
      <c r="D935" s="2" t="str">
        <f t="shared" si="72"/>
        <v>Weekday</v>
      </c>
      <c r="E935" s="2" t="str">
        <f>TEXT(Table2[[#This Row],[Order Date]],"MMMM")</f>
        <v>October</v>
      </c>
      <c r="F935" s="2" t="str">
        <f>TEXT(Table2[[#This Row],[Order Date]],"YYYY")</f>
        <v>2019</v>
      </c>
      <c r="G935">
        <v>14322</v>
      </c>
      <c r="H935" t="s">
        <v>770</v>
      </c>
      <c r="I935" t="s">
        <v>227</v>
      </c>
      <c r="J935" t="s">
        <v>110</v>
      </c>
      <c r="K935" t="s">
        <v>111</v>
      </c>
      <c r="L935" t="s">
        <v>28</v>
      </c>
      <c r="M935" t="s">
        <v>771</v>
      </c>
      <c r="N935">
        <v>1351</v>
      </c>
      <c r="O935" t="s">
        <v>38</v>
      </c>
      <c r="P935" s="4">
        <v>1650</v>
      </c>
      <c r="Q935">
        <v>1</v>
      </c>
      <c r="R935" s="4">
        <f t="shared" si="70"/>
        <v>1650</v>
      </c>
      <c r="S935" s="2">
        <v>595.34997559999999</v>
      </c>
      <c r="T935" s="2">
        <f t="shared" si="73"/>
        <v>1054.6500243999999</v>
      </c>
      <c r="U935" s="2">
        <f t="shared" si="74"/>
        <v>595.34997559999999</v>
      </c>
    </row>
    <row r="936" spans="1:21">
      <c r="A936">
        <v>19035</v>
      </c>
      <c r="B936" s="1">
        <v>43768</v>
      </c>
      <c r="C936" s="2">
        <f t="shared" si="71"/>
        <v>3</v>
      </c>
      <c r="D936" s="2" t="str">
        <f t="shared" si="72"/>
        <v>Weekday</v>
      </c>
      <c r="E936" s="2" t="str">
        <f>TEXT(Table2[[#This Row],[Order Date]],"MMMM")</f>
        <v>October</v>
      </c>
      <c r="F936" s="2" t="str">
        <f>TEXT(Table2[[#This Row],[Order Date]],"YYYY")</f>
        <v>2019</v>
      </c>
      <c r="G936">
        <v>10679</v>
      </c>
      <c r="H936" t="s">
        <v>92</v>
      </c>
      <c r="I936" t="s">
        <v>119</v>
      </c>
      <c r="J936" t="s">
        <v>110</v>
      </c>
      <c r="K936" t="s">
        <v>90</v>
      </c>
      <c r="L936" t="s">
        <v>28</v>
      </c>
      <c r="M936" t="s">
        <v>94</v>
      </c>
      <c r="N936">
        <v>403</v>
      </c>
      <c r="O936" t="s">
        <v>53</v>
      </c>
      <c r="P936" s="4">
        <v>133.37</v>
      </c>
      <c r="Q936">
        <v>1</v>
      </c>
      <c r="R936" s="4">
        <f t="shared" si="70"/>
        <v>133.37</v>
      </c>
      <c r="S936" s="2">
        <v>84.590000149999995</v>
      </c>
      <c r="T936" s="2">
        <f t="shared" si="73"/>
        <v>48.77999985000001</v>
      </c>
      <c r="U936" s="2">
        <f t="shared" si="74"/>
        <v>84.590000149999995</v>
      </c>
    </row>
    <row r="937" spans="1:21">
      <c r="A937">
        <v>70734</v>
      </c>
      <c r="B937" s="1">
        <v>43767</v>
      </c>
      <c r="C937" s="2">
        <f t="shared" si="71"/>
        <v>2</v>
      </c>
      <c r="D937" s="2" t="str">
        <f t="shared" si="72"/>
        <v>Weekday</v>
      </c>
      <c r="E937" s="2" t="str">
        <f>TEXT(Table2[[#This Row],[Order Date]],"MMMM")</f>
        <v>October</v>
      </c>
      <c r="F937" s="2" t="str">
        <f>TEXT(Table2[[#This Row],[Order Date]],"YYYY")</f>
        <v>2019</v>
      </c>
      <c r="G937">
        <v>14287</v>
      </c>
      <c r="H937" t="s">
        <v>772</v>
      </c>
      <c r="I937" t="s">
        <v>227</v>
      </c>
      <c r="J937" t="s">
        <v>110</v>
      </c>
      <c r="K937" t="s">
        <v>111</v>
      </c>
      <c r="L937" t="s">
        <v>28</v>
      </c>
      <c r="M937" t="s">
        <v>771</v>
      </c>
      <c r="N937">
        <v>1351</v>
      </c>
      <c r="O937" t="s">
        <v>38</v>
      </c>
      <c r="P937" s="4">
        <v>1650</v>
      </c>
      <c r="Q937">
        <v>1</v>
      </c>
      <c r="R937" s="4">
        <f t="shared" si="70"/>
        <v>1650</v>
      </c>
      <c r="S937" s="2">
        <v>595.34997559999999</v>
      </c>
      <c r="T937" s="2">
        <f t="shared" si="73"/>
        <v>1054.6500243999999</v>
      </c>
      <c r="U937" s="2">
        <f t="shared" si="74"/>
        <v>595.34997559999999</v>
      </c>
    </row>
    <row r="938" spans="1:21">
      <c r="A938">
        <v>71164</v>
      </c>
      <c r="B938" s="1">
        <v>43767</v>
      </c>
      <c r="C938" s="2">
        <f t="shared" si="71"/>
        <v>2</v>
      </c>
      <c r="D938" s="2" t="str">
        <f t="shared" si="72"/>
        <v>Weekday</v>
      </c>
      <c r="E938" s="2" t="str">
        <f>TEXT(Table2[[#This Row],[Order Date]],"MMMM")</f>
        <v>October</v>
      </c>
      <c r="F938" s="2" t="str">
        <f>TEXT(Table2[[#This Row],[Order Date]],"YYYY")</f>
        <v>2019</v>
      </c>
      <c r="G938">
        <v>14717</v>
      </c>
      <c r="H938" t="s">
        <v>593</v>
      </c>
      <c r="I938" t="s">
        <v>31</v>
      </c>
      <c r="J938" t="s">
        <v>110</v>
      </c>
      <c r="K938" t="s">
        <v>90</v>
      </c>
      <c r="L938" t="s">
        <v>28</v>
      </c>
      <c r="M938" t="s">
        <v>140</v>
      </c>
      <c r="N938">
        <v>1353</v>
      </c>
      <c r="O938" t="s">
        <v>29</v>
      </c>
      <c r="P938" s="4">
        <v>9.59</v>
      </c>
      <c r="Q938">
        <v>1</v>
      </c>
      <c r="R938" s="4">
        <f t="shared" si="70"/>
        <v>9.59</v>
      </c>
      <c r="S938" s="2">
        <v>3.6100006100000002</v>
      </c>
      <c r="T938" s="2">
        <f t="shared" si="73"/>
        <v>5.9799993899999997</v>
      </c>
      <c r="U938" s="2">
        <f t="shared" si="74"/>
        <v>3.6100006100000002</v>
      </c>
    </row>
    <row r="939" spans="1:21">
      <c r="A939">
        <v>73116</v>
      </c>
      <c r="B939" s="1">
        <v>43767</v>
      </c>
      <c r="C939" s="2">
        <f t="shared" si="71"/>
        <v>2</v>
      </c>
      <c r="D939" s="2" t="str">
        <f t="shared" si="72"/>
        <v>Weekday</v>
      </c>
      <c r="E939" s="2" t="str">
        <f>TEXT(Table2[[#This Row],[Order Date]],"MMMM")</f>
        <v>October</v>
      </c>
      <c r="F939" s="2" t="str">
        <f>TEXT(Table2[[#This Row],[Order Date]],"YYYY")</f>
        <v>2019</v>
      </c>
      <c r="G939">
        <v>16669</v>
      </c>
      <c r="H939" t="s">
        <v>276</v>
      </c>
      <c r="I939" t="s">
        <v>93</v>
      </c>
      <c r="J939" t="s">
        <v>89</v>
      </c>
      <c r="K939" t="s">
        <v>90</v>
      </c>
      <c r="L939" t="s">
        <v>28</v>
      </c>
      <c r="M939" t="s">
        <v>97</v>
      </c>
      <c r="N939">
        <v>1360</v>
      </c>
      <c r="O939" t="s">
        <v>38</v>
      </c>
      <c r="P939" s="4">
        <v>370</v>
      </c>
      <c r="Q939">
        <v>1</v>
      </c>
      <c r="R939" s="4">
        <f t="shared" si="70"/>
        <v>370</v>
      </c>
      <c r="S939" s="2">
        <v>249.0899963</v>
      </c>
      <c r="T939" s="2">
        <f t="shared" si="73"/>
        <v>120.9100037</v>
      </c>
      <c r="U939" s="2">
        <f t="shared" si="74"/>
        <v>249.0899963</v>
      </c>
    </row>
    <row r="940" spans="1:21">
      <c r="A940">
        <v>70380</v>
      </c>
      <c r="B940" s="1">
        <v>43766</v>
      </c>
      <c r="C940" s="2">
        <f t="shared" si="71"/>
        <v>1</v>
      </c>
      <c r="D940" s="2" t="str">
        <f t="shared" si="72"/>
        <v>Weekday</v>
      </c>
      <c r="E940" s="2" t="str">
        <f>TEXT(Table2[[#This Row],[Order Date]],"MMMM")</f>
        <v>October</v>
      </c>
      <c r="F940" s="2" t="str">
        <f>TEXT(Table2[[#This Row],[Order Date]],"YYYY")</f>
        <v>2019</v>
      </c>
      <c r="G940">
        <v>13933</v>
      </c>
      <c r="H940" t="s">
        <v>773</v>
      </c>
      <c r="I940" t="s">
        <v>31</v>
      </c>
      <c r="J940" t="s">
        <v>110</v>
      </c>
      <c r="K940" t="s">
        <v>90</v>
      </c>
      <c r="L940" t="s">
        <v>28</v>
      </c>
      <c r="M940" t="s">
        <v>228</v>
      </c>
      <c r="N940">
        <v>1350</v>
      </c>
      <c r="O940" t="s">
        <v>29</v>
      </c>
      <c r="P940" s="4">
        <v>22.74</v>
      </c>
      <c r="Q940">
        <v>1</v>
      </c>
      <c r="R940" s="4">
        <f t="shared" si="70"/>
        <v>22.74</v>
      </c>
      <c r="S940" s="2">
        <v>14.6999969</v>
      </c>
      <c r="T940" s="2">
        <f t="shared" si="73"/>
        <v>8.0400030999999981</v>
      </c>
      <c r="U940" s="2">
        <f t="shared" si="74"/>
        <v>14.6999969</v>
      </c>
    </row>
    <row r="941" spans="1:21">
      <c r="A941">
        <v>73117</v>
      </c>
      <c r="B941" s="1">
        <v>43766</v>
      </c>
      <c r="C941" s="2">
        <f t="shared" si="71"/>
        <v>1</v>
      </c>
      <c r="D941" s="2" t="str">
        <f t="shared" si="72"/>
        <v>Weekday</v>
      </c>
      <c r="E941" s="2" t="str">
        <f>TEXT(Table2[[#This Row],[Order Date]],"MMMM")</f>
        <v>October</v>
      </c>
      <c r="F941" s="2" t="str">
        <f>TEXT(Table2[[#This Row],[Order Date]],"YYYY")</f>
        <v>2019</v>
      </c>
      <c r="G941">
        <v>16670</v>
      </c>
      <c r="H941" t="s">
        <v>774</v>
      </c>
      <c r="I941" t="s">
        <v>672</v>
      </c>
      <c r="J941" t="s">
        <v>89</v>
      </c>
      <c r="K941" t="s">
        <v>90</v>
      </c>
      <c r="L941" t="s">
        <v>28</v>
      </c>
      <c r="M941" t="s">
        <v>97</v>
      </c>
      <c r="N941">
        <v>1360</v>
      </c>
      <c r="O941" t="s">
        <v>38</v>
      </c>
      <c r="P941" s="4">
        <v>370</v>
      </c>
      <c r="Q941">
        <v>1</v>
      </c>
      <c r="R941" s="4">
        <f t="shared" si="70"/>
        <v>370</v>
      </c>
      <c r="S941" s="2">
        <v>249.0899963</v>
      </c>
      <c r="T941" s="2">
        <f t="shared" si="73"/>
        <v>120.9100037</v>
      </c>
      <c r="U941" s="2">
        <f t="shared" si="74"/>
        <v>249.0899963</v>
      </c>
    </row>
    <row r="942" spans="1:21">
      <c r="A942">
        <v>68546</v>
      </c>
      <c r="B942" s="1">
        <v>43765</v>
      </c>
      <c r="C942" s="2">
        <f t="shared" si="71"/>
        <v>7</v>
      </c>
      <c r="D942" s="2" t="str">
        <f t="shared" si="72"/>
        <v>Weekend</v>
      </c>
      <c r="E942" s="2" t="str">
        <f>TEXT(Table2[[#This Row],[Order Date]],"MMMM")</f>
        <v>October</v>
      </c>
      <c r="F942" s="2" t="str">
        <f>TEXT(Table2[[#This Row],[Order Date]],"YYYY")</f>
        <v>2019</v>
      </c>
      <c r="G942">
        <v>6405</v>
      </c>
      <c r="H942" t="s">
        <v>472</v>
      </c>
      <c r="I942" t="s">
        <v>195</v>
      </c>
      <c r="J942" t="s">
        <v>110</v>
      </c>
      <c r="K942" t="s">
        <v>90</v>
      </c>
      <c r="L942" t="s">
        <v>28</v>
      </c>
      <c r="M942" t="s">
        <v>94</v>
      </c>
      <c r="N942">
        <v>403</v>
      </c>
      <c r="O942" t="s">
        <v>53</v>
      </c>
      <c r="P942" s="4">
        <v>133.37</v>
      </c>
      <c r="Q942">
        <v>1</v>
      </c>
      <c r="R942" s="4">
        <f t="shared" si="70"/>
        <v>133.37</v>
      </c>
      <c r="S942" s="2">
        <v>84.590000149999995</v>
      </c>
      <c r="T942" s="2">
        <f t="shared" si="73"/>
        <v>48.77999985000001</v>
      </c>
      <c r="U942" s="2">
        <f t="shared" si="74"/>
        <v>84.590000149999995</v>
      </c>
    </row>
    <row r="943" spans="1:21">
      <c r="A943">
        <v>73118</v>
      </c>
      <c r="B943" s="1">
        <v>43765</v>
      </c>
      <c r="C943" s="2">
        <f t="shared" si="71"/>
        <v>7</v>
      </c>
      <c r="D943" s="2" t="str">
        <f t="shared" si="72"/>
        <v>Weekend</v>
      </c>
      <c r="E943" s="2" t="str">
        <f>TEXT(Table2[[#This Row],[Order Date]],"MMMM")</f>
        <v>October</v>
      </c>
      <c r="F943" s="2" t="str">
        <f>TEXT(Table2[[#This Row],[Order Date]],"YYYY")</f>
        <v>2019</v>
      </c>
      <c r="G943">
        <v>16671</v>
      </c>
      <c r="H943" t="s">
        <v>367</v>
      </c>
      <c r="I943" t="s">
        <v>250</v>
      </c>
      <c r="J943" t="s">
        <v>89</v>
      </c>
      <c r="K943" t="s">
        <v>90</v>
      </c>
      <c r="L943" t="s">
        <v>33</v>
      </c>
      <c r="M943" t="s">
        <v>97</v>
      </c>
      <c r="N943">
        <v>1360</v>
      </c>
      <c r="O943" t="s">
        <v>38</v>
      </c>
      <c r="P943" s="4">
        <v>370</v>
      </c>
      <c r="Q943">
        <v>1</v>
      </c>
      <c r="R943" s="4">
        <f t="shared" si="70"/>
        <v>370</v>
      </c>
      <c r="S943" s="2">
        <v>249.0899963</v>
      </c>
      <c r="T943" s="2">
        <f t="shared" si="73"/>
        <v>120.9100037</v>
      </c>
      <c r="U943" s="2">
        <f t="shared" si="74"/>
        <v>249.0899963</v>
      </c>
    </row>
    <row r="944" spans="1:21">
      <c r="A944">
        <v>73119</v>
      </c>
      <c r="B944" s="1">
        <v>43764</v>
      </c>
      <c r="C944" s="2">
        <f t="shared" si="71"/>
        <v>6</v>
      </c>
      <c r="D944" s="2" t="str">
        <f t="shared" si="72"/>
        <v>Weekend</v>
      </c>
      <c r="E944" s="2" t="str">
        <f>TEXT(Table2[[#This Row],[Order Date]],"MMMM")</f>
        <v>October</v>
      </c>
      <c r="F944" s="2" t="str">
        <f>TEXT(Table2[[#This Row],[Order Date]],"YYYY")</f>
        <v>2019</v>
      </c>
      <c r="G944">
        <v>16672</v>
      </c>
      <c r="H944" t="s">
        <v>775</v>
      </c>
      <c r="I944" t="s">
        <v>218</v>
      </c>
      <c r="J944" t="s">
        <v>110</v>
      </c>
      <c r="K944" t="s">
        <v>111</v>
      </c>
      <c r="L944" t="s">
        <v>28</v>
      </c>
      <c r="M944" t="s">
        <v>97</v>
      </c>
      <c r="N944">
        <v>1360</v>
      </c>
      <c r="O944" t="s">
        <v>38</v>
      </c>
      <c r="P944" s="4">
        <v>370</v>
      </c>
      <c r="Q944">
        <v>1</v>
      </c>
      <c r="R944" s="4">
        <f t="shared" si="70"/>
        <v>370</v>
      </c>
      <c r="S944" s="2">
        <v>249.0899963</v>
      </c>
      <c r="T944" s="2">
        <f t="shared" si="73"/>
        <v>120.9100037</v>
      </c>
      <c r="U944" s="2">
        <f t="shared" si="74"/>
        <v>249.0899963</v>
      </c>
    </row>
    <row r="945" spans="1:21">
      <c r="A945">
        <v>70534</v>
      </c>
      <c r="B945" s="1">
        <v>43764</v>
      </c>
      <c r="C945" s="2">
        <f t="shared" si="71"/>
        <v>6</v>
      </c>
      <c r="D945" s="2" t="str">
        <f t="shared" si="72"/>
        <v>Weekend</v>
      </c>
      <c r="E945" s="2" t="str">
        <f>TEXT(Table2[[#This Row],[Order Date]],"MMMM")</f>
        <v>October</v>
      </c>
      <c r="F945" s="2" t="str">
        <f>TEXT(Table2[[#This Row],[Order Date]],"YYYY")</f>
        <v>2019</v>
      </c>
      <c r="G945">
        <v>14087</v>
      </c>
      <c r="H945" t="s">
        <v>132</v>
      </c>
      <c r="I945" t="s">
        <v>227</v>
      </c>
      <c r="J945" t="s">
        <v>110</v>
      </c>
      <c r="K945" t="s">
        <v>111</v>
      </c>
      <c r="L945" t="s">
        <v>28</v>
      </c>
      <c r="M945" t="s">
        <v>771</v>
      </c>
      <c r="N945">
        <v>1351</v>
      </c>
      <c r="O945" t="s">
        <v>38</v>
      </c>
      <c r="P945" s="4">
        <v>1650</v>
      </c>
      <c r="Q945">
        <v>1</v>
      </c>
      <c r="R945" s="4">
        <f t="shared" si="70"/>
        <v>1650</v>
      </c>
      <c r="S945" s="2">
        <v>595.34997559999999</v>
      </c>
      <c r="T945" s="2">
        <f t="shared" si="73"/>
        <v>1054.6500243999999</v>
      </c>
      <c r="U945" s="2">
        <f t="shared" si="74"/>
        <v>595.34997559999999</v>
      </c>
    </row>
    <row r="946" spans="1:21">
      <c r="A946">
        <v>70544</v>
      </c>
      <c r="B946" s="1">
        <v>43763</v>
      </c>
      <c r="C946" s="2">
        <f t="shared" si="71"/>
        <v>5</v>
      </c>
      <c r="D946" s="2" t="str">
        <f t="shared" si="72"/>
        <v>Weekday</v>
      </c>
      <c r="E946" s="2" t="str">
        <f>TEXT(Table2[[#This Row],[Order Date]],"MMMM")</f>
        <v>October</v>
      </c>
      <c r="F946" s="2" t="str">
        <f>TEXT(Table2[[#This Row],[Order Date]],"YYYY")</f>
        <v>2019</v>
      </c>
      <c r="G946">
        <v>14097</v>
      </c>
      <c r="H946" t="s">
        <v>776</v>
      </c>
      <c r="I946" t="s">
        <v>227</v>
      </c>
      <c r="J946" t="s">
        <v>110</v>
      </c>
      <c r="K946" t="s">
        <v>111</v>
      </c>
      <c r="L946" t="s">
        <v>28</v>
      </c>
      <c r="M946" t="s">
        <v>771</v>
      </c>
      <c r="N946">
        <v>1351</v>
      </c>
      <c r="O946" t="s">
        <v>38</v>
      </c>
      <c r="P946" s="4">
        <v>1650</v>
      </c>
      <c r="Q946">
        <v>1</v>
      </c>
      <c r="R946" s="4">
        <f t="shared" si="70"/>
        <v>1650</v>
      </c>
      <c r="S946" s="2">
        <v>595.34997559999999</v>
      </c>
      <c r="T946" s="2">
        <f t="shared" si="73"/>
        <v>1054.6500243999999</v>
      </c>
      <c r="U946" s="2">
        <f t="shared" si="74"/>
        <v>595.34997559999999</v>
      </c>
    </row>
    <row r="947" spans="1:21">
      <c r="A947">
        <v>73120</v>
      </c>
      <c r="B947" s="1">
        <v>43763</v>
      </c>
      <c r="C947" s="2">
        <f t="shared" si="71"/>
        <v>5</v>
      </c>
      <c r="D947" s="2" t="str">
        <f t="shared" si="72"/>
        <v>Weekday</v>
      </c>
      <c r="E947" s="2" t="str">
        <f>TEXT(Table2[[#This Row],[Order Date]],"MMMM")</f>
        <v>October</v>
      </c>
      <c r="F947" s="2" t="str">
        <f>TEXT(Table2[[#This Row],[Order Date]],"YYYY")</f>
        <v>2019</v>
      </c>
      <c r="G947">
        <v>16673</v>
      </c>
      <c r="H947" t="s">
        <v>291</v>
      </c>
      <c r="I947" t="s">
        <v>382</v>
      </c>
      <c r="J947" t="s">
        <v>89</v>
      </c>
      <c r="K947" t="s">
        <v>90</v>
      </c>
      <c r="L947" t="s">
        <v>28</v>
      </c>
      <c r="M947" t="s">
        <v>97</v>
      </c>
      <c r="N947">
        <v>1360</v>
      </c>
      <c r="O947" t="s">
        <v>38</v>
      </c>
      <c r="P947" s="4">
        <v>370</v>
      </c>
      <c r="Q947">
        <v>1</v>
      </c>
      <c r="R947" s="4">
        <f t="shared" si="70"/>
        <v>370</v>
      </c>
      <c r="S947" s="2">
        <v>249.0899963</v>
      </c>
      <c r="T947" s="2">
        <f t="shared" si="73"/>
        <v>120.9100037</v>
      </c>
      <c r="U947" s="2">
        <f t="shared" si="74"/>
        <v>249.0899963</v>
      </c>
    </row>
    <row r="948" spans="1:21">
      <c r="A948">
        <v>73121</v>
      </c>
      <c r="B948" s="1">
        <v>43762</v>
      </c>
      <c r="C948" s="2">
        <f t="shared" si="71"/>
        <v>4</v>
      </c>
      <c r="D948" s="2" t="str">
        <f t="shared" si="72"/>
        <v>Weekday</v>
      </c>
      <c r="E948" s="2" t="str">
        <f>TEXT(Table2[[#This Row],[Order Date]],"MMMM")</f>
        <v>October</v>
      </c>
      <c r="F948" s="2" t="str">
        <f>TEXT(Table2[[#This Row],[Order Date]],"YYYY")</f>
        <v>2019</v>
      </c>
      <c r="G948">
        <v>16674</v>
      </c>
      <c r="H948" t="s">
        <v>777</v>
      </c>
      <c r="I948" t="s">
        <v>218</v>
      </c>
      <c r="J948" t="s">
        <v>110</v>
      </c>
      <c r="K948" t="s">
        <v>111</v>
      </c>
      <c r="L948" t="s">
        <v>19</v>
      </c>
      <c r="M948" t="s">
        <v>97</v>
      </c>
      <c r="N948">
        <v>1360</v>
      </c>
      <c r="O948" t="s">
        <v>38</v>
      </c>
      <c r="P948" s="4">
        <v>370</v>
      </c>
      <c r="Q948">
        <v>1</v>
      </c>
      <c r="R948" s="4">
        <f t="shared" si="70"/>
        <v>370</v>
      </c>
      <c r="S948" s="2">
        <v>249.0899963</v>
      </c>
      <c r="T948" s="2">
        <f t="shared" si="73"/>
        <v>120.9100037</v>
      </c>
      <c r="U948" s="2">
        <f t="shared" si="74"/>
        <v>249.0899963</v>
      </c>
    </row>
    <row r="949" spans="1:21">
      <c r="A949">
        <v>75919</v>
      </c>
      <c r="B949" s="1">
        <v>43761</v>
      </c>
      <c r="C949" s="2">
        <f t="shared" si="71"/>
        <v>3</v>
      </c>
      <c r="D949" s="2" t="str">
        <f t="shared" si="72"/>
        <v>Weekday</v>
      </c>
      <c r="E949" s="2" t="str">
        <f>TEXT(Table2[[#This Row],[Order Date]],"MMMM")</f>
        <v>October</v>
      </c>
      <c r="F949" s="2" t="str">
        <f>TEXT(Table2[[#This Row],[Order Date]],"YYYY")</f>
        <v>2019</v>
      </c>
      <c r="G949">
        <v>19472</v>
      </c>
      <c r="H949" t="s">
        <v>778</v>
      </c>
      <c r="I949" t="s">
        <v>220</v>
      </c>
      <c r="J949" t="s">
        <v>110</v>
      </c>
      <c r="K949" t="s">
        <v>90</v>
      </c>
      <c r="L949" t="s">
        <v>33</v>
      </c>
      <c r="M949" t="s">
        <v>97</v>
      </c>
      <c r="N949">
        <v>1360</v>
      </c>
      <c r="O949" t="s">
        <v>38</v>
      </c>
      <c r="P949" s="4">
        <v>370</v>
      </c>
      <c r="Q949">
        <v>1</v>
      </c>
      <c r="R949" s="4">
        <f t="shared" si="70"/>
        <v>370</v>
      </c>
      <c r="S949" s="2">
        <v>249.0899963</v>
      </c>
      <c r="T949" s="2">
        <f t="shared" si="73"/>
        <v>120.9100037</v>
      </c>
      <c r="U949" s="2">
        <f t="shared" si="74"/>
        <v>249.0899963</v>
      </c>
    </row>
    <row r="950" spans="1:21">
      <c r="A950">
        <v>69908</v>
      </c>
      <c r="B950" s="1">
        <v>43755</v>
      </c>
      <c r="C950" s="2">
        <f t="shared" si="71"/>
        <v>4</v>
      </c>
      <c r="D950" s="2" t="str">
        <f t="shared" si="72"/>
        <v>Weekday</v>
      </c>
      <c r="E950" s="2" t="str">
        <f>TEXT(Table2[[#This Row],[Order Date]],"MMMM")</f>
        <v>October</v>
      </c>
      <c r="F950" s="2" t="str">
        <f>TEXT(Table2[[#This Row],[Order Date]],"YYYY")</f>
        <v>2019</v>
      </c>
      <c r="G950">
        <v>13461</v>
      </c>
      <c r="H950" t="s">
        <v>352</v>
      </c>
      <c r="I950" t="s">
        <v>227</v>
      </c>
      <c r="J950" t="s">
        <v>110</v>
      </c>
      <c r="K950" t="s">
        <v>111</v>
      </c>
      <c r="L950" t="s">
        <v>28</v>
      </c>
      <c r="M950" t="s">
        <v>579</v>
      </c>
      <c r="N950">
        <v>1349</v>
      </c>
      <c r="O950" t="s">
        <v>38</v>
      </c>
      <c r="P950" s="4">
        <v>99.98</v>
      </c>
      <c r="Q950">
        <v>1</v>
      </c>
      <c r="R950" s="4">
        <f t="shared" si="70"/>
        <v>99.98</v>
      </c>
      <c r="S950" s="2">
        <v>76.830001800000005</v>
      </c>
      <c r="T950" s="2">
        <f t="shared" si="73"/>
        <v>23.149998199999999</v>
      </c>
      <c r="U950" s="2">
        <f t="shared" si="74"/>
        <v>76.830001800000005</v>
      </c>
    </row>
    <row r="951" spans="1:21">
      <c r="A951">
        <v>69471</v>
      </c>
      <c r="B951" s="1">
        <v>43755</v>
      </c>
      <c r="C951" s="2">
        <f t="shared" si="71"/>
        <v>4</v>
      </c>
      <c r="D951" s="2" t="str">
        <f t="shared" si="72"/>
        <v>Weekday</v>
      </c>
      <c r="E951" s="2" t="str">
        <f>TEXT(Table2[[#This Row],[Order Date]],"MMMM")</f>
        <v>October</v>
      </c>
      <c r="F951" s="2" t="str">
        <f>TEXT(Table2[[#This Row],[Order Date]],"YYYY")</f>
        <v>2019</v>
      </c>
      <c r="G951">
        <v>13024</v>
      </c>
      <c r="H951" t="s">
        <v>431</v>
      </c>
      <c r="I951" t="s">
        <v>779</v>
      </c>
      <c r="J951" t="s">
        <v>110</v>
      </c>
      <c r="K951" t="s">
        <v>111</v>
      </c>
      <c r="L951" t="s">
        <v>19</v>
      </c>
      <c r="M951" t="s">
        <v>579</v>
      </c>
      <c r="N951">
        <v>1349</v>
      </c>
      <c r="O951" t="s">
        <v>38</v>
      </c>
      <c r="P951" s="4">
        <v>99.98</v>
      </c>
      <c r="Q951">
        <v>1</v>
      </c>
      <c r="R951" s="4">
        <f t="shared" si="70"/>
        <v>99.98</v>
      </c>
      <c r="S951" s="2">
        <v>76.830001800000005</v>
      </c>
      <c r="T951" s="2">
        <f t="shared" si="73"/>
        <v>23.149998199999999</v>
      </c>
      <c r="U951" s="2">
        <f t="shared" si="74"/>
        <v>76.830001800000005</v>
      </c>
    </row>
    <row r="952" spans="1:21">
      <c r="A952">
        <v>69810</v>
      </c>
      <c r="B952" s="1">
        <v>43754</v>
      </c>
      <c r="C952" s="2">
        <f t="shared" si="71"/>
        <v>3</v>
      </c>
      <c r="D952" s="2" t="str">
        <f t="shared" si="72"/>
        <v>Weekday</v>
      </c>
      <c r="E952" s="2" t="str">
        <f>TEXT(Table2[[#This Row],[Order Date]],"MMMM")</f>
        <v>October</v>
      </c>
      <c r="F952" s="2" t="str">
        <f>TEXT(Table2[[#This Row],[Order Date]],"YYYY")</f>
        <v>2019</v>
      </c>
      <c r="G952">
        <v>13363</v>
      </c>
      <c r="H952" t="s">
        <v>531</v>
      </c>
      <c r="I952" t="s">
        <v>227</v>
      </c>
      <c r="J952" t="s">
        <v>110</v>
      </c>
      <c r="K952" t="s">
        <v>111</v>
      </c>
      <c r="L952" t="s">
        <v>28</v>
      </c>
      <c r="M952" t="s">
        <v>579</v>
      </c>
      <c r="N952">
        <v>1349</v>
      </c>
      <c r="O952" t="s">
        <v>38</v>
      </c>
      <c r="P952" s="4">
        <v>99.98</v>
      </c>
      <c r="Q952">
        <v>1</v>
      </c>
      <c r="R952" s="4">
        <f t="shared" si="70"/>
        <v>99.98</v>
      </c>
      <c r="S952" s="2">
        <v>76.830001800000005</v>
      </c>
      <c r="T952" s="2">
        <f t="shared" si="73"/>
        <v>23.149998199999999</v>
      </c>
      <c r="U952" s="2">
        <f t="shared" si="74"/>
        <v>76.830001800000005</v>
      </c>
    </row>
    <row r="953" spans="1:21">
      <c r="A953">
        <v>69703</v>
      </c>
      <c r="B953" s="1">
        <v>43752</v>
      </c>
      <c r="C953" s="2">
        <f t="shared" si="71"/>
        <v>1</v>
      </c>
      <c r="D953" s="2" t="str">
        <f t="shared" si="72"/>
        <v>Weekday</v>
      </c>
      <c r="E953" s="2" t="str">
        <f>TEXT(Table2[[#This Row],[Order Date]],"MMMM")</f>
        <v>October</v>
      </c>
      <c r="F953" s="2" t="str">
        <f>TEXT(Table2[[#This Row],[Order Date]],"YYYY")</f>
        <v>2019</v>
      </c>
      <c r="G953">
        <v>13256</v>
      </c>
      <c r="H953" t="s">
        <v>780</v>
      </c>
      <c r="I953" t="s">
        <v>227</v>
      </c>
      <c r="J953" t="s">
        <v>110</v>
      </c>
      <c r="K953" t="s">
        <v>111</v>
      </c>
      <c r="L953" t="s">
        <v>19</v>
      </c>
      <c r="M953" t="s">
        <v>579</v>
      </c>
      <c r="N953">
        <v>1349</v>
      </c>
      <c r="O953" t="s">
        <v>38</v>
      </c>
      <c r="P953" s="4">
        <v>99.98</v>
      </c>
      <c r="Q953">
        <v>1</v>
      </c>
      <c r="R953" s="4">
        <f t="shared" si="70"/>
        <v>99.98</v>
      </c>
      <c r="S953" s="2">
        <v>76.830001800000005</v>
      </c>
      <c r="T953" s="2">
        <f t="shared" si="73"/>
        <v>23.149998199999999</v>
      </c>
      <c r="U953" s="2">
        <f t="shared" si="74"/>
        <v>76.830001800000005</v>
      </c>
    </row>
    <row r="954" spans="1:21">
      <c r="A954">
        <v>73906</v>
      </c>
      <c r="B954" s="1">
        <v>43752</v>
      </c>
      <c r="C954" s="2">
        <f t="shared" si="71"/>
        <v>1</v>
      </c>
      <c r="D954" s="2" t="str">
        <f t="shared" si="72"/>
        <v>Weekday</v>
      </c>
      <c r="E954" s="2" t="str">
        <f>TEXT(Table2[[#This Row],[Order Date]],"MMMM")</f>
        <v>October</v>
      </c>
      <c r="F954" s="2" t="str">
        <f>TEXT(Table2[[#This Row],[Order Date]],"YYYY")</f>
        <v>2019</v>
      </c>
      <c r="G954">
        <v>17459</v>
      </c>
      <c r="H954" t="s">
        <v>501</v>
      </c>
      <c r="I954" t="s">
        <v>781</v>
      </c>
      <c r="J954" t="s">
        <v>89</v>
      </c>
      <c r="K954" t="s">
        <v>90</v>
      </c>
      <c r="L954" t="s">
        <v>28</v>
      </c>
      <c r="M954" t="s">
        <v>477</v>
      </c>
      <c r="N954">
        <v>1363</v>
      </c>
      <c r="O954" t="s">
        <v>49</v>
      </c>
      <c r="P954" s="4">
        <v>139.9</v>
      </c>
      <c r="Q954">
        <v>1</v>
      </c>
      <c r="R954" s="4">
        <f t="shared" si="70"/>
        <v>139.9</v>
      </c>
      <c r="S954" s="2">
        <v>72.86000061</v>
      </c>
      <c r="T954" s="2">
        <f t="shared" si="73"/>
        <v>67.039999390000006</v>
      </c>
      <c r="U954" s="2">
        <f t="shared" si="74"/>
        <v>72.86000061</v>
      </c>
    </row>
    <row r="955" spans="1:21">
      <c r="A955">
        <v>69610</v>
      </c>
      <c r="B955" s="1">
        <v>43751</v>
      </c>
      <c r="C955" s="2">
        <f t="shared" si="71"/>
        <v>7</v>
      </c>
      <c r="D955" s="2" t="str">
        <f t="shared" si="72"/>
        <v>Weekend</v>
      </c>
      <c r="E955" s="2" t="str">
        <f>TEXT(Table2[[#This Row],[Order Date]],"MMMM")</f>
        <v>October</v>
      </c>
      <c r="F955" s="2" t="str">
        <f>TEXT(Table2[[#This Row],[Order Date]],"YYYY")</f>
        <v>2019</v>
      </c>
      <c r="G955">
        <v>13163</v>
      </c>
      <c r="H955" t="s">
        <v>669</v>
      </c>
      <c r="I955" t="s">
        <v>779</v>
      </c>
      <c r="J955" t="s">
        <v>110</v>
      </c>
      <c r="K955" t="s">
        <v>111</v>
      </c>
      <c r="L955" t="s">
        <v>28</v>
      </c>
      <c r="M955" t="s">
        <v>579</v>
      </c>
      <c r="N955">
        <v>1349</v>
      </c>
      <c r="O955" t="s">
        <v>38</v>
      </c>
      <c r="P955" s="4">
        <v>99.98</v>
      </c>
      <c r="Q955">
        <v>1</v>
      </c>
      <c r="R955" s="4">
        <f t="shared" si="70"/>
        <v>99.98</v>
      </c>
      <c r="S955" s="2">
        <v>76.830001800000005</v>
      </c>
      <c r="T955" s="2">
        <f t="shared" si="73"/>
        <v>23.149998199999999</v>
      </c>
      <c r="U955" s="2">
        <f t="shared" si="74"/>
        <v>76.830001800000005</v>
      </c>
    </row>
    <row r="956" spans="1:21">
      <c r="A956">
        <v>69626</v>
      </c>
      <c r="B956" s="1">
        <v>43751</v>
      </c>
      <c r="C956" s="2">
        <f t="shared" si="71"/>
        <v>7</v>
      </c>
      <c r="D956" s="2" t="str">
        <f t="shared" si="72"/>
        <v>Weekend</v>
      </c>
      <c r="E956" s="2" t="str">
        <f>TEXT(Table2[[#This Row],[Order Date]],"MMMM")</f>
        <v>October</v>
      </c>
      <c r="F956" s="2" t="str">
        <f>TEXT(Table2[[#This Row],[Order Date]],"YYYY")</f>
        <v>2019</v>
      </c>
      <c r="G956">
        <v>13179</v>
      </c>
      <c r="H956" t="s">
        <v>782</v>
      </c>
      <c r="I956" t="s">
        <v>779</v>
      </c>
      <c r="J956" t="s">
        <v>110</v>
      </c>
      <c r="K956" t="s">
        <v>111</v>
      </c>
      <c r="L956" t="s">
        <v>28</v>
      </c>
      <c r="M956" t="s">
        <v>579</v>
      </c>
      <c r="N956">
        <v>1349</v>
      </c>
      <c r="O956" t="s">
        <v>38</v>
      </c>
      <c r="P956" s="4">
        <v>99.98</v>
      </c>
      <c r="Q956">
        <v>1</v>
      </c>
      <c r="R956" s="4">
        <f t="shared" si="70"/>
        <v>99.98</v>
      </c>
      <c r="S956" s="2">
        <v>76.830001800000005</v>
      </c>
      <c r="T956" s="2">
        <f t="shared" si="73"/>
        <v>23.149998199999999</v>
      </c>
      <c r="U956" s="2">
        <f t="shared" si="74"/>
        <v>76.830001800000005</v>
      </c>
    </row>
    <row r="957" spans="1:21">
      <c r="A957">
        <v>69637</v>
      </c>
      <c r="B957" s="1">
        <v>43751</v>
      </c>
      <c r="C957" s="2">
        <f t="shared" si="71"/>
        <v>7</v>
      </c>
      <c r="D957" s="2" t="str">
        <f t="shared" si="72"/>
        <v>Weekend</v>
      </c>
      <c r="E957" s="2" t="str">
        <f>TEXT(Table2[[#This Row],[Order Date]],"MMMM")</f>
        <v>October</v>
      </c>
      <c r="F957" s="2" t="str">
        <f>TEXT(Table2[[#This Row],[Order Date]],"YYYY")</f>
        <v>2019</v>
      </c>
      <c r="G957">
        <v>13190</v>
      </c>
      <c r="H957" t="s">
        <v>783</v>
      </c>
      <c r="I957" t="s">
        <v>779</v>
      </c>
      <c r="J957" t="s">
        <v>110</v>
      </c>
      <c r="K957" t="s">
        <v>111</v>
      </c>
      <c r="L957" t="s">
        <v>28</v>
      </c>
      <c r="M957" t="s">
        <v>579</v>
      </c>
      <c r="N957">
        <v>1349</v>
      </c>
      <c r="O957" t="s">
        <v>38</v>
      </c>
      <c r="P957" s="4">
        <v>99.98</v>
      </c>
      <c r="Q957">
        <v>1</v>
      </c>
      <c r="R957" s="4">
        <f t="shared" si="70"/>
        <v>99.98</v>
      </c>
      <c r="S957" s="2">
        <v>76.830001800000005</v>
      </c>
      <c r="T957" s="2">
        <f t="shared" si="73"/>
        <v>23.149998199999999</v>
      </c>
      <c r="U957" s="2">
        <f t="shared" si="74"/>
        <v>76.830001800000005</v>
      </c>
    </row>
    <row r="958" spans="1:21">
      <c r="A958">
        <v>69641</v>
      </c>
      <c r="B958" s="1">
        <v>43751</v>
      </c>
      <c r="C958" s="2">
        <f t="shared" si="71"/>
        <v>7</v>
      </c>
      <c r="D958" s="2" t="str">
        <f t="shared" si="72"/>
        <v>Weekend</v>
      </c>
      <c r="E958" s="2" t="str">
        <f>TEXT(Table2[[#This Row],[Order Date]],"MMMM")</f>
        <v>October</v>
      </c>
      <c r="F958" s="2" t="str">
        <f>TEXT(Table2[[#This Row],[Order Date]],"YYYY")</f>
        <v>2019</v>
      </c>
      <c r="G958">
        <v>13194</v>
      </c>
      <c r="H958" t="s">
        <v>335</v>
      </c>
      <c r="I958" t="s">
        <v>779</v>
      </c>
      <c r="J958" t="s">
        <v>110</v>
      </c>
      <c r="K958" t="s">
        <v>111</v>
      </c>
      <c r="L958" t="s">
        <v>28</v>
      </c>
      <c r="M958" t="s">
        <v>579</v>
      </c>
      <c r="N958">
        <v>1349</v>
      </c>
      <c r="O958" t="s">
        <v>38</v>
      </c>
      <c r="P958" s="4">
        <v>99.98</v>
      </c>
      <c r="Q958">
        <v>1</v>
      </c>
      <c r="R958" s="4">
        <f t="shared" si="70"/>
        <v>99.98</v>
      </c>
      <c r="S958" s="2">
        <v>76.830001800000005</v>
      </c>
      <c r="T958" s="2">
        <f t="shared" si="73"/>
        <v>23.149998199999999</v>
      </c>
      <c r="U958" s="2">
        <f t="shared" si="74"/>
        <v>76.830001800000005</v>
      </c>
    </row>
    <row r="959" spans="1:21">
      <c r="A959">
        <v>69653</v>
      </c>
      <c r="B959" s="1">
        <v>43750</v>
      </c>
      <c r="C959" s="2">
        <f t="shared" si="71"/>
        <v>6</v>
      </c>
      <c r="D959" s="2" t="str">
        <f t="shared" si="72"/>
        <v>Weekend</v>
      </c>
      <c r="E959" s="2" t="str">
        <f>TEXT(Table2[[#This Row],[Order Date]],"MMMM")</f>
        <v>October</v>
      </c>
      <c r="F959" s="2" t="str">
        <f>TEXT(Table2[[#This Row],[Order Date]],"YYYY")</f>
        <v>2019</v>
      </c>
      <c r="G959">
        <v>13206</v>
      </c>
      <c r="H959" t="s">
        <v>551</v>
      </c>
      <c r="I959" t="s">
        <v>779</v>
      </c>
      <c r="J959" t="s">
        <v>110</v>
      </c>
      <c r="K959" t="s">
        <v>111</v>
      </c>
      <c r="L959" t="s">
        <v>28</v>
      </c>
      <c r="M959" t="s">
        <v>579</v>
      </c>
      <c r="N959">
        <v>1349</v>
      </c>
      <c r="O959" t="s">
        <v>38</v>
      </c>
      <c r="P959" s="4">
        <v>99.98</v>
      </c>
      <c r="Q959">
        <v>1</v>
      </c>
      <c r="R959" s="4">
        <f t="shared" si="70"/>
        <v>99.98</v>
      </c>
      <c r="S959" s="2">
        <v>76.830001800000005</v>
      </c>
      <c r="T959" s="2">
        <f t="shared" si="73"/>
        <v>23.149998199999999</v>
      </c>
      <c r="U959" s="2">
        <f t="shared" si="74"/>
        <v>76.830001800000005</v>
      </c>
    </row>
    <row r="960" spans="1:21">
      <c r="A960">
        <v>69482</v>
      </c>
      <c r="B960" s="1">
        <v>43749</v>
      </c>
      <c r="C960" s="2">
        <f t="shared" si="71"/>
        <v>5</v>
      </c>
      <c r="D960" s="2" t="str">
        <f t="shared" si="72"/>
        <v>Weekday</v>
      </c>
      <c r="E960" s="2" t="str">
        <f>TEXT(Table2[[#This Row],[Order Date]],"MMMM")</f>
        <v>October</v>
      </c>
      <c r="F960" s="2" t="str">
        <f>TEXT(Table2[[#This Row],[Order Date]],"YYYY")</f>
        <v>2019</v>
      </c>
      <c r="G960">
        <v>13035</v>
      </c>
      <c r="H960" t="s">
        <v>784</v>
      </c>
      <c r="I960" t="s">
        <v>779</v>
      </c>
      <c r="J960" t="s">
        <v>110</v>
      </c>
      <c r="K960" t="s">
        <v>111</v>
      </c>
      <c r="L960" t="s">
        <v>28</v>
      </c>
      <c r="M960" t="s">
        <v>579</v>
      </c>
      <c r="N960">
        <v>1349</v>
      </c>
      <c r="O960" t="s">
        <v>38</v>
      </c>
      <c r="P960" s="4">
        <v>99.98</v>
      </c>
      <c r="Q960">
        <v>1</v>
      </c>
      <c r="R960" s="4">
        <f t="shared" si="70"/>
        <v>99.98</v>
      </c>
      <c r="S960" s="2">
        <v>76.830001800000005</v>
      </c>
      <c r="T960" s="2">
        <f t="shared" si="73"/>
        <v>23.149998199999999</v>
      </c>
      <c r="U960" s="2">
        <f t="shared" si="74"/>
        <v>76.830001800000005</v>
      </c>
    </row>
    <row r="961" spans="1:21">
      <c r="A961">
        <v>69527</v>
      </c>
      <c r="B961" s="1">
        <v>43749</v>
      </c>
      <c r="C961" s="2">
        <f t="shared" si="71"/>
        <v>5</v>
      </c>
      <c r="D961" s="2" t="str">
        <f t="shared" si="72"/>
        <v>Weekday</v>
      </c>
      <c r="E961" s="2" t="str">
        <f>TEXT(Table2[[#This Row],[Order Date]],"MMMM")</f>
        <v>October</v>
      </c>
      <c r="F961" s="2" t="str">
        <f>TEXT(Table2[[#This Row],[Order Date]],"YYYY")</f>
        <v>2019</v>
      </c>
      <c r="G961">
        <v>13080</v>
      </c>
      <c r="H961" t="s">
        <v>785</v>
      </c>
      <c r="I961" t="s">
        <v>779</v>
      </c>
      <c r="J961" t="s">
        <v>110</v>
      </c>
      <c r="K961" t="s">
        <v>111</v>
      </c>
      <c r="L961" t="s">
        <v>28</v>
      </c>
      <c r="M961" t="s">
        <v>579</v>
      </c>
      <c r="N961">
        <v>1349</v>
      </c>
      <c r="O961" t="s">
        <v>38</v>
      </c>
      <c r="P961" s="4">
        <v>99.98</v>
      </c>
      <c r="Q961">
        <v>1</v>
      </c>
      <c r="R961" s="4">
        <f t="shared" si="70"/>
        <v>99.98</v>
      </c>
      <c r="S961" s="2">
        <v>76.830001800000005</v>
      </c>
      <c r="T961" s="2">
        <f t="shared" si="73"/>
        <v>23.149998199999999</v>
      </c>
      <c r="U961" s="2">
        <f t="shared" si="74"/>
        <v>76.830001800000005</v>
      </c>
    </row>
    <row r="962" spans="1:21">
      <c r="A962">
        <v>69643</v>
      </c>
      <c r="B962" s="1">
        <v>43749</v>
      </c>
      <c r="C962" s="2">
        <f t="shared" si="71"/>
        <v>5</v>
      </c>
      <c r="D962" s="2" t="str">
        <f t="shared" si="72"/>
        <v>Weekday</v>
      </c>
      <c r="E962" s="2" t="str">
        <f>TEXT(Table2[[#This Row],[Order Date]],"MMMM")</f>
        <v>October</v>
      </c>
      <c r="F962" s="2" t="str">
        <f>TEXT(Table2[[#This Row],[Order Date]],"YYYY")</f>
        <v>2019</v>
      </c>
      <c r="G962">
        <v>13196</v>
      </c>
      <c r="H962" t="s">
        <v>786</v>
      </c>
      <c r="I962" t="s">
        <v>779</v>
      </c>
      <c r="J962" t="s">
        <v>110</v>
      </c>
      <c r="K962" t="s">
        <v>111</v>
      </c>
      <c r="L962" t="s">
        <v>28</v>
      </c>
      <c r="M962" t="s">
        <v>579</v>
      </c>
      <c r="N962">
        <v>1349</v>
      </c>
      <c r="O962" t="s">
        <v>38</v>
      </c>
      <c r="P962" s="4">
        <v>99.98</v>
      </c>
      <c r="Q962">
        <v>1</v>
      </c>
      <c r="R962" s="4">
        <f t="shared" ref="R962:R1025" si="75">P962*Q962</f>
        <v>99.98</v>
      </c>
      <c r="S962" s="2">
        <v>76.830001800000005</v>
      </c>
      <c r="T962" s="2">
        <f t="shared" si="73"/>
        <v>23.149998199999999</v>
      </c>
      <c r="U962" s="2">
        <f t="shared" si="74"/>
        <v>76.830001800000005</v>
      </c>
    </row>
    <row r="963" spans="1:21">
      <c r="A963">
        <v>69408</v>
      </c>
      <c r="B963" s="1">
        <v>43748</v>
      </c>
      <c r="C963" s="2">
        <f t="shared" ref="C963:C1026" si="76">WEEKDAY(B963,2)</f>
        <v>4</v>
      </c>
      <c r="D963" s="2" t="str">
        <f t="shared" ref="D963:D1026" si="77">IF(C963&gt;=6,"Weekend","Weekday")</f>
        <v>Weekday</v>
      </c>
      <c r="E963" s="2" t="str">
        <f>TEXT(Table2[[#This Row],[Order Date]],"MMMM")</f>
        <v>October</v>
      </c>
      <c r="F963" s="2" t="str">
        <f>TEXT(Table2[[#This Row],[Order Date]],"YYYY")</f>
        <v>2019</v>
      </c>
      <c r="G963">
        <v>12961</v>
      </c>
      <c r="H963" t="s">
        <v>787</v>
      </c>
      <c r="I963" t="s">
        <v>44</v>
      </c>
      <c r="J963" t="s">
        <v>110</v>
      </c>
      <c r="K963" t="s">
        <v>111</v>
      </c>
      <c r="L963" t="s">
        <v>28</v>
      </c>
      <c r="M963" t="s">
        <v>579</v>
      </c>
      <c r="N963">
        <v>1349</v>
      </c>
      <c r="O963" t="s">
        <v>38</v>
      </c>
      <c r="P963" s="4">
        <v>99.98</v>
      </c>
      <c r="Q963">
        <v>1</v>
      </c>
      <c r="R963" s="4">
        <f t="shared" si="75"/>
        <v>99.98</v>
      </c>
      <c r="S963" s="2">
        <v>76.830001800000005</v>
      </c>
      <c r="T963" s="2">
        <f t="shared" ref="T963:T1026" si="78">R963-S963</f>
        <v>23.149998199999999</v>
      </c>
      <c r="U963" s="2">
        <f t="shared" ref="U963:U1026" si="79">S963/Q963</f>
        <v>76.830001800000005</v>
      </c>
    </row>
    <row r="964" spans="1:21">
      <c r="A964">
        <v>67214</v>
      </c>
      <c r="B964" s="1">
        <v>43746</v>
      </c>
      <c r="C964" s="2">
        <f t="shared" si="76"/>
        <v>2</v>
      </c>
      <c r="D964" s="2" t="str">
        <f t="shared" si="77"/>
        <v>Weekday</v>
      </c>
      <c r="E964" s="2" t="str">
        <f>TEXT(Table2[[#This Row],[Order Date]],"MMMM")</f>
        <v>October</v>
      </c>
      <c r="F964" s="2" t="str">
        <f>TEXT(Table2[[#This Row],[Order Date]],"YYYY")</f>
        <v>2019</v>
      </c>
      <c r="G964">
        <v>7146</v>
      </c>
      <c r="H964" t="s">
        <v>788</v>
      </c>
      <c r="I964" t="s">
        <v>44</v>
      </c>
      <c r="J964" t="s">
        <v>110</v>
      </c>
      <c r="K964" t="s">
        <v>111</v>
      </c>
      <c r="L964" t="s">
        <v>28</v>
      </c>
      <c r="M964" t="s">
        <v>480</v>
      </c>
      <c r="N964">
        <v>24</v>
      </c>
      <c r="O964" t="s">
        <v>42</v>
      </c>
      <c r="P964" s="4">
        <v>40.89</v>
      </c>
      <c r="Q964">
        <v>1</v>
      </c>
      <c r="R964" s="4">
        <f t="shared" si="75"/>
        <v>40.89</v>
      </c>
      <c r="S964" s="2">
        <v>17.049999239999998</v>
      </c>
      <c r="T964" s="2">
        <f t="shared" si="78"/>
        <v>23.840000760000002</v>
      </c>
      <c r="U964" s="2">
        <f t="shared" si="79"/>
        <v>17.049999239999998</v>
      </c>
    </row>
    <row r="965" spans="1:21">
      <c r="A965">
        <v>53231</v>
      </c>
      <c r="B965" s="1">
        <v>43746</v>
      </c>
      <c r="C965" s="2">
        <f t="shared" si="76"/>
        <v>2</v>
      </c>
      <c r="D965" s="2" t="str">
        <f t="shared" si="77"/>
        <v>Weekday</v>
      </c>
      <c r="E965" s="2" t="str">
        <f>TEXT(Table2[[#This Row],[Order Date]],"MMMM")</f>
        <v>October</v>
      </c>
      <c r="F965" s="2" t="str">
        <f>TEXT(Table2[[#This Row],[Order Date]],"YYYY")</f>
        <v>2019</v>
      </c>
      <c r="G965">
        <v>5375</v>
      </c>
      <c r="H965" t="s">
        <v>445</v>
      </c>
      <c r="I965" t="s">
        <v>26</v>
      </c>
      <c r="J965" t="s">
        <v>89</v>
      </c>
      <c r="K965" t="s">
        <v>90</v>
      </c>
      <c r="L965" t="s">
        <v>33</v>
      </c>
      <c r="M965" t="s">
        <v>586</v>
      </c>
      <c r="N965">
        <v>572</v>
      </c>
      <c r="O965" t="s">
        <v>29</v>
      </c>
      <c r="P965" s="4">
        <v>165</v>
      </c>
      <c r="Q965">
        <v>2</v>
      </c>
      <c r="R965" s="4">
        <f t="shared" si="75"/>
        <v>330</v>
      </c>
      <c r="S965" s="2">
        <v>174.42000007600001</v>
      </c>
      <c r="T965" s="2">
        <f t="shared" si="78"/>
        <v>155.57999992399999</v>
      </c>
      <c r="U965" s="2">
        <f t="shared" si="79"/>
        <v>87.210000038000004</v>
      </c>
    </row>
    <row r="966" spans="1:21">
      <c r="A966">
        <v>60868</v>
      </c>
      <c r="B966" s="1">
        <v>43745</v>
      </c>
      <c r="C966" s="2">
        <f t="shared" si="76"/>
        <v>1</v>
      </c>
      <c r="D966" s="2" t="str">
        <f t="shared" si="77"/>
        <v>Weekday</v>
      </c>
      <c r="E966" s="2" t="str">
        <f>TEXT(Table2[[#This Row],[Order Date]],"MMMM")</f>
        <v>October</v>
      </c>
      <c r="F966" s="2" t="str">
        <f>TEXT(Table2[[#This Row],[Order Date]],"YYYY")</f>
        <v>2019</v>
      </c>
      <c r="G966">
        <v>11753</v>
      </c>
      <c r="H966" t="s">
        <v>789</v>
      </c>
      <c r="I966" t="s">
        <v>26</v>
      </c>
      <c r="J966" t="s">
        <v>89</v>
      </c>
      <c r="K966" t="s">
        <v>90</v>
      </c>
      <c r="L966" t="s">
        <v>33</v>
      </c>
      <c r="M966" t="s">
        <v>183</v>
      </c>
      <c r="N966">
        <v>627</v>
      </c>
      <c r="O966" t="s">
        <v>46</v>
      </c>
      <c r="P966" s="4">
        <v>165</v>
      </c>
      <c r="Q966">
        <v>2</v>
      </c>
      <c r="R966" s="4">
        <f t="shared" si="75"/>
        <v>330</v>
      </c>
      <c r="S966" s="2">
        <v>245.4600068</v>
      </c>
      <c r="T966" s="2">
        <f t="shared" si="78"/>
        <v>84.539993199999998</v>
      </c>
      <c r="U966" s="2">
        <f t="shared" si="79"/>
        <v>122.7300034</v>
      </c>
    </row>
    <row r="967" spans="1:21">
      <c r="A967">
        <v>56618</v>
      </c>
      <c r="B967" s="1">
        <v>43744</v>
      </c>
      <c r="C967" s="2">
        <f t="shared" si="76"/>
        <v>7</v>
      </c>
      <c r="D967" s="2" t="str">
        <f t="shared" si="77"/>
        <v>Weekend</v>
      </c>
      <c r="E967" s="2" t="str">
        <f>TEXT(Table2[[#This Row],[Order Date]],"MMMM")</f>
        <v>October</v>
      </c>
      <c r="F967" s="2" t="str">
        <f>TEXT(Table2[[#This Row],[Order Date]],"YYYY")</f>
        <v>2019</v>
      </c>
      <c r="G967">
        <v>2329</v>
      </c>
      <c r="H967" t="s">
        <v>92</v>
      </c>
      <c r="I967" t="s">
        <v>790</v>
      </c>
      <c r="J967" t="s">
        <v>89</v>
      </c>
      <c r="K967" t="s">
        <v>90</v>
      </c>
      <c r="L967" t="s">
        <v>33</v>
      </c>
      <c r="M967" t="s">
        <v>120</v>
      </c>
      <c r="N967">
        <v>365</v>
      </c>
      <c r="O967" t="s">
        <v>53</v>
      </c>
      <c r="P967" s="4">
        <v>94.75</v>
      </c>
      <c r="Q967">
        <v>2</v>
      </c>
      <c r="R967" s="4">
        <f t="shared" si="75"/>
        <v>189.5</v>
      </c>
      <c r="S967" s="2">
        <v>61.139999400000001</v>
      </c>
      <c r="T967" s="2">
        <f t="shared" si="78"/>
        <v>128.36000060000001</v>
      </c>
      <c r="U967" s="2">
        <f t="shared" si="79"/>
        <v>30.5699997</v>
      </c>
    </row>
    <row r="968" spans="1:21">
      <c r="A968">
        <v>58613</v>
      </c>
      <c r="B968" s="1">
        <v>43743</v>
      </c>
      <c r="C968" s="2">
        <f t="shared" si="76"/>
        <v>6</v>
      </c>
      <c r="D968" s="2" t="str">
        <f t="shared" si="77"/>
        <v>Weekend</v>
      </c>
      <c r="E968" s="2" t="str">
        <f>TEXT(Table2[[#This Row],[Order Date]],"MMMM")</f>
        <v>October</v>
      </c>
      <c r="F968" s="2" t="str">
        <f>TEXT(Table2[[#This Row],[Order Date]],"YYYY")</f>
        <v>2019</v>
      </c>
      <c r="G968">
        <v>8831</v>
      </c>
      <c r="H968" t="s">
        <v>92</v>
      </c>
      <c r="I968" t="s">
        <v>36</v>
      </c>
      <c r="J968" t="s">
        <v>110</v>
      </c>
      <c r="K968" t="s">
        <v>90</v>
      </c>
      <c r="L968" t="s">
        <v>28</v>
      </c>
      <c r="M968" t="s">
        <v>120</v>
      </c>
      <c r="N968">
        <v>365</v>
      </c>
      <c r="O968" t="s">
        <v>53</v>
      </c>
      <c r="P968" s="4">
        <v>94.75</v>
      </c>
      <c r="Q968">
        <v>3</v>
      </c>
      <c r="R968" s="4">
        <f t="shared" si="75"/>
        <v>284.25</v>
      </c>
      <c r="S968" s="2">
        <v>91.709999100000005</v>
      </c>
      <c r="T968" s="2">
        <f t="shared" si="78"/>
        <v>192.5400009</v>
      </c>
      <c r="U968" s="2">
        <f t="shared" si="79"/>
        <v>30.5699997</v>
      </c>
    </row>
    <row r="969" spans="1:21">
      <c r="A969">
        <v>73101</v>
      </c>
      <c r="B969" s="1">
        <v>43741</v>
      </c>
      <c r="C969" s="2">
        <f t="shared" si="76"/>
        <v>4</v>
      </c>
      <c r="D969" s="2" t="str">
        <f t="shared" si="77"/>
        <v>Weekday</v>
      </c>
      <c r="E969" s="2" t="str">
        <f>TEXT(Table2[[#This Row],[Order Date]],"MMMM")</f>
        <v>October</v>
      </c>
      <c r="F969" s="2" t="str">
        <f>TEXT(Table2[[#This Row],[Order Date]],"YYYY")</f>
        <v>2019</v>
      </c>
      <c r="G969">
        <v>16654</v>
      </c>
      <c r="H969" t="s">
        <v>791</v>
      </c>
      <c r="I969" t="s">
        <v>31</v>
      </c>
      <c r="J969" t="s">
        <v>110</v>
      </c>
      <c r="K969" t="s">
        <v>90</v>
      </c>
      <c r="L969" t="s">
        <v>33</v>
      </c>
      <c r="M969" t="s">
        <v>97</v>
      </c>
      <c r="N969">
        <v>1360</v>
      </c>
      <c r="O969" t="s">
        <v>38</v>
      </c>
      <c r="P969" s="4">
        <v>370</v>
      </c>
      <c r="Q969">
        <v>1</v>
      </c>
      <c r="R969" s="4">
        <f t="shared" si="75"/>
        <v>370</v>
      </c>
      <c r="S969" s="2">
        <v>249.0899963</v>
      </c>
      <c r="T969" s="2">
        <f t="shared" si="78"/>
        <v>120.9100037</v>
      </c>
      <c r="U969" s="2">
        <f t="shared" si="79"/>
        <v>249.0899963</v>
      </c>
    </row>
    <row r="970" spans="1:21">
      <c r="A970">
        <v>73102</v>
      </c>
      <c r="B970" s="1">
        <v>43740</v>
      </c>
      <c r="C970" s="2">
        <f t="shared" si="76"/>
        <v>3</v>
      </c>
      <c r="D970" s="2" t="str">
        <f t="shared" si="77"/>
        <v>Weekday</v>
      </c>
      <c r="E970" s="2" t="str">
        <f>TEXT(Table2[[#This Row],[Order Date]],"MMMM")</f>
        <v>October</v>
      </c>
      <c r="F970" s="2" t="str">
        <f>TEXT(Table2[[#This Row],[Order Date]],"YYYY")</f>
        <v>2019</v>
      </c>
      <c r="G970">
        <v>16655</v>
      </c>
      <c r="H970" t="s">
        <v>792</v>
      </c>
      <c r="I970" t="s">
        <v>119</v>
      </c>
      <c r="J970" t="s">
        <v>89</v>
      </c>
      <c r="K970" t="s">
        <v>90</v>
      </c>
      <c r="L970" t="s">
        <v>28</v>
      </c>
      <c r="M970" t="s">
        <v>97</v>
      </c>
      <c r="N970">
        <v>1360</v>
      </c>
      <c r="O970" t="s">
        <v>38</v>
      </c>
      <c r="P970" s="4">
        <v>370</v>
      </c>
      <c r="Q970">
        <v>1</v>
      </c>
      <c r="R970" s="4">
        <f t="shared" si="75"/>
        <v>370</v>
      </c>
      <c r="S970" s="2">
        <v>249.0899963</v>
      </c>
      <c r="T970" s="2">
        <f t="shared" si="78"/>
        <v>120.9100037</v>
      </c>
      <c r="U970" s="2">
        <f t="shared" si="79"/>
        <v>249.0899963</v>
      </c>
    </row>
    <row r="971" spans="1:21">
      <c r="A971">
        <v>73103</v>
      </c>
      <c r="B971" s="1">
        <v>43739</v>
      </c>
      <c r="C971" s="2">
        <f t="shared" si="76"/>
        <v>2</v>
      </c>
      <c r="D971" s="2" t="str">
        <f t="shared" si="77"/>
        <v>Weekday</v>
      </c>
      <c r="E971" s="2" t="str">
        <f>TEXT(Table2[[#This Row],[Order Date]],"MMMM")</f>
        <v>October</v>
      </c>
      <c r="F971" s="2" t="str">
        <f>TEXT(Table2[[#This Row],[Order Date]],"YYYY")</f>
        <v>2019</v>
      </c>
      <c r="G971">
        <v>16656</v>
      </c>
      <c r="H971" t="s">
        <v>793</v>
      </c>
      <c r="I971" t="s">
        <v>218</v>
      </c>
      <c r="J971" t="s">
        <v>110</v>
      </c>
      <c r="K971" t="s">
        <v>111</v>
      </c>
      <c r="L971" t="s">
        <v>28</v>
      </c>
      <c r="M971" t="s">
        <v>97</v>
      </c>
      <c r="N971">
        <v>1360</v>
      </c>
      <c r="O971" t="s">
        <v>38</v>
      </c>
      <c r="P971" s="4">
        <v>370</v>
      </c>
      <c r="Q971">
        <v>1</v>
      </c>
      <c r="R971" s="4">
        <f t="shared" si="75"/>
        <v>370</v>
      </c>
      <c r="S971" s="2">
        <v>249.0899963</v>
      </c>
      <c r="T971" s="2">
        <f t="shared" si="78"/>
        <v>120.9100037</v>
      </c>
      <c r="U971" s="2">
        <f t="shared" si="79"/>
        <v>249.0899963</v>
      </c>
    </row>
    <row r="972" spans="1:21">
      <c r="A972">
        <v>54128</v>
      </c>
      <c r="B972" s="1">
        <v>43739</v>
      </c>
      <c r="C972" s="2">
        <f t="shared" si="76"/>
        <v>2</v>
      </c>
      <c r="D972" s="2" t="str">
        <f t="shared" si="77"/>
        <v>Weekday</v>
      </c>
      <c r="E972" s="2" t="str">
        <f>TEXT(Table2[[#This Row],[Order Date]],"MMMM")</f>
        <v>October</v>
      </c>
      <c r="F972" s="2" t="str">
        <f>TEXT(Table2[[#This Row],[Order Date]],"YYYY")</f>
        <v>2019</v>
      </c>
      <c r="G972">
        <v>8986</v>
      </c>
      <c r="H972" t="s">
        <v>92</v>
      </c>
      <c r="I972" t="s">
        <v>36</v>
      </c>
      <c r="J972" t="s">
        <v>110</v>
      </c>
      <c r="K972" t="s">
        <v>90</v>
      </c>
      <c r="L972" t="s">
        <v>28</v>
      </c>
      <c r="M972" t="s">
        <v>138</v>
      </c>
      <c r="N972">
        <v>823</v>
      </c>
      <c r="O972" t="s">
        <v>46</v>
      </c>
      <c r="P972" s="4">
        <v>64.989999999999995</v>
      </c>
      <c r="Q972">
        <v>4</v>
      </c>
      <c r="R972" s="4">
        <f t="shared" si="75"/>
        <v>259.95999999999998</v>
      </c>
      <c r="S972" s="2">
        <v>170.24000548000001</v>
      </c>
      <c r="T972" s="2">
        <f t="shared" si="78"/>
        <v>89.719994519999972</v>
      </c>
      <c r="U972" s="2">
        <f t="shared" si="79"/>
        <v>42.560001370000002</v>
      </c>
    </row>
    <row r="973" spans="1:21">
      <c r="A973">
        <v>73104</v>
      </c>
      <c r="B973" s="1">
        <v>43738</v>
      </c>
      <c r="C973" s="2">
        <f t="shared" si="76"/>
        <v>1</v>
      </c>
      <c r="D973" s="2" t="str">
        <f t="shared" si="77"/>
        <v>Weekday</v>
      </c>
      <c r="E973" s="2" t="str">
        <f>TEXT(Table2[[#This Row],[Order Date]],"MMMM")</f>
        <v>September</v>
      </c>
      <c r="F973" s="2" t="str">
        <f>TEXT(Table2[[#This Row],[Order Date]],"YYYY")</f>
        <v>2019</v>
      </c>
      <c r="G973">
        <v>16657</v>
      </c>
      <c r="H973" t="s">
        <v>794</v>
      </c>
      <c r="I973" t="s">
        <v>26</v>
      </c>
      <c r="J973" t="s">
        <v>89</v>
      </c>
      <c r="K973" t="s">
        <v>90</v>
      </c>
      <c r="L973" t="s">
        <v>28</v>
      </c>
      <c r="M973" t="s">
        <v>97</v>
      </c>
      <c r="N973">
        <v>1360</v>
      </c>
      <c r="O973" t="s">
        <v>38</v>
      </c>
      <c r="P973" s="4">
        <v>370</v>
      </c>
      <c r="Q973">
        <v>1</v>
      </c>
      <c r="R973" s="4">
        <f t="shared" si="75"/>
        <v>370</v>
      </c>
      <c r="S973" s="2">
        <v>249.0899963</v>
      </c>
      <c r="T973" s="2">
        <f t="shared" si="78"/>
        <v>120.9100037</v>
      </c>
      <c r="U973" s="2">
        <f t="shared" si="79"/>
        <v>249.0899963</v>
      </c>
    </row>
    <row r="974" spans="1:21">
      <c r="A974">
        <v>73105</v>
      </c>
      <c r="B974" s="1">
        <v>43737</v>
      </c>
      <c r="C974" s="2">
        <f t="shared" si="76"/>
        <v>7</v>
      </c>
      <c r="D974" s="2" t="str">
        <f t="shared" si="77"/>
        <v>Weekend</v>
      </c>
      <c r="E974" s="2" t="str">
        <f>TEXT(Table2[[#This Row],[Order Date]],"MMMM")</f>
        <v>September</v>
      </c>
      <c r="F974" s="2" t="str">
        <f>TEXT(Table2[[#This Row],[Order Date]],"YYYY")</f>
        <v>2019</v>
      </c>
      <c r="G974">
        <v>16658</v>
      </c>
      <c r="H974" t="s">
        <v>795</v>
      </c>
      <c r="I974" t="s">
        <v>796</v>
      </c>
      <c r="J974" t="s">
        <v>89</v>
      </c>
      <c r="K974" t="s">
        <v>90</v>
      </c>
      <c r="L974" t="s">
        <v>33</v>
      </c>
      <c r="M974" t="s">
        <v>97</v>
      </c>
      <c r="N974">
        <v>1360</v>
      </c>
      <c r="O974" t="s">
        <v>38</v>
      </c>
      <c r="P974" s="4">
        <v>370</v>
      </c>
      <c r="Q974">
        <v>1</v>
      </c>
      <c r="R974" s="4">
        <f t="shared" si="75"/>
        <v>370</v>
      </c>
      <c r="S974" s="2">
        <v>249.0899963</v>
      </c>
      <c r="T974" s="2">
        <f t="shared" si="78"/>
        <v>120.9100037</v>
      </c>
      <c r="U974" s="2">
        <f t="shared" si="79"/>
        <v>249.0899963</v>
      </c>
    </row>
    <row r="975" spans="1:21">
      <c r="A975">
        <v>73106</v>
      </c>
      <c r="B975" s="1">
        <v>43736</v>
      </c>
      <c r="C975" s="2">
        <f t="shared" si="76"/>
        <v>6</v>
      </c>
      <c r="D975" s="2" t="str">
        <f t="shared" si="77"/>
        <v>Weekend</v>
      </c>
      <c r="E975" s="2" t="str">
        <f>TEXT(Table2[[#This Row],[Order Date]],"MMMM")</f>
        <v>September</v>
      </c>
      <c r="F975" s="2" t="str">
        <f>TEXT(Table2[[#This Row],[Order Date]],"YYYY")</f>
        <v>2019</v>
      </c>
      <c r="G975">
        <v>16659</v>
      </c>
      <c r="H975" t="s">
        <v>298</v>
      </c>
      <c r="I975" t="s">
        <v>31</v>
      </c>
      <c r="J975" t="s">
        <v>110</v>
      </c>
      <c r="K975" t="s">
        <v>90</v>
      </c>
      <c r="L975" t="s">
        <v>28</v>
      </c>
      <c r="M975" t="s">
        <v>97</v>
      </c>
      <c r="N975">
        <v>1360</v>
      </c>
      <c r="O975" t="s">
        <v>38</v>
      </c>
      <c r="P975" s="4">
        <v>370</v>
      </c>
      <c r="Q975">
        <v>1</v>
      </c>
      <c r="R975" s="4">
        <f t="shared" si="75"/>
        <v>370</v>
      </c>
      <c r="S975" s="2">
        <v>249.0899963</v>
      </c>
      <c r="T975" s="2">
        <f t="shared" si="78"/>
        <v>120.9100037</v>
      </c>
      <c r="U975" s="2">
        <f t="shared" si="79"/>
        <v>249.0899963</v>
      </c>
    </row>
    <row r="976" spans="1:21">
      <c r="A976">
        <v>73107</v>
      </c>
      <c r="B976" s="1">
        <v>43735</v>
      </c>
      <c r="C976" s="2">
        <f t="shared" si="76"/>
        <v>5</v>
      </c>
      <c r="D976" s="2" t="str">
        <f t="shared" si="77"/>
        <v>Weekday</v>
      </c>
      <c r="E976" s="2" t="str">
        <f>TEXT(Table2[[#This Row],[Order Date]],"MMMM")</f>
        <v>September</v>
      </c>
      <c r="F976" s="2" t="str">
        <f>TEXT(Table2[[#This Row],[Order Date]],"YYYY")</f>
        <v>2019</v>
      </c>
      <c r="G976">
        <v>16660</v>
      </c>
      <c r="H976" t="s">
        <v>797</v>
      </c>
      <c r="I976" t="s">
        <v>127</v>
      </c>
      <c r="J976" t="s">
        <v>89</v>
      </c>
      <c r="K976" t="s">
        <v>90</v>
      </c>
      <c r="L976" t="s">
        <v>28</v>
      </c>
      <c r="M976" t="s">
        <v>97</v>
      </c>
      <c r="N976">
        <v>1360</v>
      </c>
      <c r="O976" t="s">
        <v>38</v>
      </c>
      <c r="P976" s="4">
        <v>370</v>
      </c>
      <c r="Q976">
        <v>1</v>
      </c>
      <c r="R976" s="4">
        <f t="shared" si="75"/>
        <v>370</v>
      </c>
      <c r="S976" s="2">
        <v>249.0899963</v>
      </c>
      <c r="T976" s="2">
        <f t="shared" si="78"/>
        <v>120.9100037</v>
      </c>
      <c r="U976" s="2">
        <f t="shared" si="79"/>
        <v>249.0899963</v>
      </c>
    </row>
    <row r="977" spans="1:21">
      <c r="A977">
        <v>73108</v>
      </c>
      <c r="B977" s="1">
        <v>43734</v>
      </c>
      <c r="C977" s="2">
        <f t="shared" si="76"/>
        <v>4</v>
      </c>
      <c r="D977" s="2" t="str">
        <f t="shared" si="77"/>
        <v>Weekday</v>
      </c>
      <c r="E977" s="2" t="str">
        <f>TEXT(Table2[[#This Row],[Order Date]],"MMMM")</f>
        <v>September</v>
      </c>
      <c r="F977" s="2" t="str">
        <f>TEXT(Table2[[#This Row],[Order Date]],"YYYY")</f>
        <v>2019</v>
      </c>
      <c r="G977">
        <v>16661</v>
      </c>
      <c r="H977" t="s">
        <v>798</v>
      </c>
      <c r="I977" t="s">
        <v>26</v>
      </c>
      <c r="J977" t="s">
        <v>89</v>
      </c>
      <c r="K977" t="s">
        <v>90</v>
      </c>
      <c r="L977" t="s">
        <v>28</v>
      </c>
      <c r="M977" t="s">
        <v>97</v>
      </c>
      <c r="N977">
        <v>1360</v>
      </c>
      <c r="O977" t="s">
        <v>38</v>
      </c>
      <c r="P977" s="4">
        <v>370</v>
      </c>
      <c r="Q977">
        <v>1</v>
      </c>
      <c r="R977" s="4">
        <f t="shared" si="75"/>
        <v>370</v>
      </c>
      <c r="S977" s="2">
        <v>249.0899963</v>
      </c>
      <c r="T977" s="2">
        <f t="shared" si="78"/>
        <v>120.9100037</v>
      </c>
      <c r="U977" s="2">
        <f t="shared" si="79"/>
        <v>249.0899963</v>
      </c>
    </row>
    <row r="978" spans="1:21">
      <c r="A978">
        <v>73109</v>
      </c>
      <c r="B978" s="1">
        <v>43733</v>
      </c>
      <c r="C978" s="2">
        <f t="shared" si="76"/>
        <v>3</v>
      </c>
      <c r="D978" s="2" t="str">
        <f t="shared" si="77"/>
        <v>Weekday</v>
      </c>
      <c r="E978" s="2" t="str">
        <f>TEXT(Table2[[#This Row],[Order Date]],"MMMM")</f>
        <v>September</v>
      </c>
      <c r="F978" s="2" t="str">
        <f>TEXT(Table2[[#This Row],[Order Date]],"YYYY")</f>
        <v>2019</v>
      </c>
      <c r="G978">
        <v>16662</v>
      </c>
      <c r="H978" t="s">
        <v>349</v>
      </c>
      <c r="I978" t="s">
        <v>799</v>
      </c>
      <c r="J978" t="s">
        <v>89</v>
      </c>
      <c r="K978" t="s">
        <v>90</v>
      </c>
      <c r="L978" t="s">
        <v>33</v>
      </c>
      <c r="M978" t="s">
        <v>97</v>
      </c>
      <c r="N978">
        <v>1360</v>
      </c>
      <c r="O978" t="s">
        <v>38</v>
      </c>
      <c r="P978" s="4">
        <v>370</v>
      </c>
      <c r="Q978">
        <v>1</v>
      </c>
      <c r="R978" s="4">
        <f t="shared" si="75"/>
        <v>370</v>
      </c>
      <c r="S978" s="2">
        <v>249.0899963</v>
      </c>
      <c r="T978" s="2">
        <f t="shared" si="78"/>
        <v>120.9100037</v>
      </c>
      <c r="U978" s="2">
        <f t="shared" si="79"/>
        <v>249.0899963</v>
      </c>
    </row>
    <row r="979" spans="1:21">
      <c r="A979">
        <v>73110</v>
      </c>
      <c r="B979" s="1">
        <v>43732</v>
      </c>
      <c r="C979" s="2">
        <f t="shared" si="76"/>
        <v>2</v>
      </c>
      <c r="D979" s="2" t="str">
        <f t="shared" si="77"/>
        <v>Weekday</v>
      </c>
      <c r="E979" s="2" t="str">
        <f>TEXT(Table2[[#This Row],[Order Date]],"MMMM")</f>
        <v>September</v>
      </c>
      <c r="F979" s="2" t="str">
        <f>TEXT(Table2[[#This Row],[Order Date]],"YYYY")</f>
        <v>2019</v>
      </c>
      <c r="G979">
        <v>16663</v>
      </c>
      <c r="H979" t="s">
        <v>117</v>
      </c>
      <c r="I979" t="s">
        <v>31</v>
      </c>
      <c r="J979" t="s">
        <v>110</v>
      </c>
      <c r="K979" t="s">
        <v>90</v>
      </c>
      <c r="L979" t="s">
        <v>28</v>
      </c>
      <c r="M979" t="s">
        <v>97</v>
      </c>
      <c r="N979">
        <v>1360</v>
      </c>
      <c r="O979" t="s">
        <v>38</v>
      </c>
      <c r="P979" s="4">
        <v>370</v>
      </c>
      <c r="Q979">
        <v>1</v>
      </c>
      <c r="R979" s="4">
        <f t="shared" si="75"/>
        <v>370</v>
      </c>
      <c r="S979" s="2">
        <v>249.0899963</v>
      </c>
      <c r="T979" s="2">
        <f t="shared" si="78"/>
        <v>120.9100037</v>
      </c>
      <c r="U979" s="2">
        <f t="shared" si="79"/>
        <v>249.0899963</v>
      </c>
    </row>
    <row r="980" spans="1:21">
      <c r="A980">
        <v>16811</v>
      </c>
      <c r="B980" s="1">
        <v>43731</v>
      </c>
      <c r="C980" s="2">
        <f t="shared" si="76"/>
        <v>1</v>
      </c>
      <c r="D980" s="2" t="str">
        <f t="shared" si="77"/>
        <v>Weekday</v>
      </c>
      <c r="E980" s="2" t="str">
        <f>TEXT(Table2[[#This Row],[Order Date]],"MMMM")</f>
        <v>September</v>
      </c>
      <c r="F980" s="2" t="str">
        <f>TEXT(Table2[[#This Row],[Order Date]],"YYYY")</f>
        <v>2019</v>
      </c>
      <c r="G980">
        <v>6906</v>
      </c>
      <c r="H980" t="s">
        <v>467</v>
      </c>
      <c r="I980" t="s">
        <v>287</v>
      </c>
      <c r="J980" t="s">
        <v>89</v>
      </c>
      <c r="K980" t="s">
        <v>90</v>
      </c>
      <c r="L980" t="s">
        <v>33</v>
      </c>
      <c r="M980" t="s">
        <v>160</v>
      </c>
      <c r="N980">
        <v>502</v>
      </c>
      <c r="O980" t="s">
        <v>29</v>
      </c>
      <c r="P980" s="4">
        <v>65</v>
      </c>
      <c r="Q980">
        <v>4</v>
      </c>
      <c r="R980" s="4">
        <f t="shared" si="75"/>
        <v>260</v>
      </c>
      <c r="S980" s="2">
        <v>134.39999388000001</v>
      </c>
      <c r="T980" s="2">
        <f t="shared" si="78"/>
        <v>125.60000611999999</v>
      </c>
      <c r="U980" s="2">
        <f t="shared" si="79"/>
        <v>33.599998470000003</v>
      </c>
    </row>
    <row r="981" spans="1:21">
      <c r="A981">
        <v>74451</v>
      </c>
      <c r="B981" s="1">
        <v>43730</v>
      </c>
      <c r="C981" s="2">
        <f t="shared" si="76"/>
        <v>7</v>
      </c>
      <c r="D981" s="2" t="str">
        <f t="shared" si="77"/>
        <v>Weekend</v>
      </c>
      <c r="E981" s="2" t="str">
        <f>TEXT(Table2[[#This Row],[Order Date]],"MMMM")</f>
        <v>September</v>
      </c>
      <c r="F981" s="2" t="str">
        <f>TEXT(Table2[[#This Row],[Order Date]],"YYYY")</f>
        <v>2019</v>
      </c>
      <c r="G981">
        <v>18004</v>
      </c>
      <c r="H981" t="s">
        <v>800</v>
      </c>
      <c r="I981" t="s">
        <v>101</v>
      </c>
      <c r="J981" t="s">
        <v>89</v>
      </c>
      <c r="K981" t="s">
        <v>90</v>
      </c>
      <c r="L981" t="s">
        <v>28</v>
      </c>
      <c r="M981" t="s">
        <v>228</v>
      </c>
      <c r="N981">
        <v>1350</v>
      </c>
      <c r="O981" t="s">
        <v>29</v>
      </c>
      <c r="P981" s="4">
        <v>22.74</v>
      </c>
      <c r="Q981">
        <v>1</v>
      </c>
      <c r="R981" s="4">
        <f t="shared" si="75"/>
        <v>22.74</v>
      </c>
      <c r="S981" s="2">
        <v>14.6999969</v>
      </c>
      <c r="T981" s="2">
        <f t="shared" si="78"/>
        <v>8.0400030999999981</v>
      </c>
      <c r="U981" s="2">
        <f t="shared" si="79"/>
        <v>14.6999969</v>
      </c>
    </row>
    <row r="982" spans="1:21">
      <c r="A982">
        <v>62596</v>
      </c>
      <c r="B982" s="1">
        <v>43730</v>
      </c>
      <c r="C982" s="2">
        <f t="shared" si="76"/>
        <v>7</v>
      </c>
      <c r="D982" s="2" t="str">
        <f t="shared" si="77"/>
        <v>Weekend</v>
      </c>
      <c r="E982" s="2" t="str">
        <f>TEXT(Table2[[#This Row],[Order Date]],"MMMM")</f>
        <v>September</v>
      </c>
      <c r="F982" s="2" t="str">
        <f>TEXT(Table2[[#This Row],[Order Date]],"YYYY")</f>
        <v>2019</v>
      </c>
      <c r="G982">
        <v>5979</v>
      </c>
      <c r="H982" t="s">
        <v>801</v>
      </c>
      <c r="I982" t="s">
        <v>802</v>
      </c>
      <c r="J982" t="s">
        <v>89</v>
      </c>
      <c r="K982" t="s">
        <v>90</v>
      </c>
      <c r="L982" t="s">
        <v>33</v>
      </c>
      <c r="M982" t="s">
        <v>183</v>
      </c>
      <c r="N982">
        <v>627</v>
      </c>
      <c r="O982" t="s">
        <v>46</v>
      </c>
      <c r="P982" s="4">
        <v>165</v>
      </c>
      <c r="Q982">
        <v>4</v>
      </c>
      <c r="R982" s="4">
        <f t="shared" si="75"/>
        <v>660</v>
      </c>
      <c r="S982" s="2">
        <v>490.9200136</v>
      </c>
      <c r="T982" s="2">
        <f t="shared" si="78"/>
        <v>169.0799864</v>
      </c>
      <c r="U982" s="2">
        <f t="shared" si="79"/>
        <v>122.7300034</v>
      </c>
    </row>
    <row r="983" spans="1:21">
      <c r="A983">
        <v>68111</v>
      </c>
      <c r="B983" s="1">
        <v>43729</v>
      </c>
      <c r="C983" s="2">
        <f t="shared" si="76"/>
        <v>6</v>
      </c>
      <c r="D983" s="2" t="str">
        <f t="shared" si="77"/>
        <v>Weekend</v>
      </c>
      <c r="E983" s="2" t="str">
        <f>TEXT(Table2[[#This Row],[Order Date]],"MMMM")</f>
        <v>September</v>
      </c>
      <c r="F983" s="2" t="str">
        <f>TEXT(Table2[[#This Row],[Order Date]],"YYYY")</f>
        <v>2019</v>
      </c>
      <c r="G983">
        <v>9107</v>
      </c>
      <c r="H983" t="s">
        <v>803</v>
      </c>
      <c r="I983" t="s">
        <v>26</v>
      </c>
      <c r="J983" t="s">
        <v>89</v>
      </c>
      <c r="K983" t="s">
        <v>90</v>
      </c>
      <c r="L983" t="s">
        <v>33</v>
      </c>
      <c r="M983" t="s">
        <v>183</v>
      </c>
      <c r="N983">
        <v>627</v>
      </c>
      <c r="O983" t="s">
        <v>46</v>
      </c>
      <c r="P983" s="4">
        <v>165</v>
      </c>
      <c r="Q983">
        <v>4</v>
      </c>
      <c r="R983" s="4">
        <f t="shared" si="75"/>
        <v>660</v>
      </c>
      <c r="S983" s="2">
        <v>490.9200136</v>
      </c>
      <c r="T983" s="2">
        <f t="shared" si="78"/>
        <v>169.0799864</v>
      </c>
      <c r="U983" s="2">
        <f t="shared" si="79"/>
        <v>122.7300034</v>
      </c>
    </row>
    <row r="984" spans="1:21">
      <c r="A984">
        <v>67892</v>
      </c>
      <c r="B984" s="1">
        <v>43726</v>
      </c>
      <c r="C984" s="2">
        <f t="shared" si="76"/>
        <v>3</v>
      </c>
      <c r="D984" s="2" t="str">
        <f t="shared" si="77"/>
        <v>Weekday</v>
      </c>
      <c r="E984" s="2" t="str">
        <f>TEXT(Table2[[#This Row],[Order Date]],"MMMM")</f>
        <v>September</v>
      </c>
      <c r="F984" s="2" t="str">
        <f>TEXT(Table2[[#This Row],[Order Date]],"YYYY")</f>
        <v>2019</v>
      </c>
      <c r="G984">
        <v>3182</v>
      </c>
      <c r="H984" t="s">
        <v>92</v>
      </c>
      <c r="I984" t="s">
        <v>44</v>
      </c>
      <c r="J984" t="s">
        <v>110</v>
      </c>
      <c r="K984" t="s">
        <v>90</v>
      </c>
      <c r="L984" t="s">
        <v>28</v>
      </c>
      <c r="M984" t="s">
        <v>160</v>
      </c>
      <c r="N984">
        <v>502</v>
      </c>
      <c r="O984" t="s">
        <v>29</v>
      </c>
      <c r="P984" s="4">
        <v>65</v>
      </c>
      <c r="Q984">
        <v>3</v>
      </c>
      <c r="R984" s="4">
        <f t="shared" si="75"/>
        <v>195</v>
      </c>
      <c r="S984" s="2">
        <v>100.79999541000001</v>
      </c>
      <c r="T984" s="2">
        <f t="shared" si="78"/>
        <v>94.200004589999992</v>
      </c>
      <c r="U984" s="2">
        <f t="shared" si="79"/>
        <v>33.599998470000003</v>
      </c>
    </row>
    <row r="985" spans="1:21">
      <c r="A985">
        <v>67034</v>
      </c>
      <c r="B985" s="1">
        <v>43719</v>
      </c>
      <c r="C985" s="2">
        <f t="shared" si="76"/>
        <v>3</v>
      </c>
      <c r="D985" s="2" t="str">
        <f t="shared" si="77"/>
        <v>Weekday</v>
      </c>
      <c r="E985" s="2" t="str">
        <f>TEXT(Table2[[#This Row],[Order Date]],"MMMM")</f>
        <v>September</v>
      </c>
      <c r="F985" s="2" t="str">
        <f>TEXT(Table2[[#This Row],[Order Date]],"YYYY")</f>
        <v>2019</v>
      </c>
      <c r="G985">
        <v>1158</v>
      </c>
      <c r="H985" t="s">
        <v>81</v>
      </c>
      <c r="I985" t="s">
        <v>44</v>
      </c>
      <c r="J985" t="s">
        <v>110</v>
      </c>
      <c r="K985" t="s">
        <v>111</v>
      </c>
      <c r="L985" t="s">
        <v>28</v>
      </c>
      <c r="M985" t="s">
        <v>804</v>
      </c>
      <c r="N985">
        <v>311</v>
      </c>
      <c r="O985" t="s">
        <v>42</v>
      </c>
      <c r="P985" s="4">
        <v>39.99</v>
      </c>
      <c r="Q985">
        <v>1</v>
      </c>
      <c r="R985" s="4">
        <f t="shared" si="75"/>
        <v>39.99</v>
      </c>
      <c r="S985" s="2">
        <v>28.02999878</v>
      </c>
      <c r="T985" s="2">
        <f t="shared" si="78"/>
        <v>11.960001220000002</v>
      </c>
      <c r="U985" s="2">
        <f t="shared" si="79"/>
        <v>28.02999878</v>
      </c>
    </row>
    <row r="986" spans="1:21">
      <c r="A986">
        <v>12828</v>
      </c>
      <c r="B986" s="1">
        <v>43718</v>
      </c>
      <c r="C986" s="2">
        <f t="shared" si="76"/>
        <v>2</v>
      </c>
      <c r="D986" s="2" t="str">
        <f t="shared" si="77"/>
        <v>Weekday</v>
      </c>
      <c r="E986" s="2" t="str">
        <f>TEXT(Table2[[#This Row],[Order Date]],"MMMM")</f>
        <v>September</v>
      </c>
      <c r="F986" s="2" t="str">
        <f>TEXT(Table2[[#This Row],[Order Date]],"YYYY")</f>
        <v>2019</v>
      </c>
      <c r="G986">
        <v>9</v>
      </c>
      <c r="H986" t="s">
        <v>805</v>
      </c>
      <c r="I986" t="s">
        <v>44</v>
      </c>
      <c r="J986" t="s">
        <v>110</v>
      </c>
      <c r="K986" t="s">
        <v>111</v>
      </c>
      <c r="L986" t="s">
        <v>28</v>
      </c>
      <c r="M986" t="s">
        <v>806</v>
      </c>
      <c r="N986">
        <v>906</v>
      </c>
      <c r="O986" t="s">
        <v>46</v>
      </c>
      <c r="P986" s="4">
        <v>52.99</v>
      </c>
      <c r="Q986">
        <v>1</v>
      </c>
      <c r="R986" s="4">
        <f t="shared" si="75"/>
        <v>52.99</v>
      </c>
      <c r="S986" s="2">
        <v>35.86000061</v>
      </c>
      <c r="T986" s="2">
        <f t="shared" si="78"/>
        <v>17.129999390000002</v>
      </c>
      <c r="U986" s="2">
        <f t="shared" si="79"/>
        <v>35.86000061</v>
      </c>
    </row>
    <row r="987" spans="1:21">
      <c r="A987">
        <v>47758</v>
      </c>
      <c r="B987" s="1">
        <v>43717</v>
      </c>
      <c r="C987" s="2">
        <f t="shared" si="76"/>
        <v>1</v>
      </c>
      <c r="D987" s="2" t="str">
        <f t="shared" si="77"/>
        <v>Weekday</v>
      </c>
      <c r="E987" s="2" t="str">
        <f>TEXT(Table2[[#This Row],[Order Date]],"MMMM")</f>
        <v>September</v>
      </c>
      <c r="F987" s="2" t="str">
        <f>TEXT(Table2[[#This Row],[Order Date]],"YYYY")</f>
        <v>2019</v>
      </c>
      <c r="G987">
        <v>8293</v>
      </c>
      <c r="H987" t="s">
        <v>807</v>
      </c>
      <c r="I987" t="s">
        <v>44</v>
      </c>
      <c r="J987" t="s">
        <v>110</v>
      </c>
      <c r="K987" t="s">
        <v>111</v>
      </c>
      <c r="L987" t="s">
        <v>28</v>
      </c>
      <c r="M987" t="s">
        <v>99</v>
      </c>
      <c r="N987">
        <v>804</v>
      </c>
      <c r="O987" t="s">
        <v>46</v>
      </c>
      <c r="P987" s="4">
        <v>18.989999999999998</v>
      </c>
      <c r="Q987">
        <v>1</v>
      </c>
      <c r="R987" s="4">
        <f t="shared" si="75"/>
        <v>18.989999999999998</v>
      </c>
      <c r="S987" s="2">
        <v>11.8199997</v>
      </c>
      <c r="T987" s="2">
        <f t="shared" si="78"/>
        <v>7.1700002999999981</v>
      </c>
      <c r="U987" s="2">
        <f t="shared" si="79"/>
        <v>11.8199997</v>
      </c>
    </row>
    <row r="988" spans="1:21">
      <c r="A988">
        <v>18156</v>
      </c>
      <c r="B988" s="1">
        <v>43716</v>
      </c>
      <c r="C988" s="2">
        <f t="shared" si="76"/>
        <v>7</v>
      </c>
      <c r="D988" s="2" t="str">
        <f t="shared" si="77"/>
        <v>Weekend</v>
      </c>
      <c r="E988" s="2" t="str">
        <f>TEXT(Table2[[#This Row],[Order Date]],"MMMM")</f>
        <v>September</v>
      </c>
      <c r="F988" s="2" t="str">
        <f>TEXT(Table2[[#This Row],[Order Date]],"YYYY")</f>
        <v>2019</v>
      </c>
      <c r="G988">
        <v>9265</v>
      </c>
      <c r="H988" t="s">
        <v>559</v>
      </c>
      <c r="I988" t="s">
        <v>227</v>
      </c>
      <c r="J988" t="s">
        <v>110</v>
      </c>
      <c r="K988" t="s">
        <v>111</v>
      </c>
      <c r="L988" t="s">
        <v>28</v>
      </c>
      <c r="M988" t="s">
        <v>160</v>
      </c>
      <c r="N988">
        <v>502</v>
      </c>
      <c r="O988" t="s">
        <v>29</v>
      </c>
      <c r="P988" s="4">
        <v>65</v>
      </c>
      <c r="Q988">
        <v>1</v>
      </c>
      <c r="R988" s="4">
        <f t="shared" si="75"/>
        <v>65</v>
      </c>
      <c r="S988" s="2">
        <v>33.599998470000003</v>
      </c>
      <c r="T988" s="2">
        <f t="shared" si="78"/>
        <v>31.400001529999997</v>
      </c>
      <c r="U988" s="2">
        <f t="shared" si="79"/>
        <v>33.599998470000003</v>
      </c>
    </row>
    <row r="989" spans="1:21">
      <c r="A989">
        <v>66854</v>
      </c>
      <c r="B989" s="1">
        <v>43716</v>
      </c>
      <c r="C989" s="2">
        <f t="shared" si="76"/>
        <v>7</v>
      </c>
      <c r="D989" s="2" t="str">
        <f t="shared" si="77"/>
        <v>Weekend</v>
      </c>
      <c r="E989" s="2" t="str">
        <f>TEXT(Table2[[#This Row],[Order Date]],"MMMM")</f>
        <v>September</v>
      </c>
      <c r="F989" s="2" t="str">
        <f>TEXT(Table2[[#This Row],[Order Date]],"YYYY")</f>
        <v>2019</v>
      </c>
      <c r="G989">
        <v>40</v>
      </c>
      <c r="H989" t="s">
        <v>92</v>
      </c>
      <c r="I989" t="s">
        <v>397</v>
      </c>
      <c r="J989" t="s">
        <v>89</v>
      </c>
      <c r="K989" t="s">
        <v>90</v>
      </c>
      <c r="L989" t="s">
        <v>28</v>
      </c>
      <c r="M989" t="s">
        <v>142</v>
      </c>
      <c r="N989">
        <v>359</v>
      </c>
      <c r="O989" t="s">
        <v>29</v>
      </c>
      <c r="P989" s="4">
        <v>85</v>
      </c>
      <c r="Q989">
        <v>5</v>
      </c>
      <c r="R989" s="4">
        <f t="shared" si="75"/>
        <v>425</v>
      </c>
      <c r="S989" s="2">
        <v>221.800003</v>
      </c>
      <c r="T989" s="2">
        <f t="shared" si="78"/>
        <v>203.199997</v>
      </c>
      <c r="U989" s="2">
        <f t="shared" si="79"/>
        <v>44.360000599999999</v>
      </c>
    </row>
    <row r="990" spans="1:21">
      <c r="A990">
        <v>19213</v>
      </c>
      <c r="B990" s="1">
        <v>43715</v>
      </c>
      <c r="C990" s="2">
        <f t="shared" si="76"/>
        <v>6</v>
      </c>
      <c r="D990" s="2" t="str">
        <f t="shared" si="77"/>
        <v>Weekend</v>
      </c>
      <c r="E990" s="2" t="str">
        <f>TEXT(Table2[[#This Row],[Order Date]],"MMMM")</f>
        <v>September</v>
      </c>
      <c r="F990" s="2" t="str">
        <f>TEXT(Table2[[#This Row],[Order Date]],"YYYY")</f>
        <v>2019</v>
      </c>
      <c r="G990">
        <v>3311</v>
      </c>
      <c r="H990" t="s">
        <v>451</v>
      </c>
      <c r="I990" t="s">
        <v>44</v>
      </c>
      <c r="J990" t="s">
        <v>110</v>
      </c>
      <c r="K990" t="s">
        <v>111</v>
      </c>
      <c r="L990" t="s">
        <v>28</v>
      </c>
      <c r="M990" t="s">
        <v>183</v>
      </c>
      <c r="N990">
        <v>627</v>
      </c>
      <c r="O990" t="s">
        <v>46</v>
      </c>
      <c r="P990" s="4">
        <v>165</v>
      </c>
      <c r="Q990">
        <v>1</v>
      </c>
      <c r="R990" s="4">
        <f t="shared" si="75"/>
        <v>165</v>
      </c>
      <c r="S990" s="2">
        <v>122.7300034</v>
      </c>
      <c r="T990" s="2">
        <f t="shared" si="78"/>
        <v>42.269996599999999</v>
      </c>
      <c r="U990" s="2">
        <f t="shared" si="79"/>
        <v>122.7300034</v>
      </c>
    </row>
    <row r="991" spans="1:21">
      <c r="A991">
        <v>62795</v>
      </c>
      <c r="B991" s="1">
        <v>43714</v>
      </c>
      <c r="C991" s="2">
        <f t="shared" si="76"/>
        <v>5</v>
      </c>
      <c r="D991" s="2" t="str">
        <f t="shared" si="77"/>
        <v>Weekday</v>
      </c>
      <c r="E991" s="2" t="str">
        <f>TEXT(Table2[[#This Row],[Order Date]],"MMMM")</f>
        <v>September</v>
      </c>
      <c r="F991" s="2" t="str">
        <f>TEXT(Table2[[#This Row],[Order Date]],"YYYY")</f>
        <v>2019</v>
      </c>
      <c r="G991">
        <v>10308</v>
      </c>
      <c r="H991" t="s">
        <v>92</v>
      </c>
      <c r="I991" t="s">
        <v>44</v>
      </c>
      <c r="J991" t="s">
        <v>110</v>
      </c>
      <c r="K991" t="s">
        <v>111</v>
      </c>
      <c r="L991" t="s">
        <v>28</v>
      </c>
      <c r="M991" t="s">
        <v>183</v>
      </c>
      <c r="N991">
        <v>627</v>
      </c>
      <c r="O991" t="s">
        <v>46</v>
      </c>
      <c r="P991" s="4">
        <v>165</v>
      </c>
      <c r="Q991">
        <v>1</v>
      </c>
      <c r="R991" s="4">
        <f t="shared" si="75"/>
        <v>165</v>
      </c>
      <c r="S991" s="2">
        <v>122.7300034</v>
      </c>
      <c r="T991" s="2">
        <f t="shared" si="78"/>
        <v>42.269996599999999</v>
      </c>
      <c r="U991" s="2">
        <f t="shared" si="79"/>
        <v>122.7300034</v>
      </c>
    </row>
    <row r="992" spans="1:21">
      <c r="A992">
        <v>12415</v>
      </c>
      <c r="B992" s="1">
        <v>43713</v>
      </c>
      <c r="C992" s="2">
        <f t="shared" si="76"/>
        <v>4</v>
      </c>
      <c r="D992" s="2" t="str">
        <f t="shared" si="77"/>
        <v>Weekday</v>
      </c>
      <c r="E992" s="2" t="str">
        <f>TEXT(Table2[[#This Row],[Order Date]],"MMMM")</f>
        <v>September</v>
      </c>
      <c r="F992" s="2" t="str">
        <f>TEXT(Table2[[#This Row],[Order Date]],"YYYY")</f>
        <v>2019</v>
      </c>
      <c r="G992">
        <v>6320</v>
      </c>
      <c r="H992" t="s">
        <v>92</v>
      </c>
      <c r="I992" t="s">
        <v>44</v>
      </c>
      <c r="J992" t="s">
        <v>110</v>
      </c>
      <c r="K992" t="s">
        <v>111</v>
      </c>
      <c r="L992" t="s">
        <v>28</v>
      </c>
      <c r="M992" t="s">
        <v>505</v>
      </c>
      <c r="N992">
        <v>564</v>
      </c>
      <c r="O992" t="s">
        <v>53</v>
      </c>
      <c r="P992" s="4">
        <v>30</v>
      </c>
      <c r="Q992">
        <v>1</v>
      </c>
      <c r="R992" s="4">
        <f t="shared" si="75"/>
        <v>30</v>
      </c>
      <c r="S992" s="2">
        <v>18.530000690000001</v>
      </c>
      <c r="T992" s="2">
        <f t="shared" si="78"/>
        <v>11.469999309999999</v>
      </c>
      <c r="U992" s="2">
        <f t="shared" si="79"/>
        <v>18.530000690000001</v>
      </c>
    </row>
    <row r="993" spans="1:21">
      <c r="A993">
        <v>11427</v>
      </c>
      <c r="B993" s="1">
        <v>43712</v>
      </c>
      <c r="C993" s="2">
        <f t="shared" si="76"/>
        <v>3</v>
      </c>
      <c r="D993" s="2" t="str">
        <f t="shared" si="77"/>
        <v>Weekday</v>
      </c>
      <c r="E993" s="2" t="str">
        <f>TEXT(Table2[[#This Row],[Order Date]],"MMMM")</f>
        <v>September</v>
      </c>
      <c r="F993" s="2" t="str">
        <f>TEXT(Table2[[#This Row],[Order Date]],"YYYY")</f>
        <v>2019</v>
      </c>
      <c r="G993">
        <v>5480</v>
      </c>
      <c r="H993" t="s">
        <v>335</v>
      </c>
      <c r="I993" t="s">
        <v>44</v>
      </c>
      <c r="J993" t="s">
        <v>110</v>
      </c>
      <c r="K993" t="s">
        <v>111</v>
      </c>
      <c r="L993" t="s">
        <v>28</v>
      </c>
      <c r="M993" t="s">
        <v>183</v>
      </c>
      <c r="N993">
        <v>627</v>
      </c>
      <c r="O993" t="s">
        <v>46</v>
      </c>
      <c r="P993" s="4">
        <v>165</v>
      </c>
      <c r="Q993">
        <v>1</v>
      </c>
      <c r="R993" s="4">
        <f t="shared" si="75"/>
        <v>165</v>
      </c>
      <c r="S993" s="2">
        <v>122.7300034</v>
      </c>
      <c r="T993" s="2">
        <f t="shared" si="78"/>
        <v>42.269996599999999</v>
      </c>
      <c r="U993" s="2">
        <f t="shared" si="79"/>
        <v>122.7300034</v>
      </c>
    </row>
    <row r="994" spans="1:21">
      <c r="A994">
        <v>17465</v>
      </c>
      <c r="B994" s="1">
        <v>43711</v>
      </c>
      <c r="C994" s="2">
        <f t="shared" si="76"/>
        <v>2</v>
      </c>
      <c r="D994" s="2" t="str">
        <f t="shared" si="77"/>
        <v>Weekday</v>
      </c>
      <c r="E994" s="2" t="str">
        <f>TEXT(Table2[[#This Row],[Order Date]],"MMMM")</f>
        <v>September</v>
      </c>
      <c r="F994" s="2" t="str">
        <f>TEXT(Table2[[#This Row],[Order Date]],"YYYY")</f>
        <v>2019</v>
      </c>
      <c r="G994">
        <v>4293</v>
      </c>
      <c r="H994" t="s">
        <v>580</v>
      </c>
      <c r="I994" t="s">
        <v>44</v>
      </c>
      <c r="J994" t="s">
        <v>110</v>
      </c>
      <c r="K994" t="s">
        <v>111</v>
      </c>
      <c r="L994" t="s">
        <v>28</v>
      </c>
      <c r="M994" t="s">
        <v>160</v>
      </c>
      <c r="N994">
        <v>502</v>
      </c>
      <c r="O994" t="s">
        <v>29</v>
      </c>
      <c r="P994" s="4">
        <v>65</v>
      </c>
      <c r="Q994">
        <v>1</v>
      </c>
      <c r="R994" s="4">
        <f t="shared" si="75"/>
        <v>65</v>
      </c>
      <c r="S994" s="2">
        <v>33.599998470000003</v>
      </c>
      <c r="T994" s="2">
        <f t="shared" si="78"/>
        <v>31.400001529999997</v>
      </c>
      <c r="U994" s="2">
        <f t="shared" si="79"/>
        <v>33.599998470000003</v>
      </c>
    </row>
    <row r="995" spans="1:21">
      <c r="A995">
        <v>18950</v>
      </c>
      <c r="B995" s="1">
        <v>43710</v>
      </c>
      <c r="C995" s="2">
        <f t="shared" si="76"/>
        <v>1</v>
      </c>
      <c r="D995" s="2" t="str">
        <f t="shared" si="77"/>
        <v>Weekday</v>
      </c>
      <c r="E995" s="2" t="str">
        <f>TEXT(Table2[[#This Row],[Order Date]],"MMMM")</f>
        <v>September</v>
      </c>
      <c r="F995" s="2" t="str">
        <f>TEXT(Table2[[#This Row],[Order Date]],"YYYY")</f>
        <v>2019</v>
      </c>
      <c r="G995">
        <v>6428</v>
      </c>
      <c r="H995" t="s">
        <v>92</v>
      </c>
      <c r="I995" t="s">
        <v>44</v>
      </c>
      <c r="J995" t="s">
        <v>110</v>
      </c>
      <c r="K995" t="s">
        <v>111</v>
      </c>
      <c r="L995" t="s">
        <v>28</v>
      </c>
      <c r="M995" t="s">
        <v>183</v>
      </c>
      <c r="N995">
        <v>627</v>
      </c>
      <c r="O995" t="s">
        <v>46</v>
      </c>
      <c r="P995" s="4">
        <v>165</v>
      </c>
      <c r="Q995">
        <v>1</v>
      </c>
      <c r="R995" s="4">
        <f t="shared" si="75"/>
        <v>165</v>
      </c>
      <c r="S995" s="2">
        <v>122.7300034</v>
      </c>
      <c r="T995" s="2">
        <f t="shared" si="78"/>
        <v>42.269996599999999</v>
      </c>
      <c r="U995" s="2">
        <f t="shared" si="79"/>
        <v>122.7300034</v>
      </c>
    </row>
    <row r="996" spans="1:21">
      <c r="A996">
        <v>67968</v>
      </c>
      <c r="B996" s="1">
        <v>43709</v>
      </c>
      <c r="C996" s="2">
        <f t="shared" si="76"/>
        <v>7</v>
      </c>
      <c r="D996" s="2" t="str">
        <f t="shared" si="77"/>
        <v>Weekend</v>
      </c>
      <c r="E996" s="2" t="str">
        <f>TEXT(Table2[[#This Row],[Order Date]],"MMMM")</f>
        <v>September</v>
      </c>
      <c r="F996" s="2" t="str">
        <f>TEXT(Table2[[#This Row],[Order Date]],"YYYY")</f>
        <v>2019</v>
      </c>
      <c r="G996">
        <v>2590</v>
      </c>
      <c r="H996" t="s">
        <v>808</v>
      </c>
      <c r="I996" t="s">
        <v>44</v>
      </c>
      <c r="J996" t="s">
        <v>110</v>
      </c>
      <c r="K996" t="s">
        <v>111</v>
      </c>
      <c r="L996" t="s">
        <v>28</v>
      </c>
      <c r="M996" t="s">
        <v>183</v>
      </c>
      <c r="N996">
        <v>627</v>
      </c>
      <c r="O996" t="s">
        <v>46</v>
      </c>
      <c r="P996" s="4">
        <v>165</v>
      </c>
      <c r="Q996">
        <v>1</v>
      </c>
      <c r="R996" s="4">
        <f t="shared" si="75"/>
        <v>165</v>
      </c>
      <c r="S996" s="2">
        <v>122.7300034</v>
      </c>
      <c r="T996" s="2">
        <f t="shared" si="78"/>
        <v>42.269996599999999</v>
      </c>
      <c r="U996" s="2">
        <f t="shared" si="79"/>
        <v>122.7300034</v>
      </c>
    </row>
    <row r="997" spans="1:21">
      <c r="A997">
        <v>73164</v>
      </c>
      <c r="B997" s="1">
        <v>43708</v>
      </c>
      <c r="C997" s="2">
        <f t="shared" si="76"/>
        <v>6</v>
      </c>
      <c r="D997" s="2" t="str">
        <f t="shared" si="77"/>
        <v>Weekend</v>
      </c>
      <c r="E997" s="2" t="str">
        <f>TEXT(Table2[[#This Row],[Order Date]],"MMMM")</f>
        <v>August</v>
      </c>
      <c r="F997" s="2" t="str">
        <f>TEXT(Table2[[#This Row],[Order Date]],"YYYY")</f>
        <v>2019</v>
      </c>
      <c r="G997">
        <v>16717</v>
      </c>
      <c r="H997" t="s">
        <v>809</v>
      </c>
      <c r="I997" t="s">
        <v>222</v>
      </c>
      <c r="J997" t="s">
        <v>89</v>
      </c>
      <c r="K997" t="s">
        <v>90</v>
      </c>
      <c r="L997" t="s">
        <v>28</v>
      </c>
      <c r="M997" t="s">
        <v>97</v>
      </c>
      <c r="N997">
        <v>1360</v>
      </c>
      <c r="O997" t="s">
        <v>38</v>
      </c>
      <c r="P997" s="4">
        <v>370</v>
      </c>
      <c r="Q997">
        <v>1</v>
      </c>
      <c r="R997" s="4">
        <f t="shared" si="75"/>
        <v>370</v>
      </c>
      <c r="S997" s="2">
        <v>249.0899963</v>
      </c>
      <c r="T997" s="2">
        <f t="shared" si="78"/>
        <v>120.9100037</v>
      </c>
      <c r="U997" s="2">
        <f t="shared" si="79"/>
        <v>249.0899963</v>
      </c>
    </row>
    <row r="998" spans="1:21">
      <c r="A998">
        <v>73165</v>
      </c>
      <c r="B998" s="1">
        <v>43707</v>
      </c>
      <c r="C998" s="2">
        <f t="shared" si="76"/>
        <v>5</v>
      </c>
      <c r="D998" s="2" t="str">
        <f t="shared" si="77"/>
        <v>Weekday</v>
      </c>
      <c r="E998" s="2" t="str">
        <f>TEXT(Table2[[#This Row],[Order Date]],"MMMM")</f>
        <v>August</v>
      </c>
      <c r="F998" s="2" t="str">
        <f>TEXT(Table2[[#This Row],[Order Date]],"YYYY")</f>
        <v>2019</v>
      </c>
      <c r="G998">
        <v>16718</v>
      </c>
      <c r="H998" t="s">
        <v>188</v>
      </c>
      <c r="I998" t="s">
        <v>224</v>
      </c>
      <c r="J998" t="s">
        <v>89</v>
      </c>
      <c r="K998" t="s">
        <v>90</v>
      </c>
      <c r="L998" t="s">
        <v>33</v>
      </c>
      <c r="M998" t="s">
        <v>97</v>
      </c>
      <c r="N998">
        <v>1360</v>
      </c>
      <c r="O998" t="s">
        <v>38</v>
      </c>
      <c r="P998" s="4">
        <v>370</v>
      </c>
      <c r="Q998">
        <v>1</v>
      </c>
      <c r="R998" s="4">
        <f t="shared" si="75"/>
        <v>370</v>
      </c>
      <c r="S998" s="2">
        <v>249.0899963</v>
      </c>
      <c r="T998" s="2">
        <f t="shared" si="78"/>
        <v>120.9100037</v>
      </c>
      <c r="U998" s="2">
        <f t="shared" si="79"/>
        <v>249.0899963</v>
      </c>
    </row>
    <row r="999" spans="1:21">
      <c r="A999">
        <v>73166</v>
      </c>
      <c r="B999" s="1">
        <v>43706</v>
      </c>
      <c r="C999" s="2">
        <f t="shared" si="76"/>
        <v>4</v>
      </c>
      <c r="D999" s="2" t="str">
        <f t="shared" si="77"/>
        <v>Weekday</v>
      </c>
      <c r="E999" s="2" t="str">
        <f>TEXT(Table2[[#This Row],[Order Date]],"MMMM")</f>
        <v>August</v>
      </c>
      <c r="F999" s="2" t="str">
        <f>TEXT(Table2[[#This Row],[Order Date]],"YYYY")</f>
        <v>2019</v>
      </c>
      <c r="G999">
        <v>16719</v>
      </c>
      <c r="H999" t="s">
        <v>396</v>
      </c>
      <c r="I999" t="s">
        <v>109</v>
      </c>
      <c r="J999" t="s">
        <v>110</v>
      </c>
      <c r="K999" t="s">
        <v>111</v>
      </c>
      <c r="L999" t="s">
        <v>19</v>
      </c>
      <c r="M999" t="s">
        <v>97</v>
      </c>
      <c r="N999">
        <v>1360</v>
      </c>
      <c r="O999" t="s">
        <v>38</v>
      </c>
      <c r="P999" s="4">
        <v>370</v>
      </c>
      <c r="Q999">
        <v>1</v>
      </c>
      <c r="R999" s="4">
        <f t="shared" si="75"/>
        <v>370</v>
      </c>
      <c r="S999" s="2">
        <v>249.0899963</v>
      </c>
      <c r="T999" s="2">
        <f t="shared" si="78"/>
        <v>120.9100037</v>
      </c>
      <c r="U999" s="2">
        <f t="shared" si="79"/>
        <v>249.0899963</v>
      </c>
    </row>
    <row r="1000" spans="1:21">
      <c r="A1000">
        <v>73171</v>
      </c>
      <c r="B1000" s="1">
        <v>43706</v>
      </c>
      <c r="C1000" s="2">
        <f t="shared" si="76"/>
        <v>4</v>
      </c>
      <c r="D1000" s="2" t="str">
        <f t="shared" si="77"/>
        <v>Weekday</v>
      </c>
      <c r="E1000" s="2" t="str">
        <f>TEXT(Table2[[#This Row],[Order Date]],"MMMM")</f>
        <v>August</v>
      </c>
      <c r="F1000" s="2" t="str">
        <f>TEXT(Table2[[#This Row],[Order Date]],"YYYY")</f>
        <v>2019</v>
      </c>
      <c r="G1000">
        <v>16724</v>
      </c>
      <c r="H1000" t="s">
        <v>810</v>
      </c>
      <c r="I1000" t="s">
        <v>720</v>
      </c>
      <c r="J1000" t="s">
        <v>89</v>
      </c>
      <c r="K1000" t="s">
        <v>90</v>
      </c>
      <c r="L1000" t="s">
        <v>28</v>
      </c>
      <c r="M1000" t="s">
        <v>97</v>
      </c>
      <c r="N1000">
        <v>1360</v>
      </c>
      <c r="O1000" t="s">
        <v>38</v>
      </c>
      <c r="P1000" s="4">
        <v>370</v>
      </c>
      <c r="Q1000">
        <v>1</v>
      </c>
      <c r="R1000" s="4">
        <f t="shared" si="75"/>
        <v>370</v>
      </c>
      <c r="S1000" s="2">
        <v>249.0899963</v>
      </c>
      <c r="T1000" s="2">
        <f t="shared" si="78"/>
        <v>120.9100037</v>
      </c>
      <c r="U1000" s="2">
        <f t="shared" si="79"/>
        <v>249.0899963</v>
      </c>
    </row>
    <row r="1001" spans="1:21">
      <c r="A1001">
        <v>73172</v>
      </c>
      <c r="B1001" s="1">
        <v>43705</v>
      </c>
      <c r="C1001" s="2">
        <f t="shared" si="76"/>
        <v>3</v>
      </c>
      <c r="D1001" s="2" t="str">
        <f t="shared" si="77"/>
        <v>Weekday</v>
      </c>
      <c r="E1001" s="2" t="str">
        <f>TEXT(Table2[[#This Row],[Order Date]],"MMMM")</f>
        <v>August</v>
      </c>
      <c r="F1001" s="2" t="str">
        <f>TEXT(Table2[[#This Row],[Order Date]],"YYYY")</f>
        <v>2019</v>
      </c>
      <c r="G1001">
        <v>16725</v>
      </c>
      <c r="H1001" t="s">
        <v>811</v>
      </c>
      <c r="I1001" t="s">
        <v>136</v>
      </c>
      <c r="J1001" t="s">
        <v>89</v>
      </c>
      <c r="K1001" t="s">
        <v>90</v>
      </c>
      <c r="L1001" t="s">
        <v>28</v>
      </c>
      <c r="M1001" t="s">
        <v>97</v>
      </c>
      <c r="N1001">
        <v>1360</v>
      </c>
      <c r="O1001" t="s">
        <v>38</v>
      </c>
      <c r="P1001" s="4">
        <v>370</v>
      </c>
      <c r="Q1001">
        <v>1</v>
      </c>
      <c r="R1001" s="4">
        <f t="shared" si="75"/>
        <v>370</v>
      </c>
      <c r="S1001" s="2">
        <v>249.0899963</v>
      </c>
      <c r="T1001" s="2">
        <f t="shared" si="78"/>
        <v>120.9100037</v>
      </c>
      <c r="U1001" s="2">
        <f t="shared" si="79"/>
        <v>249.0899963</v>
      </c>
    </row>
    <row r="1002" spans="1:21">
      <c r="A1002">
        <v>73178</v>
      </c>
      <c r="B1002" s="1">
        <v>43705</v>
      </c>
      <c r="C1002" s="2">
        <f t="shared" si="76"/>
        <v>3</v>
      </c>
      <c r="D1002" s="2" t="str">
        <f t="shared" si="77"/>
        <v>Weekday</v>
      </c>
      <c r="E1002" s="2" t="str">
        <f>TEXT(Table2[[#This Row],[Order Date]],"MMMM")</f>
        <v>August</v>
      </c>
      <c r="F1002" s="2" t="str">
        <f>TEXT(Table2[[#This Row],[Order Date]],"YYYY")</f>
        <v>2019</v>
      </c>
      <c r="G1002">
        <v>16731</v>
      </c>
      <c r="H1002" t="s">
        <v>102</v>
      </c>
      <c r="I1002" t="s">
        <v>136</v>
      </c>
      <c r="J1002" t="s">
        <v>89</v>
      </c>
      <c r="K1002" t="s">
        <v>90</v>
      </c>
      <c r="L1002" t="s">
        <v>28</v>
      </c>
      <c r="M1002" t="s">
        <v>97</v>
      </c>
      <c r="N1002">
        <v>1360</v>
      </c>
      <c r="O1002" t="s">
        <v>38</v>
      </c>
      <c r="P1002" s="4">
        <v>370</v>
      </c>
      <c r="Q1002">
        <v>1</v>
      </c>
      <c r="R1002" s="4">
        <f t="shared" si="75"/>
        <v>370</v>
      </c>
      <c r="S1002" s="2">
        <v>249.0899963</v>
      </c>
      <c r="T1002" s="2">
        <f t="shared" si="78"/>
        <v>120.9100037</v>
      </c>
      <c r="U1002" s="2">
        <f t="shared" si="79"/>
        <v>249.0899963</v>
      </c>
    </row>
    <row r="1003" spans="1:21">
      <c r="A1003">
        <v>73167</v>
      </c>
      <c r="B1003" s="1">
        <v>43705</v>
      </c>
      <c r="C1003" s="2">
        <f t="shared" si="76"/>
        <v>3</v>
      </c>
      <c r="D1003" s="2" t="str">
        <f t="shared" si="77"/>
        <v>Weekday</v>
      </c>
      <c r="E1003" s="2" t="str">
        <f>TEXT(Table2[[#This Row],[Order Date]],"MMMM")</f>
        <v>August</v>
      </c>
      <c r="F1003" s="2" t="str">
        <f>TEXT(Table2[[#This Row],[Order Date]],"YYYY")</f>
        <v>2019</v>
      </c>
      <c r="G1003">
        <v>16720</v>
      </c>
      <c r="H1003" t="s">
        <v>559</v>
      </c>
      <c r="I1003" t="s">
        <v>233</v>
      </c>
      <c r="J1003" t="s">
        <v>89</v>
      </c>
      <c r="K1003" t="s">
        <v>90</v>
      </c>
      <c r="L1003" t="s">
        <v>28</v>
      </c>
      <c r="M1003" t="s">
        <v>97</v>
      </c>
      <c r="N1003">
        <v>1360</v>
      </c>
      <c r="O1003" t="s">
        <v>38</v>
      </c>
      <c r="P1003" s="4">
        <v>370</v>
      </c>
      <c r="Q1003">
        <v>1</v>
      </c>
      <c r="R1003" s="4">
        <f t="shared" si="75"/>
        <v>370</v>
      </c>
      <c r="S1003" s="2">
        <v>249.0899963</v>
      </c>
      <c r="T1003" s="2">
        <f t="shared" si="78"/>
        <v>120.9100037</v>
      </c>
      <c r="U1003" s="2">
        <f t="shared" si="79"/>
        <v>249.0899963</v>
      </c>
    </row>
    <row r="1004" spans="1:21">
      <c r="A1004">
        <v>66766</v>
      </c>
      <c r="B1004" s="1">
        <v>43704</v>
      </c>
      <c r="C1004" s="2">
        <f t="shared" si="76"/>
        <v>2</v>
      </c>
      <c r="D1004" s="2" t="str">
        <f t="shared" si="77"/>
        <v>Weekday</v>
      </c>
      <c r="E1004" s="2" t="str">
        <f>TEXT(Table2[[#This Row],[Order Date]],"MMMM")</f>
        <v>August</v>
      </c>
      <c r="F1004" s="2" t="str">
        <f>TEXT(Table2[[#This Row],[Order Date]],"YYYY")</f>
        <v>2019</v>
      </c>
      <c r="G1004">
        <v>4114</v>
      </c>
      <c r="H1004" t="s">
        <v>812</v>
      </c>
      <c r="I1004" t="s">
        <v>44</v>
      </c>
      <c r="J1004" t="s">
        <v>110</v>
      </c>
      <c r="K1004" t="s">
        <v>111</v>
      </c>
      <c r="L1004" t="s">
        <v>28</v>
      </c>
      <c r="M1004" t="s">
        <v>160</v>
      </c>
      <c r="N1004">
        <v>502</v>
      </c>
      <c r="O1004" t="s">
        <v>29</v>
      </c>
      <c r="P1004" s="4">
        <v>65</v>
      </c>
      <c r="Q1004">
        <v>1</v>
      </c>
      <c r="R1004" s="4">
        <f t="shared" si="75"/>
        <v>65</v>
      </c>
      <c r="S1004" s="2">
        <v>33.599998470000003</v>
      </c>
      <c r="T1004" s="2">
        <f t="shared" si="78"/>
        <v>31.400001529999997</v>
      </c>
      <c r="U1004" s="2">
        <f t="shared" si="79"/>
        <v>33.599998470000003</v>
      </c>
    </row>
    <row r="1005" spans="1:21">
      <c r="A1005">
        <v>73173</v>
      </c>
      <c r="B1005" s="1">
        <v>43704</v>
      </c>
      <c r="C1005" s="2">
        <f t="shared" si="76"/>
        <v>2</v>
      </c>
      <c r="D1005" s="2" t="str">
        <f t="shared" si="77"/>
        <v>Weekday</v>
      </c>
      <c r="E1005" s="2" t="str">
        <f>TEXT(Table2[[#This Row],[Order Date]],"MMMM")</f>
        <v>August</v>
      </c>
      <c r="F1005" s="2" t="str">
        <f>TEXT(Table2[[#This Row],[Order Date]],"YYYY")</f>
        <v>2019</v>
      </c>
      <c r="G1005">
        <v>16726</v>
      </c>
      <c r="H1005" t="s">
        <v>723</v>
      </c>
      <c r="I1005" t="s">
        <v>154</v>
      </c>
      <c r="J1005" t="s">
        <v>110</v>
      </c>
      <c r="K1005" t="s">
        <v>90</v>
      </c>
      <c r="L1005" t="s">
        <v>28</v>
      </c>
      <c r="M1005" t="s">
        <v>97</v>
      </c>
      <c r="N1005">
        <v>1360</v>
      </c>
      <c r="O1005" t="s">
        <v>38</v>
      </c>
      <c r="P1005" s="4">
        <v>370</v>
      </c>
      <c r="Q1005">
        <v>1</v>
      </c>
      <c r="R1005" s="4">
        <f t="shared" si="75"/>
        <v>370</v>
      </c>
      <c r="S1005" s="2">
        <v>249.0899963</v>
      </c>
      <c r="T1005" s="2">
        <f t="shared" si="78"/>
        <v>120.9100037</v>
      </c>
      <c r="U1005" s="2">
        <f t="shared" si="79"/>
        <v>249.0899963</v>
      </c>
    </row>
    <row r="1006" spans="1:21">
      <c r="A1006">
        <v>73168</v>
      </c>
      <c r="B1006" s="1">
        <v>43704</v>
      </c>
      <c r="C1006" s="2">
        <f t="shared" si="76"/>
        <v>2</v>
      </c>
      <c r="D1006" s="2" t="str">
        <f t="shared" si="77"/>
        <v>Weekday</v>
      </c>
      <c r="E1006" s="2" t="str">
        <f>TEXT(Table2[[#This Row],[Order Date]],"MMMM")</f>
        <v>August</v>
      </c>
      <c r="F1006" s="2" t="str">
        <f>TEXT(Table2[[#This Row],[Order Date]],"YYYY")</f>
        <v>2019</v>
      </c>
      <c r="G1006">
        <v>16721</v>
      </c>
      <c r="H1006" t="s">
        <v>813</v>
      </c>
      <c r="I1006" t="s">
        <v>235</v>
      </c>
      <c r="J1006" t="s">
        <v>89</v>
      </c>
      <c r="K1006" t="s">
        <v>90</v>
      </c>
      <c r="L1006" t="s">
        <v>33</v>
      </c>
      <c r="M1006" t="s">
        <v>97</v>
      </c>
      <c r="N1006">
        <v>1360</v>
      </c>
      <c r="O1006" t="s">
        <v>38</v>
      </c>
      <c r="P1006" s="4">
        <v>370</v>
      </c>
      <c r="Q1006">
        <v>1</v>
      </c>
      <c r="R1006" s="4">
        <f t="shared" si="75"/>
        <v>370</v>
      </c>
      <c r="S1006" s="2">
        <v>249.0899963</v>
      </c>
      <c r="T1006" s="2">
        <f t="shared" si="78"/>
        <v>120.9100037</v>
      </c>
      <c r="U1006" s="2">
        <f t="shared" si="79"/>
        <v>249.0899963</v>
      </c>
    </row>
    <row r="1007" spans="1:21">
      <c r="A1007">
        <v>73179</v>
      </c>
      <c r="B1007" s="1">
        <v>43704</v>
      </c>
      <c r="C1007" s="2">
        <f t="shared" si="76"/>
        <v>2</v>
      </c>
      <c r="D1007" s="2" t="str">
        <f t="shared" si="77"/>
        <v>Weekday</v>
      </c>
      <c r="E1007" s="2" t="str">
        <f>TEXT(Table2[[#This Row],[Order Date]],"MMMM")</f>
        <v>August</v>
      </c>
      <c r="F1007" s="2" t="str">
        <f>TEXT(Table2[[#This Row],[Order Date]],"YYYY")</f>
        <v>2019</v>
      </c>
      <c r="G1007">
        <v>16732</v>
      </c>
      <c r="H1007" t="s">
        <v>634</v>
      </c>
      <c r="I1007" t="s">
        <v>148</v>
      </c>
      <c r="J1007" t="s">
        <v>89</v>
      </c>
      <c r="K1007" t="s">
        <v>90</v>
      </c>
      <c r="L1007" t="s">
        <v>33</v>
      </c>
      <c r="M1007" t="s">
        <v>97</v>
      </c>
      <c r="N1007">
        <v>1360</v>
      </c>
      <c r="O1007" t="s">
        <v>38</v>
      </c>
      <c r="P1007" s="4">
        <v>370</v>
      </c>
      <c r="Q1007">
        <v>1</v>
      </c>
      <c r="R1007" s="4">
        <f t="shared" si="75"/>
        <v>370</v>
      </c>
      <c r="S1007" s="2">
        <v>249.0899963</v>
      </c>
      <c r="T1007" s="2">
        <f t="shared" si="78"/>
        <v>120.9100037</v>
      </c>
      <c r="U1007" s="2">
        <f t="shared" si="79"/>
        <v>249.0899963</v>
      </c>
    </row>
    <row r="1008" spans="1:21">
      <c r="A1008">
        <v>73169</v>
      </c>
      <c r="B1008" s="1">
        <v>43703</v>
      </c>
      <c r="C1008" s="2">
        <f t="shared" si="76"/>
        <v>1</v>
      </c>
      <c r="D1008" s="2" t="str">
        <f t="shared" si="77"/>
        <v>Weekday</v>
      </c>
      <c r="E1008" s="2" t="str">
        <f>TEXT(Table2[[#This Row],[Order Date]],"MMMM")</f>
        <v>August</v>
      </c>
      <c r="F1008" s="2" t="str">
        <f>TEXT(Table2[[#This Row],[Order Date]],"YYYY")</f>
        <v>2019</v>
      </c>
      <c r="G1008">
        <v>16722</v>
      </c>
      <c r="H1008" t="s">
        <v>224</v>
      </c>
      <c r="I1008" t="s">
        <v>109</v>
      </c>
      <c r="J1008" t="s">
        <v>110</v>
      </c>
      <c r="K1008" t="s">
        <v>111</v>
      </c>
      <c r="L1008" t="s">
        <v>28</v>
      </c>
      <c r="M1008" t="s">
        <v>97</v>
      </c>
      <c r="N1008">
        <v>1360</v>
      </c>
      <c r="O1008" t="s">
        <v>38</v>
      </c>
      <c r="P1008" s="4">
        <v>370</v>
      </c>
      <c r="Q1008">
        <v>1</v>
      </c>
      <c r="R1008" s="4">
        <f t="shared" si="75"/>
        <v>370</v>
      </c>
      <c r="S1008" s="2">
        <v>249.0899963</v>
      </c>
      <c r="T1008" s="2">
        <f t="shared" si="78"/>
        <v>120.9100037</v>
      </c>
      <c r="U1008" s="2">
        <f t="shared" si="79"/>
        <v>249.0899963</v>
      </c>
    </row>
    <row r="1009" spans="1:21">
      <c r="A1009">
        <v>10317</v>
      </c>
      <c r="B1009" s="1">
        <v>43703</v>
      </c>
      <c r="C1009" s="2">
        <f t="shared" si="76"/>
        <v>1</v>
      </c>
      <c r="D1009" s="2" t="str">
        <f t="shared" si="77"/>
        <v>Weekday</v>
      </c>
      <c r="E1009" s="2" t="str">
        <f>TEXT(Table2[[#This Row],[Order Date]],"MMMM")</f>
        <v>August</v>
      </c>
      <c r="F1009" s="2" t="str">
        <f>TEXT(Table2[[#This Row],[Order Date]],"YYYY")</f>
        <v>2019</v>
      </c>
      <c r="G1009">
        <v>1785</v>
      </c>
      <c r="H1009" t="s">
        <v>92</v>
      </c>
      <c r="I1009" t="s">
        <v>44</v>
      </c>
      <c r="J1009" t="s">
        <v>110</v>
      </c>
      <c r="K1009" t="s">
        <v>111</v>
      </c>
      <c r="L1009" t="s">
        <v>28</v>
      </c>
      <c r="M1009" t="s">
        <v>160</v>
      </c>
      <c r="N1009">
        <v>502</v>
      </c>
      <c r="O1009" t="s">
        <v>29</v>
      </c>
      <c r="P1009" s="4">
        <v>65</v>
      </c>
      <c r="Q1009">
        <v>1</v>
      </c>
      <c r="R1009" s="4">
        <f t="shared" si="75"/>
        <v>65</v>
      </c>
      <c r="S1009" s="2">
        <v>33.599998470000003</v>
      </c>
      <c r="T1009" s="2">
        <f t="shared" si="78"/>
        <v>31.400001529999997</v>
      </c>
      <c r="U1009" s="2">
        <f t="shared" si="79"/>
        <v>33.599998470000003</v>
      </c>
    </row>
    <row r="1010" spans="1:21">
      <c r="A1010">
        <v>19555</v>
      </c>
      <c r="B1010" s="1">
        <v>43703</v>
      </c>
      <c r="C1010" s="2">
        <f t="shared" si="76"/>
        <v>1</v>
      </c>
      <c r="D1010" s="2" t="str">
        <f t="shared" si="77"/>
        <v>Weekday</v>
      </c>
      <c r="E1010" s="2" t="str">
        <f>TEXT(Table2[[#This Row],[Order Date]],"MMMM")</f>
        <v>August</v>
      </c>
      <c r="F1010" s="2" t="str">
        <f>TEXT(Table2[[#This Row],[Order Date]],"YYYY")</f>
        <v>2019</v>
      </c>
      <c r="G1010">
        <v>4033</v>
      </c>
      <c r="H1010" t="s">
        <v>649</v>
      </c>
      <c r="I1010" t="s">
        <v>44</v>
      </c>
      <c r="J1010" t="s">
        <v>110</v>
      </c>
      <c r="K1010" t="s">
        <v>111</v>
      </c>
      <c r="L1010" t="s">
        <v>28</v>
      </c>
      <c r="M1010" t="s">
        <v>112</v>
      </c>
      <c r="N1010">
        <v>957</v>
      </c>
      <c r="O1010" t="s">
        <v>34</v>
      </c>
      <c r="P1010" s="4">
        <v>80</v>
      </c>
      <c r="Q1010">
        <v>1</v>
      </c>
      <c r="R1010" s="4">
        <f t="shared" si="75"/>
        <v>80</v>
      </c>
      <c r="S1010" s="2">
        <v>47.430000309999997</v>
      </c>
      <c r="T1010" s="2">
        <f t="shared" si="78"/>
        <v>32.569999690000003</v>
      </c>
      <c r="U1010" s="2">
        <f t="shared" si="79"/>
        <v>47.430000309999997</v>
      </c>
    </row>
    <row r="1011" spans="1:21">
      <c r="A1011">
        <v>73180</v>
      </c>
      <c r="B1011" s="1">
        <v>43703</v>
      </c>
      <c r="C1011" s="2">
        <f t="shared" si="76"/>
        <v>1</v>
      </c>
      <c r="D1011" s="2" t="str">
        <f t="shared" si="77"/>
        <v>Weekday</v>
      </c>
      <c r="E1011" s="2" t="str">
        <f>TEXT(Table2[[#This Row],[Order Date]],"MMMM")</f>
        <v>August</v>
      </c>
      <c r="F1011" s="2" t="str">
        <f>TEXT(Table2[[#This Row],[Order Date]],"YYYY")</f>
        <v>2019</v>
      </c>
      <c r="G1011">
        <v>16733</v>
      </c>
      <c r="H1011" t="s">
        <v>814</v>
      </c>
      <c r="I1011" t="s">
        <v>154</v>
      </c>
      <c r="J1011" t="s">
        <v>110</v>
      </c>
      <c r="K1011" t="s">
        <v>90</v>
      </c>
      <c r="L1011" t="s">
        <v>28</v>
      </c>
      <c r="M1011" t="s">
        <v>97</v>
      </c>
      <c r="N1011">
        <v>1360</v>
      </c>
      <c r="O1011" t="s">
        <v>38</v>
      </c>
      <c r="P1011" s="4">
        <v>370</v>
      </c>
      <c r="Q1011">
        <v>1</v>
      </c>
      <c r="R1011" s="4">
        <f t="shared" si="75"/>
        <v>370</v>
      </c>
      <c r="S1011" s="2">
        <v>249.0899963</v>
      </c>
      <c r="T1011" s="2">
        <f t="shared" si="78"/>
        <v>120.9100037</v>
      </c>
      <c r="U1011" s="2">
        <f t="shared" si="79"/>
        <v>249.0899963</v>
      </c>
    </row>
    <row r="1012" spans="1:21">
      <c r="A1012">
        <v>73174</v>
      </c>
      <c r="B1012" s="1">
        <v>43703</v>
      </c>
      <c r="C1012" s="2">
        <f t="shared" si="76"/>
        <v>1</v>
      </c>
      <c r="D1012" s="2" t="str">
        <f t="shared" si="77"/>
        <v>Weekday</v>
      </c>
      <c r="E1012" s="2" t="str">
        <f>TEXT(Table2[[#This Row],[Order Date]],"MMMM")</f>
        <v>August</v>
      </c>
      <c r="F1012" s="2" t="str">
        <f>TEXT(Table2[[#This Row],[Order Date]],"YYYY")</f>
        <v>2019</v>
      </c>
      <c r="G1012">
        <v>16727</v>
      </c>
      <c r="H1012" t="s">
        <v>815</v>
      </c>
      <c r="I1012" t="s">
        <v>700</v>
      </c>
      <c r="J1012" t="s">
        <v>89</v>
      </c>
      <c r="K1012" t="s">
        <v>90</v>
      </c>
      <c r="L1012" t="s">
        <v>33</v>
      </c>
      <c r="M1012" t="s">
        <v>97</v>
      </c>
      <c r="N1012">
        <v>1360</v>
      </c>
      <c r="O1012" t="s">
        <v>38</v>
      </c>
      <c r="P1012" s="4">
        <v>370</v>
      </c>
      <c r="Q1012">
        <v>1</v>
      </c>
      <c r="R1012" s="4">
        <f t="shared" si="75"/>
        <v>370</v>
      </c>
      <c r="S1012" s="2">
        <v>249.0899963</v>
      </c>
      <c r="T1012" s="2">
        <f t="shared" si="78"/>
        <v>120.9100037</v>
      </c>
      <c r="U1012" s="2">
        <f t="shared" si="79"/>
        <v>249.0899963</v>
      </c>
    </row>
    <row r="1013" spans="1:21">
      <c r="A1013">
        <v>62117</v>
      </c>
      <c r="B1013" s="1">
        <v>43702</v>
      </c>
      <c r="C1013" s="2">
        <f t="shared" si="76"/>
        <v>7</v>
      </c>
      <c r="D1013" s="2" t="str">
        <f t="shared" si="77"/>
        <v>Weekend</v>
      </c>
      <c r="E1013" s="2" t="str">
        <f>TEXT(Table2[[#This Row],[Order Date]],"MMMM")</f>
        <v>August</v>
      </c>
      <c r="F1013" s="2" t="str">
        <f>TEXT(Table2[[#This Row],[Order Date]],"YYYY")</f>
        <v>2019</v>
      </c>
      <c r="G1013">
        <v>5113</v>
      </c>
      <c r="H1013" t="s">
        <v>816</v>
      </c>
      <c r="I1013" t="s">
        <v>44</v>
      </c>
      <c r="J1013" t="s">
        <v>110</v>
      </c>
      <c r="K1013" t="s">
        <v>111</v>
      </c>
      <c r="L1013" t="s">
        <v>28</v>
      </c>
      <c r="M1013" t="s">
        <v>112</v>
      </c>
      <c r="N1013">
        <v>957</v>
      </c>
      <c r="O1013" t="s">
        <v>34</v>
      </c>
      <c r="P1013" s="4">
        <v>80</v>
      </c>
      <c r="Q1013">
        <v>1</v>
      </c>
      <c r="R1013" s="4">
        <f t="shared" si="75"/>
        <v>80</v>
      </c>
      <c r="S1013" s="2">
        <v>47.430000309999997</v>
      </c>
      <c r="T1013" s="2">
        <f t="shared" si="78"/>
        <v>32.569999690000003</v>
      </c>
      <c r="U1013" s="2">
        <f t="shared" si="79"/>
        <v>47.430000309999997</v>
      </c>
    </row>
    <row r="1014" spans="1:21">
      <c r="A1014">
        <v>19583</v>
      </c>
      <c r="B1014" s="1">
        <v>43702</v>
      </c>
      <c r="C1014" s="2">
        <f t="shared" si="76"/>
        <v>7</v>
      </c>
      <c r="D1014" s="2" t="str">
        <f t="shared" si="77"/>
        <v>Weekend</v>
      </c>
      <c r="E1014" s="2" t="str">
        <f>TEXT(Table2[[#This Row],[Order Date]],"MMMM")</f>
        <v>August</v>
      </c>
      <c r="F1014" s="2" t="str">
        <f>TEXT(Table2[[#This Row],[Order Date]],"YYYY")</f>
        <v>2019</v>
      </c>
      <c r="G1014">
        <v>9699</v>
      </c>
      <c r="H1014" t="s">
        <v>817</v>
      </c>
      <c r="I1014" t="s">
        <v>44</v>
      </c>
      <c r="J1014" t="s">
        <v>110</v>
      </c>
      <c r="K1014" t="s">
        <v>111</v>
      </c>
      <c r="L1014" t="s">
        <v>28</v>
      </c>
      <c r="M1014" t="s">
        <v>160</v>
      </c>
      <c r="N1014">
        <v>502</v>
      </c>
      <c r="O1014" t="s">
        <v>29</v>
      </c>
      <c r="P1014" s="4">
        <v>65</v>
      </c>
      <c r="Q1014">
        <v>1</v>
      </c>
      <c r="R1014" s="4">
        <f t="shared" si="75"/>
        <v>65</v>
      </c>
      <c r="S1014" s="2">
        <v>33.599998470000003</v>
      </c>
      <c r="T1014" s="2">
        <f t="shared" si="78"/>
        <v>31.400001529999997</v>
      </c>
      <c r="U1014" s="2">
        <f t="shared" si="79"/>
        <v>33.599998470000003</v>
      </c>
    </row>
    <row r="1015" spans="1:21">
      <c r="A1015">
        <v>73170</v>
      </c>
      <c r="B1015" s="1">
        <v>43702</v>
      </c>
      <c r="C1015" s="2">
        <f t="shared" si="76"/>
        <v>7</v>
      </c>
      <c r="D1015" s="2" t="str">
        <f t="shared" si="77"/>
        <v>Weekend</v>
      </c>
      <c r="E1015" s="2" t="str">
        <f>TEXT(Table2[[#This Row],[Order Date]],"MMMM")</f>
        <v>August</v>
      </c>
      <c r="F1015" s="2" t="str">
        <f>TEXT(Table2[[#This Row],[Order Date]],"YYYY")</f>
        <v>2019</v>
      </c>
      <c r="G1015">
        <v>16723</v>
      </c>
      <c r="H1015" t="s">
        <v>818</v>
      </c>
      <c r="I1015" t="s">
        <v>238</v>
      </c>
      <c r="J1015" t="s">
        <v>89</v>
      </c>
      <c r="K1015" t="s">
        <v>90</v>
      </c>
      <c r="L1015" t="s">
        <v>28</v>
      </c>
      <c r="M1015" t="s">
        <v>97</v>
      </c>
      <c r="N1015">
        <v>1360</v>
      </c>
      <c r="O1015" t="s">
        <v>38</v>
      </c>
      <c r="P1015" s="4">
        <v>370</v>
      </c>
      <c r="Q1015">
        <v>1</v>
      </c>
      <c r="R1015" s="4">
        <f t="shared" si="75"/>
        <v>370</v>
      </c>
      <c r="S1015" s="2">
        <v>249.0899963</v>
      </c>
      <c r="T1015" s="2">
        <f t="shared" si="78"/>
        <v>120.9100037</v>
      </c>
      <c r="U1015" s="2">
        <f t="shared" si="79"/>
        <v>249.0899963</v>
      </c>
    </row>
    <row r="1016" spans="1:21">
      <c r="A1016">
        <v>73175</v>
      </c>
      <c r="B1016" s="1">
        <v>43702</v>
      </c>
      <c r="C1016" s="2">
        <f t="shared" si="76"/>
        <v>7</v>
      </c>
      <c r="D1016" s="2" t="str">
        <f t="shared" si="77"/>
        <v>Weekend</v>
      </c>
      <c r="E1016" s="2" t="str">
        <f>TEXT(Table2[[#This Row],[Order Date]],"MMMM")</f>
        <v>August</v>
      </c>
      <c r="F1016" s="2" t="str">
        <f>TEXT(Table2[[#This Row],[Order Date]],"YYYY")</f>
        <v>2019</v>
      </c>
      <c r="G1016">
        <v>16728</v>
      </c>
      <c r="H1016" t="s">
        <v>819</v>
      </c>
      <c r="I1016" t="s">
        <v>703</v>
      </c>
      <c r="J1016" t="s">
        <v>89</v>
      </c>
      <c r="K1016" t="s">
        <v>90</v>
      </c>
      <c r="L1016" t="s">
        <v>33</v>
      </c>
      <c r="M1016" t="s">
        <v>97</v>
      </c>
      <c r="N1016">
        <v>1360</v>
      </c>
      <c r="O1016" t="s">
        <v>38</v>
      </c>
      <c r="P1016" s="4">
        <v>370</v>
      </c>
      <c r="Q1016">
        <v>1</v>
      </c>
      <c r="R1016" s="4">
        <f t="shared" si="75"/>
        <v>370</v>
      </c>
      <c r="S1016" s="2">
        <v>249.0899963</v>
      </c>
      <c r="T1016" s="2">
        <f t="shared" si="78"/>
        <v>120.9100037</v>
      </c>
      <c r="U1016" s="2">
        <f t="shared" si="79"/>
        <v>249.0899963</v>
      </c>
    </row>
    <row r="1017" spans="1:21">
      <c r="A1017">
        <v>73181</v>
      </c>
      <c r="B1017" s="1">
        <v>43702</v>
      </c>
      <c r="C1017" s="2">
        <f t="shared" si="76"/>
        <v>7</v>
      </c>
      <c r="D1017" s="2" t="str">
        <f t="shared" si="77"/>
        <v>Weekend</v>
      </c>
      <c r="E1017" s="2" t="str">
        <f>TEXT(Table2[[#This Row],[Order Date]],"MMMM")</f>
        <v>August</v>
      </c>
      <c r="F1017" s="2" t="str">
        <f>TEXT(Table2[[#This Row],[Order Date]],"YYYY")</f>
        <v>2019</v>
      </c>
      <c r="G1017">
        <v>16734</v>
      </c>
      <c r="H1017" t="s">
        <v>820</v>
      </c>
      <c r="I1017" t="s">
        <v>26</v>
      </c>
      <c r="J1017" t="s">
        <v>89</v>
      </c>
      <c r="K1017" t="s">
        <v>90</v>
      </c>
      <c r="L1017" t="s">
        <v>28</v>
      </c>
      <c r="M1017" t="s">
        <v>97</v>
      </c>
      <c r="N1017">
        <v>1360</v>
      </c>
      <c r="O1017" t="s">
        <v>38</v>
      </c>
      <c r="P1017" s="4">
        <v>370</v>
      </c>
      <c r="Q1017">
        <v>1</v>
      </c>
      <c r="R1017" s="4">
        <f t="shared" si="75"/>
        <v>370</v>
      </c>
      <c r="S1017" s="2">
        <v>249.0899963</v>
      </c>
      <c r="T1017" s="2">
        <f t="shared" si="78"/>
        <v>120.9100037</v>
      </c>
      <c r="U1017" s="2">
        <f t="shared" si="79"/>
        <v>249.0899963</v>
      </c>
    </row>
    <row r="1018" spans="1:21">
      <c r="A1018">
        <v>73176</v>
      </c>
      <c r="B1018" s="1">
        <v>43701</v>
      </c>
      <c r="C1018" s="2">
        <f t="shared" si="76"/>
        <v>6</v>
      </c>
      <c r="D1018" s="2" t="str">
        <f t="shared" si="77"/>
        <v>Weekend</v>
      </c>
      <c r="E1018" s="2" t="str">
        <f>TEXT(Table2[[#This Row],[Order Date]],"MMMM")</f>
        <v>August</v>
      </c>
      <c r="F1018" s="2" t="str">
        <f>TEXT(Table2[[#This Row],[Order Date]],"YYYY")</f>
        <v>2019</v>
      </c>
      <c r="G1018">
        <v>16729</v>
      </c>
      <c r="H1018" t="s">
        <v>821</v>
      </c>
      <c r="I1018" t="s">
        <v>109</v>
      </c>
      <c r="J1018" t="s">
        <v>110</v>
      </c>
      <c r="K1018" t="s">
        <v>111</v>
      </c>
      <c r="L1018" t="s">
        <v>28</v>
      </c>
      <c r="M1018" t="s">
        <v>97</v>
      </c>
      <c r="N1018">
        <v>1360</v>
      </c>
      <c r="O1018" t="s">
        <v>38</v>
      </c>
      <c r="P1018" s="4">
        <v>370</v>
      </c>
      <c r="Q1018">
        <v>1</v>
      </c>
      <c r="R1018" s="4">
        <f t="shared" si="75"/>
        <v>370</v>
      </c>
      <c r="S1018" s="2">
        <v>249.0899963</v>
      </c>
      <c r="T1018" s="2">
        <f t="shared" si="78"/>
        <v>120.9100037</v>
      </c>
      <c r="U1018" s="2">
        <f t="shared" si="79"/>
        <v>249.0899963</v>
      </c>
    </row>
    <row r="1019" spans="1:21">
      <c r="A1019">
        <v>73182</v>
      </c>
      <c r="B1019" s="1">
        <v>43701</v>
      </c>
      <c r="C1019" s="2">
        <f t="shared" si="76"/>
        <v>6</v>
      </c>
      <c r="D1019" s="2" t="str">
        <f t="shared" si="77"/>
        <v>Weekend</v>
      </c>
      <c r="E1019" s="2" t="str">
        <f>TEXT(Table2[[#This Row],[Order Date]],"MMMM")</f>
        <v>August</v>
      </c>
      <c r="F1019" s="2" t="str">
        <f>TEXT(Table2[[#This Row],[Order Date]],"YYYY")</f>
        <v>2019</v>
      </c>
      <c r="G1019">
        <v>16735</v>
      </c>
      <c r="H1019" t="s">
        <v>137</v>
      </c>
      <c r="I1019" t="s">
        <v>109</v>
      </c>
      <c r="J1019" t="s">
        <v>110</v>
      </c>
      <c r="K1019" t="s">
        <v>111</v>
      </c>
      <c r="L1019" t="s">
        <v>28</v>
      </c>
      <c r="M1019" t="s">
        <v>97</v>
      </c>
      <c r="N1019">
        <v>1360</v>
      </c>
      <c r="O1019" t="s">
        <v>38</v>
      </c>
      <c r="P1019" s="4">
        <v>370</v>
      </c>
      <c r="Q1019">
        <v>1</v>
      </c>
      <c r="R1019" s="4">
        <f t="shared" si="75"/>
        <v>370</v>
      </c>
      <c r="S1019" s="2">
        <v>249.0899963</v>
      </c>
      <c r="T1019" s="2">
        <f t="shared" si="78"/>
        <v>120.9100037</v>
      </c>
      <c r="U1019" s="2">
        <f t="shared" si="79"/>
        <v>249.0899963</v>
      </c>
    </row>
    <row r="1020" spans="1:21">
      <c r="A1020">
        <v>63303</v>
      </c>
      <c r="B1020" s="1">
        <v>43701</v>
      </c>
      <c r="C1020" s="2">
        <f t="shared" si="76"/>
        <v>6</v>
      </c>
      <c r="D1020" s="2" t="str">
        <f t="shared" si="77"/>
        <v>Weekend</v>
      </c>
      <c r="E1020" s="2" t="str">
        <f>TEXT(Table2[[#This Row],[Order Date]],"MMMM")</f>
        <v>August</v>
      </c>
      <c r="F1020" s="2" t="str">
        <f>TEXT(Table2[[#This Row],[Order Date]],"YYYY")</f>
        <v>2019</v>
      </c>
      <c r="G1020">
        <v>2574</v>
      </c>
      <c r="H1020" t="s">
        <v>482</v>
      </c>
      <c r="I1020" t="s">
        <v>44</v>
      </c>
      <c r="J1020" t="s">
        <v>110</v>
      </c>
      <c r="K1020" t="s">
        <v>111</v>
      </c>
      <c r="L1020" t="s">
        <v>28</v>
      </c>
      <c r="M1020" t="s">
        <v>160</v>
      </c>
      <c r="N1020">
        <v>502</v>
      </c>
      <c r="O1020" t="s">
        <v>29</v>
      </c>
      <c r="P1020" s="4">
        <v>65</v>
      </c>
      <c r="Q1020">
        <v>1</v>
      </c>
      <c r="R1020" s="4">
        <f t="shared" si="75"/>
        <v>65</v>
      </c>
      <c r="S1020" s="2">
        <v>33.599998470000003</v>
      </c>
      <c r="T1020" s="2">
        <f t="shared" si="78"/>
        <v>31.400001529999997</v>
      </c>
      <c r="U1020" s="2">
        <f t="shared" si="79"/>
        <v>33.599998470000003</v>
      </c>
    </row>
    <row r="1021" spans="1:21">
      <c r="A1021">
        <v>65109</v>
      </c>
      <c r="B1021" s="1">
        <v>43700</v>
      </c>
      <c r="C1021" s="2">
        <f t="shared" si="76"/>
        <v>5</v>
      </c>
      <c r="D1021" s="2" t="str">
        <f t="shared" si="77"/>
        <v>Weekday</v>
      </c>
      <c r="E1021" s="2" t="str">
        <f>TEXT(Table2[[#This Row],[Order Date]],"MMMM")</f>
        <v>August</v>
      </c>
      <c r="F1021" s="2" t="str">
        <f>TEXT(Table2[[#This Row],[Order Date]],"YYYY")</f>
        <v>2019</v>
      </c>
      <c r="G1021">
        <v>8524</v>
      </c>
      <c r="H1021" t="s">
        <v>431</v>
      </c>
      <c r="I1021" t="s">
        <v>44</v>
      </c>
      <c r="J1021" t="s">
        <v>110</v>
      </c>
      <c r="K1021" t="s">
        <v>111</v>
      </c>
      <c r="L1021" t="s">
        <v>28</v>
      </c>
      <c r="M1021" t="s">
        <v>160</v>
      </c>
      <c r="N1021">
        <v>502</v>
      </c>
      <c r="O1021" t="s">
        <v>29</v>
      </c>
      <c r="P1021" s="4">
        <v>65</v>
      </c>
      <c r="Q1021">
        <v>1</v>
      </c>
      <c r="R1021" s="4">
        <f t="shared" si="75"/>
        <v>65</v>
      </c>
      <c r="S1021" s="2">
        <v>33.599998470000003</v>
      </c>
      <c r="T1021" s="2">
        <f t="shared" si="78"/>
        <v>31.400001529999997</v>
      </c>
      <c r="U1021" s="2">
        <f t="shared" si="79"/>
        <v>33.599998470000003</v>
      </c>
    </row>
    <row r="1022" spans="1:21">
      <c r="A1022">
        <v>73177</v>
      </c>
      <c r="B1022" s="1">
        <v>43700</v>
      </c>
      <c r="C1022" s="2">
        <f t="shared" si="76"/>
        <v>5</v>
      </c>
      <c r="D1022" s="2" t="str">
        <f t="shared" si="77"/>
        <v>Weekday</v>
      </c>
      <c r="E1022" s="2" t="str">
        <f>TEXT(Table2[[#This Row],[Order Date]],"MMMM")</f>
        <v>August</v>
      </c>
      <c r="F1022" s="2" t="str">
        <f>TEXT(Table2[[#This Row],[Order Date]],"YYYY")</f>
        <v>2019</v>
      </c>
      <c r="G1022">
        <v>16730</v>
      </c>
      <c r="H1022" t="s">
        <v>822</v>
      </c>
      <c r="I1022" t="s">
        <v>130</v>
      </c>
      <c r="J1022" t="s">
        <v>89</v>
      </c>
      <c r="K1022" t="s">
        <v>90</v>
      </c>
      <c r="L1022" t="s">
        <v>28</v>
      </c>
      <c r="M1022" t="s">
        <v>97</v>
      </c>
      <c r="N1022">
        <v>1360</v>
      </c>
      <c r="O1022" t="s">
        <v>38</v>
      </c>
      <c r="P1022" s="4">
        <v>370</v>
      </c>
      <c r="Q1022">
        <v>1</v>
      </c>
      <c r="R1022" s="4">
        <f t="shared" si="75"/>
        <v>370</v>
      </c>
      <c r="S1022" s="2">
        <v>249.0899963</v>
      </c>
      <c r="T1022" s="2">
        <f t="shared" si="78"/>
        <v>120.9100037</v>
      </c>
      <c r="U1022" s="2">
        <f t="shared" si="79"/>
        <v>249.0899963</v>
      </c>
    </row>
    <row r="1023" spans="1:21">
      <c r="A1023">
        <v>20234</v>
      </c>
      <c r="B1023" s="1">
        <v>43699</v>
      </c>
      <c r="C1023" s="2">
        <f t="shared" si="76"/>
        <v>4</v>
      </c>
      <c r="D1023" s="2" t="str">
        <f t="shared" si="77"/>
        <v>Weekday</v>
      </c>
      <c r="E1023" s="2" t="str">
        <f>TEXT(Table2[[#This Row],[Order Date]],"MMMM")</f>
        <v>August</v>
      </c>
      <c r="F1023" s="2" t="str">
        <f>TEXT(Table2[[#This Row],[Order Date]],"YYYY")</f>
        <v>2019</v>
      </c>
      <c r="G1023">
        <v>7132</v>
      </c>
      <c r="H1023" t="s">
        <v>426</v>
      </c>
      <c r="I1023" t="s">
        <v>44</v>
      </c>
      <c r="J1023" t="s">
        <v>110</v>
      </c>
      <c r="K1023" t="s">
        <v>111</v>
      </c>
      <c r="L1023" t="s">
        <v>19</v>
      </c>
      <c r="M1023" t="s">
        <v>160</v>
      </c>
      <c r="N1023">
        <v>502</v>
      </c>
      <c r="O1023" t="s">
        <v>29</v>
      </c>
      <c r="P1023" s="4">
        <v>65</v>
      </c>
      <c r="Q1023">
        <v>1</v>
      </c>
      <c r="R1023" s="4">
        <f t="shared" si="75"/>
        <v>65</v>
      </c>
      <c r="S1023" s="2">
        <v>33.599998470000003</v>
      </c>
      <c r="T1023" s="2">
        <f t="shared" si="78"/>
        <v>31.400001529999997</v>
      </c>
      <c r="U1023" s="2">
        <f t="shared" si="79"/>
        <v>33.599998470000003</v>
      </c>
    </row>
    <row r="1024" spans="1:21">
      <c r="A1024">
        <v>10676</v>
      </c>
      <c r="B1024" s="1">
        <v>43699</v>
      </c>
      <c r="C1024" s="2">
        <f t="shared" si="76"/>
        <v>4</v>
      </c>
      <c r="D1024" s="2" t="str">
        <f t="shared" si="77"/>
        <v>Weekday</v>
      </c>
      <c r="E1024" s="2" t="str">
        <f>TEXT(Table2[[#This Row],[Order Date]],"MMMM")</f>
        <v>August</v>
      </c>
      <c r="F1024" s="2" t="str">
        <f>TEXT(Table2[[#This Row],[Order Date]],"YYYY")</f>
        <v>2019</v>
      </c>
      <c r="G1024">
        <v>9640</v>
      </c>
      <c r="H1024" t="s">
        <v>823</v>
      </c>
      <c r="I1024" t="s">
        <v>395</v>
      </c>
      <c r="J1024" t="s">
        <v>89</v>
      </c>
      <c r="K1024" t="s">
        <v>90</v>
      </c>
      <c r="L1024" t="s">
        <v>33</v>
      </c>
      <c r="M1024" t="s">
        <v>160</v>
      </c>
      <c r="N1024">
        <v>502</v>
      </c>
      <c r="O1024" t="s">
        <v>29</v>
      </c>
      <c r="P1024" s="4">
        <v>65</v>
      </c>
      <c r="Q1024">
        <v>4</v>
      </c>
      <c r="R1024" s="4">
        <f t="shared" si="75"/>
        <v>260</v>
      </c>
      <c r="S1024" s="2">
        <v>134.39999388000001</v>
      </c>
      <c r="T1024" s="2">
        <f t="shared" si="78"/>
        <v>125.60000611999999</v>
      </c>
      <c r="U1024" s="2">
        <f t="shared" si="79"/>
        <v>33.599998470000003</v>
      </c>
    </row>
    <row r="1025" spans="1:21">
      <c r="A1025">
        <v>47321</v>
      </c>
      <c r="B1025" s="1">
        <v>43698</v>
      </c>
      <c r="C1025" s="2">
        <f t="shared" si="76"/>
        <v>3</v>
      </c>
      <c r="D1025" s="2" t="str">
        <f t="shared" si="77"/>
        <v>Weekday</v>
      </c>
      <c r="E1025" s="2" t="str">
        <f>TEXT(Table2[[#This Row],[Order Date]],"MMMM")</f>
        <v>August</v>
      </c>
      <c r="F1025" s="2" t="str">
        <f>TEXT(Table2[[#This Row],[Order Date]],"YYYY")</f>
        <v>2019</v>
      </c>
      <c r="G1025">
        <v>7177</v>
      </c>
      <c r="H1025" t="s">
        <v>824</v>
      </c>
      <c r="I1025" t="s">
        <v>44</v>
      </c>
      <c r="J1025" t="s">
        <v>110</v>
      </c>
      <c r="K1025" t="s">
        <v>111</v>
      </c>
      <c r="L1025" t="s">
        <v>28</v>
      </c>
      <c r="M1025" t="s">
        <v>160</v>
      </c>
      <c r="N1025">
        <v>502</v>
      </c>
      <c r="O1025" t="s">
        <v>29</v>
      </c>
      <c r="P1025" s="4">
        <v>65</v>
      </c>
      <c r="Q1025">
        <v>1</v>
      </c>
      <c r="R1025" s="4">
        <f t="shared" si="75"/>
        <v>65</v>
      </c>
      <c r="S1025" s="2">
        <v>33.599998470000003</v>
      </c>
      <c r="T1025" s="2">
        <f t="shared" si="78"/>
        <v>31.400001529999997</v>
      </c>
      <c r="U1025" s="2">
        <f t="shared" si="79"/>
        <v>33.599998470000003</v>
      </c>
    </row>
    <row r="1026" spans="1:21">
      <c r="A1026">
        <v>64692</v>
      </c>
      <c r="B1026" s="1">
        <v>43698</v>
      </c>
      <c r="C1026" s="2">
        <f t="shared" si="76"/>
        <v>3</v>
      </c>
      <c r="D1026" s="2" t="str">
        <f t="shared" si="77"/>
        <v>Weekday</v>
      </c>
      <c r="E1026" s="2" t="str">
        <f>TEXT(Table2[[#This Row],[Order Date]],"MMMM")</f>
        <v>August</v>
      </c>
      <c r="F1026" s="2" t="str">
        <f>TEXT(Table2[[#This Row],[Order Date]],"YYYY")</f>
        <v>2019</v>
      </c>
      <c r="G1026">
        <v>1576</v>
      </c>
      <c r="H1026" t="s">
        <v>620</v>
      </c>
      <c r="I1026" t="s">
        <v>144</v>
      </c>
      <c r="J1026" t="s">
        <v>89</v>
      </c>
      <c r="K1026" t="s">
        <v>90</v>
      </c>
      <c r="L1026" t="s">
        <v>33</v>
      </c>
      <c r="M1026" t="s">
        <v>160</v>
      </c>
      <c r="N1026">
        <v>502</v>
      </c>
      <c r="O1026" t="s">
        <v>29</v>
      </c>
      <c r="P1026" s="4">
        <v>65</v>
      </c>
      <c r="Q1026">
        <v>4</v>
      </c>
      <c r="R1026" s="4">
        <f t="shared" ref="R1026:R1089" si="80">P1026*Q1026</f>
        <v>260</v>
      </c>
      <c r="S1026" s="2">
        <v>134.39999388000001</v>
      </c>
      <c r="T1026" s="2">
        <f t="shared" si="78"/>
        <v>125.60000611999999</v>
      </c>
      <c r="U1026" s="2">
        <f t="shared" si="79"/>
        <v>33.599998470000003</v>
      </c>
    </row>
    <row r="1027" spans="1:21">
      <c r="A1027">
        <v>13614</v>
      </c>
      <c r="B1027" s="1">
        <v>43697</v>
      </c>
      <c r="C1027" s="2">
        <f t="shared" ref="C1027:C1090" si="81">WEEKDAY(B1027,2)</f>
        <v>2</v>
      </c>
      <c r="D1027" s="2" t="str">
        <f t="shared" ref="D1027:D1090" si="82">IF(C1027&gt;=6,"Weekend","Weekday")</f>
        <v>Weekday</v>
      </c>
      <c r="E1027" s="2" t="str">
        <f>TEXT(Table2[[#This Row],[Order Date]],"MMMM")</f>
        <v>August</v>
      </c>
      <c r="F1027" s="2" t="str">
        <f>TEXT(Table2[[#This Row],[Order Date]],"YYYY")</f>
        <v>2019</v>
      </c>
      <c r="G1027">
        <v>2686</v>
      </c>
      <c r="H1027" t="s">
        <v>690</v>
      </c>
      <c r="I1027" t="s">
        <v>44</v>
      </c>
      <c r="J1027" t="s">
        <v>110</v>
      </c>
      <c r="K1027" t="s">
        <v>111</v>
      </c>
      <c r="L1027" t="s">
        <v>19</v>
      </c>
      <c r="M1027" t="s">
        <v>183</v>
      </c>
      <c r="N1027">
        <v>627</v>
      </c>
      <c r="O1027" t="s">
        <v>46</v>
      </c>
      <c r="P1027" s="4">
        <v>165</v>
      </c>
      <c r="Q1027">
        <v>1</v>
      </c>
      <c r="R1027" s="4">
        <f t="shared" si="80"/>
        <v>165</v>
      </c>
      <c r="S1027" s="2">
        <v>122.7300034</v>
      </c>
      <c r="T1027" s="2">
        <f t="shared" ref="T1027:T1090" si="83">R1027-S1027</f>
        <v>42.269996599999999</v>
      </c>
      <c r="U1027" s="2">
        <f t="shared" ref="U1027:U1090" si="84">S1027/Q1027</f>
        <v>122.7300034</v>
      </c>
    </row>
    <row r="1028" spans="1:21">
      <c r="A1028">
        <v>19800</v>
      </c>
      <c r="B1028" s="1">
        <v>43697</v>
      </c>
      <c r="C1028" s="2">
        <f t="shared" si="81"/>
        <v>2</v>
      </c>
      <c r="D1028" s="2" t="str">
        <f t="shared" si="82"/>
        <v>Weekday</v>
      </c>
      <c r="E1028" s="2" t="str">
        <f>TEXT(Table2[[#This Row],[Order Date]],"MMMM")</f>
        <v>August</v>
      </c>
      <c r="F1028" s="2" t="str">
        <f>TEXT(Table2[[#This Row],[Order Date]],"YYYY")</f>
        <v>2019</v>
      </c>
      <c r="G1028">
        <v>3340</v>
      </c>
      <c r="H1028" t="s">
        <v>825</v>
      </c>
      <c r="I1028" t="s">
        <v>826</v>
      </c>
      <c r="J1028" t="s">
        <v>89</v>
      </c>
      <c r="K1028" t="s">
        <v>90</v>
      </c>
      <c r="L1028" t="s">
        <v>33</v>
      </c>
      <c r="M1028" t="s">
        <v>160</v>
      </c>
      <c r="N1028">
        <v>502</v>
      </c>
      <c r="O1028" t="s">
        <v>29</v>
      </c>
      <c r="P1028" s="4">
        <v>65</v>
      </c>
      <c r="Q1028">
        <v>4</v>
      </c>
      <c r="R1028" s="4">
        <f t="shared" si="80"/>
        <v>260</v>
      </c>
      <c r="S1028" s="2">
        <v>134.39999388000001</v>
      </c>
      <c r="T1028" s="2">
        <f t="shared" si="83"/>
        <v>125.60000611999999</v>
      </c>
      <c r="U1028" s="2">
        <f t="shared" si="84"/>
        <v>33.599998470000003</v>
      </c>
    </row>
    <row r="1029" spans="1:21">
      <c r="A1029">
        <v>19665</v>
      </c>
      <c r="B1029" s="1">
        <v>43696</v>
      </c>
      <c r="C1029" s="2">
        <f t="shared" si="81"/>
        <v>1</v>
      </c>
      <c r="D1029" s="2" t="str">
        <f t="shared" si="82"/>
        <v>Weekday</v>
      </c>
      <c r="E1029" s="2" t="str">
        <f>TEXT(Table2[[#This Row],[Order Date]],"MMMM")</f>
        <v>August</v>
      </c>
      <c r="F1029" s="2" t="str">
        <f>TEXT(Table2[[#This Row],[Order Date]],"YYYY")</f>
        <v>2019</v>
      </c>
      <c r="G1029">
        <v>951</v>
      </c>
      <c r="H1029" t="s">
        <v>302</v>
      </c>
      <c r="I1029" t="s">
        <v>44</v>
      </c>
      <c r="J1029" t="s">
        <v>110</v>
      </c>
      <c r="K1029" t="s">
        <v>111</v>
      </c>
      <c r="L1029" t="s">
        <v>19</v>
      </c>
      <c r="M1029" t="s">
        <v>160</v>
      </c>
      <c r="N1029">
        <v>502</v>
      </c>
      <c r="O1029" t="s">
        <v>29</v>
      </c>
      <c r="P1029" s="4">
        <v>65</v>
      </c>
      <c r="Q1029">
        <v>1</v>
      </c>
      <c r="R1029" s="4">
        <f t="shared" si="80"/>
        <v>65</v>
      </c>
      <c r="S1029" s="2">
        <v>33.599998470000003</v>
      </c>
      <c r="T1029" s="2">
        <f t="shared" si="83"/>
        <v>31.400001529999997</v>
      </c>
      <c r="U1029" s="2">
        <f t="shared" si="84"/>
        <v>33.599998470000003</v>
      </c>
    </row>
    <row r="1030" spans="1:21">
      <c r="A1030">
        <v>65901</v>
      </c>
      <c r="B1030" s="1">
        <v>43696</v>
      </c>
      <c r="C1030" s="2">
        <f t="shared" si="81"/>
        <v>1</v>
      </c>
      <c r="D1030" s="2" t="str">
        <f t="shared" si="82"/>
        <v>Weekday</v>
      </c>
      <c r="E1030" s="2" t="str">
        <f>TEXT(Table2[[#This Row],[Order Date]],"MMMM")</f>
        <v>August</v>
      </c>
      <c r="F1030" s="2" t="str">
        <f>TEXT(Table2[[#This Row],[Order Date]],"YYYY")</f>
        <v>2019</v>
      </c>
      <c r="G1030">
        <v>12255</v>
      </c>
      <c r="H1030" t="s">
        <v>551</v>
      </c>
      <c r="I1030" t="s">
        <v>26</v>
      </c>
      <c r="J1030" t="s">
        <v>89</v>
      </c>
      <c r="K1030" t="s">
        <v>90</v>
      </c>
      <c r="L1030" t="s">
        <v>33</v>
      </c>
      <c r="M1030" t="s">
        <v>183</v>
      </c>
      <c r="N1030">
        <v>627</v>
      </c>
      <c r="O1030" t="s">
        <v>46</v>
      </c>
      <c r="P1030" s="4">
        <v>165</v>
      </c>
      <c r="Q1030">
        <v>4</v>
      </c>
      <c r="R1030" s="4">
        <f t="shared" si="80"/>
        <v>660</v>
      </c>
      <c r="S1030" s="2">
        <v>490.9200136</v>
      </c>
      <c r="T1030" s="2">
        <f t="shared" si="83"/>
        <v>169.0799864</v>
      </c>
      <c r="U1030" s="2">
        <f t="shared" si="84"/>
        <v>122.7300034</v>
      </c>
    </row>
    <row r="1031" spans="1:21">
      <c r="A1031">
        <v>63660</v>
      </c>
      <c r="B1031" s="1">
        <v>43695</v>
      </c>
      <c r="C1031" s="2">
        <f t="shared" si="81"/>
        <v>7</v>
      </c>
      <c r="D1031" s="2" t="str">
        <f t="shared" si="82"/>
        <v>Weekend</v>
      </c>
      <c r="E1031" s="2" t="str">
        <f>TEXT(Table2[[#This Row],[Order Date]],"MMMM")</f>
        <v>August</v>
      </c>
      <c r="F1031" s="2" t="str">
        <f>TEXT(Table2[[#This Row],[Order Date]],"YYYY")</f>
        <v>2019</v>
      </c>
      <c r="G1031">
        <v>609</v>
      </c>
      <c r="H1031" t="s">
        <v>389</v>
      </c>
      <c r="I1031" t="s">
        <v>44</v>
      </c>
      <c r="J1031" t="s">
        <v>110</v>
      </c>
      <c r="K1031" t="s">
        <v>111</v>
      </c>
      <c r="L1031" t="s">
        <v>28</v>
      </c>
      <c r="M1031" t="s">
        <v>183</v>
      </c>
      <c r="N1031">
        <v>627</v>
      </c>
      <c r="O1031" t="s">
        <v>46</v>
      </c>
      <c r="P1031" s="4">
        <v>165</v>
      </c>
      <c r="Q1031">
        <v>1</v>
      </c>
      <c r="R1031" s="4">
        <f t="shared" si="80"/>
        <v>165</v>
      </c>
      <c r="S1031" s="2">
        <v>122.7300034</v>
      </c>
      <c r="T1031" s="2">
        <f t="shared" si="83"/>
        <v>42.269996599999999</v>
      </c>
      <c r="U1031" s="2">
        <f t="shared" si="84"/>
        <v>122.7300034</v>
      </c>
    </row>
    <row r="1032" spans="1:21">
      <c r="A1032">
        <v>62845</v>
      </c>
      <c r="B1032" s="1">
        <v>43695</v>
      </c>
      <c r="C1032" s="2">
        <f t="shared" si="81"/>
        <v>7</v>
      </c>
      <c r="D1032" s="2" t="str">
        <f t="shared" si="82"/>
        <v>Weekend</v>
      </c>
      <c r="E1032" s="2" t="str">
        <f>TEXT(Table2[[#This Row],[Order Date]],"MMMM")</f>
        <v>August</v>
      </c>
      <c r="F1032" s="2" t="str">
        <f>TEXT(Table2[[#This Row],[Order Date]],"YYYY")</f>
        <v>2019</v>
      </c>
      <c r="G1032">
        <v>870</v>
      </c>
      <c r="H1032" t="s">
        <v>325</v>
      </c>
      <c r="I1032" t="s">
        <v>44</v>
      </c>
      <c r="J1032" t="s">
        <v>110</v>
      </c>
      <c r="K1032" t="s">
        <v>111</v>
      </c>
      <c r="L1032" t="s">
        <v>28</v>
      </c>
      <c r="M1032" t="s">
        <v>120</v>
      </c>
      <c r="N1032">
        <v>365</v>
      </c>
      <c r="O1032" t="s">
        <v>53</v>
      </c>
      <c r="P1032" s="4">
        <v>94.75</v>
      </c>
      <c r="Q1032">
        <v>1</v>
      </c>
      <c r="R1032" s="4">
        <f t="shared" si="80"/>
        <v>94.75</v>
      </c>
      <c r="S1032" s="2">
        <v>30.5699997</v>
      </c>
      <c r="T1032" s="2">
        <f t="shared" si="83"/>
        <v>64.180000300000003</v>
      </c>
      <c r="U1032" s="2">
        <f t="shared" si="84"/>
        <v>30.5699997</v>
      </c>
    </row>
    <row r="1033" spans="1:21">
      <c r="A1033">
        <v>66289</v>
      </c>
      <c r="B1033" s="1">
        <v>43694</v>
      </c>
      <c r="C1033" s="2">
        <f t="shared" si="81"/>
        <v>6</v>
      </c>
      <c r="D1033" s="2" t="str">
        <f t="shared" si="82"/>
        <v>Weekend</v>
      </c>
      <c r="E1033" s="2" t="str">
        <f>TEXT(Table2[[#This Row],[Order Date]],"MMMM")</f>
        <v>August</v>
      </c>
      <c r="F1033" s="2" t="str">
        <f>TEXT(Table2[[#This Row],[Order Date]],"YYYY")</f>
        <v>2019</v>
      </c>
      <c r="G1033">
        <v>10603</v>
      </c>
      <c r="H1033" t="s">
        <v>418</v>
      </c>
      <c r="I1033" t="s">
        <v>44</v>
      </c>
      <c r="J1033" t="s">
        <v>110</v>
      </c>
      <c r="K1033" t="s">
        <v>111</v>
      </c>
      <c r="L1033" t="s">
        <v>28</v>
      </c>
      <c r="M1033" t="s">
        <v>94</v>
      </c>
      <c r="N1033">
        <v>403</v>
      </c>
      <c r="O1033" t="s">
        <v>53</v>
      </c>
      <c r="P1033" s="4">
        <v>133.37</v>
      </c>
      <c r="Q1033">
        <v>1</v>
      </c>
      <c r="R1033" s="4">
        <f t="shared" si="80"/>
        <v>133.37</v>
      </c>
      <c r="S1033" s="2">
        <v>84.590000149999995</v>
      </c>
      <c r="T1033" s="2">
        <f t="shared" si="83"/>
        <v>48.77999985000001</v>
      </c>
      <c r="U1033" s="2">
        <f t="shared" si="84"/>
        <v>84.590000149999995</v>
      </c>
    </row>
    <row r="1034" spans="1:21">
      <c r="A1034">
        <v>19550</v>
      </c>
      <c r="B1034" s="1">
        <v>43693</v>
      </c>
      <c r="C1034" s="2">
        <f t="shared" si="81"/>
        <v>5</v>
      </c>
      <c r="D1034" s="2" t="str">
        <f t="shared" si="82"/>
        <v>Weekday</v>
      </c>
      <c r="E1034" s="2" t="str">
        <f>TEXT(Table2[[#This Row],[Order Date]],"MMMM")</f>
        <v>August</v>
      </c>
      <c r="F1034" s="2" t="str">
        <f>TEXT(Table2[[#This Row],[Order Date]],"YYYY")</f>
        <v>2019</v>
      </c>
      <c r="G1034">
        <v>7158</v>
      </c>
      <c r="H1034" t="s">
        <v>538</v>
      </c>
      <c r="I1034" t="s">
        <v>44</v>
      </c>
      <c r="J1034" t="s">
        <v>110</v>
      </c>
      <c r="K1034" t="s">
        <v>111</v>
      </c>
      <c r="L1034" t="s">
        <v>19</v>
      </c>
      <c r="M1034" t="s">
        <v>94</v>
      </c>
      <c r="N1034">
        <v>403</v>
      </c>
      <c r="O1034" t="s">
        <v>53</v>
      </c>
      <c r="P1034" s="4">
        <v>133.37</v>
      </c>
      <c r="Q1034">
        <v>1</v>
      </c>
      <c r="R1034" s="4">
        <f t="shared" si="80"/>
        <v>133.37</v>
      </c>
      <c r="S1034" s="2">
        <v>84.590000149999995</v>
      </c>
      <c r="T1034" s="2">
        <f t="shared" si="83"/>
        <v>48.77999985000001</v>
      </c>
      <c r="U1034" s="2">
        <f t="shared" si="84"/>
        <v>84.590000149999995</v>
      </c>
    </row>
    <row r="1035" spans="1:21">
      <c r="A1035">
        <v>70058</v>
      </c>
      <c r="B1035" s="1">
        <v>43692</v>
      </c>
      <c r="C1035" s="2">
        <f t="shared" si="81"/>
        <v>4</v>
      </c>
      <c r="D1035" s="2" t="str">
        <f t="shared" si="82"/>
        <v>Weekday</v>
      </c>
      <c r="E1035" s="2" t="str">
        <f>TEXT(Table2[[#This Row],[Order Date]],"MMMM")</f>
        <v>August</v>
      </c>
      <c r="F1035" s="2" t="str">
        <f>TEXT(Table2[[#This Row],[Order Date]],"YYYY")</f>
        <v>2019</v>
      </c>
      <c r="G1035">
        <v>13611</v>
      </c>
      <c r="H1035" t="s">
        <v>193</v>
      </c>
      <c r="I1035" t="s">
        <v>227</v>
      </c>
      <c r="J1035" t="s">
        <v>110</v>
      </c>
      <c r="K1035" t="s">
        <v>111</v>
      </c>
      <c r="L1035" t="s">
        <v>19</v>
      </c>
      <c r="M1035" t="s">
        <v>228</v>
      </c>
      <c r="N1035">
        <v>1350</v>
      </c>
      <c r="O1035" t="s">
        <v>29</v>
      </c>
      <c r="P1035" s="4">
        <v>22.74</v>
      </c>
      <c r="Q1035">
        <v>1</v>
      </c>
      <c r="R1035" s="4">
        <f t="shared" si="80"/>
        <v>22.74</v>
      </c>
      <c r="S1035" s="2">
        <v>14.6999969</v>
      </c>
      <c r="T1035" s="2">
        <f t="shared" si="83"/>
        <v>8.0400030999999981</v>
      </c>
      <c r="U1035" s="2">
        <f t="shared" si="84"/>
        <v>14.6999969</v>
      </c>
    </row>
    <row r="1036" spans="1:21">
      <c r="A1036">
        <v>63398</v>
      </c>
      <c r="B1036" s="1">
        <v>43691</v>
      </c>
      <c r="C1036" s="2">
        <f t="shared" si="81"/>
        <v>3</v>
      </c>
      <c r="D1036" s="2" t="str">
        <f t="shared" si="82"/>
        <v>Weekday</v>
      </c>
      <c r="E1036" s="2" t="str">
        <f>TEXT(Table2[[#This Row],[Order Date]],"MMMM")</f>
        <v>August</v>
      </c>
      <c r="F1036" s="2" t="str">
        <f>TEXT(Table2[[#This Row],[Order Date]],"YYYY")</f>
        <v>2019</v>
      </c>
      <c r="G1036">
        <v>785</v>
      </c>
      <c r="H1036" t="s">
        <v>129</v>
      </c>
      <c r="I1036" t="s">
        <v>44</v>
      </c>
      <c r="J1036" t="s">
        <v>110</v>
      </c>
      <c r="K1036" t="s">
        <v>111</v>
      </c>
      <c r="L1036" t="s">
        <v>28</v>
      </c>
      <c r="M1036" t="s">
        <v>94</v>
      </c>
      <c r="N1036">
        <v>403</v>
      </c>
      <c r="O1036" t="s">
        <v>53</v>
      </c>
      <c r="P1036" s="4">
        <v>133.37</v>
      </c>
      <c r="Q1036">
        <v>1</v>
      </c>
      <c r="R1036" s="4">
        <f t="shared" si="80"/>
        <v>133.37</v>
      </c>
      <c r="S1036" s="2">
        <v>84.590000149999995</v>
      </c>
      <c r="T1036" s="2">
        <f t="shared" si="83"/>
        <v>48.77999985000001</v>
      </c>
      <c r="U1036" s="2">
        <f t="shared" si="84"/>
        <v>84.590000149999995</v>
      </c>
    </row>
    <row r="1037" spans="1:21">
      <c r="A1037">
        <v>73122</v>
      </c>
      <c r="B1037" s="1">
        <v>43688</v>
      </c>
      <c r="C1037" s="2">
        <f t="shared" si="81"/>
        <v>7</v>
      </c>
      <c r="D1037" s="2" t="str">
        <f t="shared" si="82"/>
        <v>Weekend</v>
      </c>
      <c r="E1037" s="2" t="str">
        <f>TEXT(Table2[[#This Row],[Order Date]],"MMMM")</f>
        <v>August</v>
      </c>
      <c r="F1037" s="2" t="str">
        <f>TEXT(Table2[[#This Row],[Order Date]],"YYYY")</f>
        <v>2019</v>
      </c>
      <c r="G1037">
        <v>16675</v>
      </c>
      <c r="H1037" t="s">
        <v>453</v>
      </c>
      <c r="I1037" t="s">
        <v>177</v>
      </c>
      <c r="J1037" t="s">
        <v>89</v>
      </c>
      <c r="K1037" t="s">
        <v>90</v>
      </c>
      <c r="L1037" t="s">
        <v>28</v>
      </c>
      <c r="M1037" t="s">
        <v>97</v>
      </c>
      <c r="N1037">
        <v>1360</v>
      </c>
      <c r="O1037" t="s">
        <v>38</v>
      </c>
      <c r="P1037" s="4">
        <v>370</v>
      </c>
      <c r="Q1037">
        <v>1</v>
      </c>
      <c r="R1037" s="4">
        <f t="shared" si="80"/>
        <v>370</v>
      </c>
      <c r="S1037" s="2">
        <v>249.0899963</v>
      </c>
      <c r="T1037" s="2">
        <f t="shared" si="83"/>
        <v>120.9100037</v>
      </c>
      <c r="U1037" s="2">
        <f t="shared" si="84"/>
        <v>249.0899963</v>
      </c>
    </row>
    <row r="1038" spans="1:21">
      <c r="A1038">
        <v>73123</v>
      </c>
      <c r="B1038" s="1">
        <v>43687</v>
      </c>
      <c r="C1038" s="2">
        <f t="shared" si="81"/>
        <v>6</v>
      </c>
      <c r="D1038" s="2" t="str">
        <f t="shared" si="82"/>
        <v>Weekend</v>
      </c>
      <c r="E1038" s="2" t="str">
        <f>TEXT(Table2[[#This Row],[Order Date]],"MMMM")</f>
        <v>August</v>
      </c>
      <c r="F1038" s="2" t="str">
        <f>TEXT(Table2[[#This Row],[Order Date]],"YYYY")</f>
        <v>2019</v>
      </c>
      <c r="G1038">
        <v>16676</v>
      </c>
      <c r="H1038" t="s">
        <v>827</v>
      </c>
      <c r="I1038" t="s">
        <v>218</v>
      </c>
      <c r="J1038" t="s">
        <v>110</v>
      </c>
      <c r="K1038" t="s">
        <v>111</v>
      </c>
      <c r="L1038" t="s">
        <v>28</v>
      </c>
      <c r="M1038" t="s">
        <v>97</v>
      </c>
      <c r="N1038">
        <v>1360</v>
      </c>
      <c r="O1038" t="s">
        <v>38</v>
      </c>
      <c r="P1038" s="4">
        <v>370</v>
      </c>
      <c r="Q1038">
        <v>1</v>
      </c>
      <c r="R1038" s="4">
        <f t="shared" si="80"/>
        <v>370</v>
      </c>
      <c r="S1038" s="2">
        <v>249.0899963</v>
      </c>
      <c r="T1038" s="2">
        <f t="shared" si="83"/>
        <v>120.9100037</v>
      </c>
      <c r="U1038" s="2">
        <f t="shared" si="84"/>
        <v>249.0899963</v>
      </c>
    </row>
    <row r="1039" spans="1:21">
      <c r="A1039">
        <v>73124</v>
      </c>
      <c r="B1039" s="1">
        <v>43686</v>
      </c>
      <c r="C1039" s="2">
        <f t="shared" si="81"/>
        <v>5</v>
      </c>
      <c r="D1039" s="2" t="str">
        <f t="shared" si="82"/>
        <v>Weekday</v>
      </c>
      <c r="E1039" s="2" t="str">
        <f>TEXT(Table2[[#This Row],[Order Date]],"MMMM")</f>
        <v>August</v>
      </c>
      <c r="F1039" s="2" t="str">
        <f>TEXT(Table2[[#This Row],[Order Date]],"YYYY")</f>
        <v>2019</v>
      </c>
      <c r="G1039">
        <v>16677</v>
      </c>
      <c r="H1039" t="s">
        <v>556</v>
      </c>
      <c r="I1039" t="s">
        <v>828</v>
      </c>
      <c r="J1039" t="s">
        <v>89</v>
      </c>
      <c r="K1039" t="s">
        <v>90</v>
      </c>
      <c r="L1039" t="s">
        <v>28</v>
      </c>
      <c r="M1039" t="s">
        <v>97</v>
      </c>
      <c r="N1039">
        <v>1360</v>
      </c>
      <c r="O1039" t="s">
        <v>38</v>
      </c>
      <c r="P1039" s="4">
        <v>370</v>
      </c>
      <c r="Q1039">
        <v>1</v>
      </c>
      <c r="R1039" s="4">
        <f t="shared" si="80"/>
        <v>370</v>
      </c>
      <c r="S1039" s="2">
        <v>249.0899963</v>
      </c>
      <c r="T1039" s="2">
        <f t="shared" si="83"/>
        <v>120.9100037</v>
      </c>
      <c r="U1039" s="2">
        <f t="shared" si="84"/>
        <v>249.0899963</v>
      </c>
    </row>
    <row r="1040" spans="1:21">
      <c r="A1040">
        <v>73125</v>
      </c>
      <c r="B1040" s="1">
        <v>43685</v>
      </c>
      <c r="C1040" s="2">
        <f t="shared" si="81"/>
        <v>4</v>
      </c>
      <c r="D1040" s="2" t="str">
        <f t="shared" si="82"/>
        <v>Weekday</v>
      </c>
      <c r="E1040" s="2" t="str">
        <f>TEXT(Table2[[#This Row],[Order Date]],"MMMM")</f>
        <v>August</v>
      </c>
      <c r="F1040" s="2" t="str">
        <f>TEXT(Table2[[#This Row],[Order Date]],"YYYY")</f>
        <v>2019</v>
      </c>
      <c r="G1040">
        <v>16678</v>
      </c>
      <c r="H1040" t="s">
        <v>829</v>
      </c>
      <c r="I1040" t="s">
        <v>355</v>
      </c>
      <c r="J1040" t="s">
        <v>89</v>
      </c>
      <c r="K1040" t="s">
        <v>90</v>
      </c>
      <c r="L1040" t="s">
        <v>28</v>
      </c>
      <c r="M1040" t="s">
        <v>97</v>
      </c>
      <c r="N1040">
        <v>1360</v>
      </c>
      <c r="O1040" t="s">
        <v>38</v>
      </c>
      <c r="P1040" s="4">
        <v>370</v>
      </c>
      <c r="Q1040">
        <v>1</v>
      </c>
      <c r="R1040" s="4">
        <f t="shared" si="80"/>
        <v>370</v>
      </c>
      <c r="S1040" s="2">
        <v>249.0899963</v>
      </c>
      <c r="T1040" s="2">
        <f t="shared" si="83"/>
        <v>120.9100037</v>
      </c>
      <c r="U1040" s="2">
        <f t="shared" si="84"/>
        <v>249.0899963</v>
      </c>
    </row>
    <row r="1041" spans="1:21">
      <c r="A1041">
        <v>73126</v>
      </c>
      <c r="B1041" s="1">
        <v>43684</v>
      </c>
      <c r="C1041" s="2">
        <f t="shared" si="81"/>
        <v>3</v>
      </c>
      <c r="D1041" s="2" t="str">
        <f t="shared" si="82"/>
        <v>Weekday</v>
      </c>
      <c r="E1041" s="2" t="str">
        <f>TEXT(Table2[[#This Row],[Order Date]],"MMMM")</f>
        <v>August</v>
      </c>
      <c r="F1041" s="2" t="str">
        <f>TEXT(Table2[[#This Row],[Order Date]],"YYYY")</f>
        <v>2019</v>
      </c>
      <c r="G1041">
        <v>16679</v>
      </c>
      <c r="H1041" t="s">
        <v>830</v>
      </c>
      <c r="I1041" t="s">
        <v>31</v>
      </c>
      <c r="J1041" t="s">
        <v>110</v>
      </c>
      <c r="K1041" t="s">
        <v>90</v>
      </c>
      <c r="L1041" t="s">
        <v>28</v>
      </c>
      <c r="M1041" t="s">
        <v>97</v>
      </c>
      <c r="N1041">
        <v>1360</v>
      </c>
      <c r="O1041" t="s">
        <v>38</v>
      </c>
      <c r="P1041" s="4">
        <v>370</v>
      </c>
      <c r="Q1041">
        <v>1</v>
      </c>
      <c r="R1041" s="4">
        <f t="shared" si="80"/>
        <v>370</v>
      </c>
      <c r="S1041" s="2">
        <v>249.0899963</v>
      </c>
      <c r="T1041" s="2">
        <f t="shared" si="83"/>
        <v>120.9100037</v>
      </c>
      <c r="U1041" s="2">
        <f t="shared" si="84"/>
        <v>249.0899963</v>
      </c>
    </row>
    <row r="1042" spans="1:21">
      <c r="A1042">
        <v>71271</v>
      </c>
      <c r="B1042" s="1">
        <v>43683</v>
      </c>
      <c r="C1042" s="2">
        <f t="shared" si="81"/>
        <v>2</v>
      </c>
      <c r="D1042" s="2" t="str">
        <f t="shared" si="82"/>
        <v>Weekday</v>
      </c>
      <c r="E1042" s="2" t="str">
        <f>TEXT(Table2[[#This Row],[Order Date]],"MMMM")</f>
        <v>August</v>
      </c>
      <c r="F1042" s="2" t="str">
        <f>TEXT(Table2[[#This Row],[Order Date]],"YYYY")</f>
        <v>2019</v>
      </c>
      <c r="G1042">
        <v>14824</v>
      </c>
      <c r="H1042" t="s">
        <v>538</v>
      </c>
      <c r="I1042" t="s">
        <v>218</v>
      </c>
      <c r="J1042" t="s">
        <v>110</v>
      </c>
      <c r="K1042" t="s">
        <v>111</v>
      </c>
      <c r="L1042" t="s">
        <v>28</v>
      </c>
      <c r="M1042" t="s">
        <v>140</v>
      </c>
      <c r="N1042">
        <v>1353</v>
      </c>
      <c r="O1042" t="s">
        <v>29</v>
      </c>
      <c r="P1042" s="4">
        <v>9.59</v>
      </c>
      <c r="Q1042">
        <v>1</v>
      </c>
      <c r="R1042" s="4">
        <f t="shared" si="80"/>
        <v>9.59</v>
      </c>
      <c r="S1042" s="2">
        <v>3.6100006100000002</v>
      </c>
      <c r="T1042" s="2">
        <f t="shared" si="83"/>
        <v>5.9799993899999997</v>
      </c>
      <c r="U1042" s="2">
        <f t="shared" si="84"/>
        <v>3.6100006100000002</v>
      </c>
    </row>
    <row r="1043" spans="1:21">
      <c r="A1043">
        <v>73127</v>
      </c>
      <c r="B1043" s="1">
        <v>43683</v>
      </c>
      <c r="C1043" s="2">
        <f t="shared" si="81"/>
        <v>2</v>
      </c>
      <c r="D1043" s="2" t="str">
        <f t="shared" si="82"/>
        <v>Weekday</v>
      </c>
      <c r="E1043" s="2" t="str">
        <f>TEXT(Table2[[#This Row],[Order Date]],"MMMM")</f>
        <v>August</v>
      </c>
      <c r="F1043" s="2" t="str">
        <f>TEXT(Table2[[#This Row],[Order Date]],"YYYY")</f>
        <v>2019</v>
      </c>
      <c r="G1043">
        <v>16680</v>
      </c>
      <c r="H1043" t="s">
        <v>831</v>
      </c>
      <c r="I1043" t="s">
        <v>572</v>
      </c>
      <c r="J1043" t="s">
        <v>89</v>
      </c>
      <c r="K1043" t="s">
        <v>90</v>
      </c>
      <c r="L1043" t="s">
        <v>28</v>
      </c>
      <c r="M1043" t="s">
        <v>97</v>
      </c>
      <c r="N1043">
        <v>1360</v>
      </c>
      <c r="O1043" t="s">
        <v>38</v>
      </c>
      <c r="P1043" s="4">
        <v>370</v>
      </c>
      <c r="Q1043">
        <v>1</v>
      </c>
      <c r="R1043" s="4">
        <f t="shared" si="80"/>
        <v>370</v>
      </c>
      <c r="S1043" s="2">
        <v>249.0899963</v>
      </c>
      <c r="T1043" s="2">
        <f t="shared" si="83"/>
        <v>120.9100037</v>
      </c>
      <c r="U1043" s="2">
        <f t="shared" si="84"/>
        <v>249.0899963</v>
      </c>
    </row>
    <row r="1044" spans="1:21">
      <c r="A1044">
        <v>73128</v>
      </c>
      <c r="B1044" s="1">
        <v>43682</v>
      </c>
      <c r="C1044" s="2">
        <f t="shared" si="81"/>
        <v>1</v>
      </c>
      <c r="D1044" s="2" t="str">
        <f t="shared" si="82"/>
        <v>Weekday</v>
      </c>
      <c r="E1044" s="2" t="str">
        <f>TEXT(Table2[[#This Row],[Order Date]],"MMMM")</f>
        <v>August</v>
      </c>
      <c r="F1044" s="2" t="str">
        <f>TEXT(Table2[[#This Row],[Order Date]],"YYYY")</f>
        <v>2019</v>
      </c>
      <c r="G1044">
        <v>16681</v>
      </c>
      <c r="H1044" t="s">
        <v>832</v>
      </c>
      <c r="I1044" t="s">
        <v>248</v>
      </c>
      <c r="J1044" t="s">
        <v>89</v>
      </c>
      <c r="K1044" t="s">
        <v>90</v>
      </c>
      <c r="L1044" t="s">
        <v>33</v>
      </c>
      <c r="M1044" t="s">
        <v>97</v>
      </c>
      <c r="N1044">
        <v>1360</v>
      </c>
      <c r="O1044" t="s">
        <v>38</v>
      </c>
      <c r="P1044" s="4">
        <v>370</v>
      </c>
      <c r="Q1044">
        <v>1</v>
      </c>
      <c r="R1044" s="4">
        <f t="shared" si="80"/>
        <v>370</v>
      </c>
      <c r="S1044" s="2">
        <v>249.0899963</v>
      </c>
      <c r="T1044" s="2">
        <f t="shared" si="83"/>
        <v>120.9100037</v>
      </c>
      <c r="U1044" s="2">
        <f t="shared" si="84"/>
        <v>249.0899963</v>
      </c>
    </row>
    <row r="1045" spans="1:21">
      <c r="A1045">
        <v>64813</v>
      </c>
      <c r="B1045" s="1">
        <v>43681</v>
      </c>
      <c r="C1045" s="2">
        <f t="shared" si="81"/>
        <v>7</v>
      </c>
      <c r="D1045" s="2" t="str">
        <f t="shared" si="82"/>
        <v>Weekend</v>
      </c>
      <c r="E1045" s="2" t="str">
        <f>TEXT(Table2[[#This Row],[Order Date]],"MMMM")</f>
        <v>August</v>
      </c>
      <c r="F1045" s="2" t="str">
        <f>TEXT(Table2[[#This Row],[Order Date]],"YYYY")</f>
        <v>2019</v>
      </c>
      <c r="G1045">
        <v>10018</v>
      </c>
      <c r="H1045" t="s">
        <v>599</v>
      </c>
      <c r="I1045" t="s">
        <v>159</v>
      </c>
      <c r="J1045" t="s">
        <v>110</v>
      </c>
      <c r="K1045" t="s">
        <v>90</v>
      </c>
      <c r="L1045" t="s">
        <v>28</v>
      </c>
      <c r="M1045" t="s">
        <v>183</v>
      </c>
      <c r="N1045">
        <v>627</v>
      </c>
      <c r="O1045" t="s">
        <v>46</v>
      </c>
      <c r="P1045" s="4">
        <v>165</v>
      </c>
      <c r="Q1045">
        <v>3</v>
      </c>
      <c r="R1045" s="4">
        <f t="shared" si="80"/>
        <v>495</v>
      </c>
      <c r="S1045" s="2">
        <v>368.19001020000002</v>
      </c>
      <c r="T1045" s="2">
        <f t="shared" si="83"/>
        <v>126.80998979999998</v>
      </c>
      <c r="U1045" s="2">
        <f t="shared" si="84"/>
        <v>122.7300034</v>
      </c>
    </row>
    <row r="1046" spans="1:21">
      <c r="A1046">
        <v>73129</v>
      </c>
      <c r="B1046" s="1">
        <v>43681</v>
      </c>
      <c r="C1046" s="2">
        <f t="shared" si="81"/>
        <v>7</v>
      </c>
      <c r="D1046" s="2" t="str">
        <f t="shared" si="82"/>
        <v>Weekend</v>
      </c>
      <c r="E1046" s="2" t="str">
        <f>TEXT(Table2[[#This Row],[Order Date]],"MMMM")</f>
        <v>August</v>
      </c>
      <c r="F1046" s="2" t="str">
        <f>TEXT(Table2[[#This Row],[Order Date]],"YYYY")</f>
        <v>2019</v>
      </c>
      <c r="G1046">
        <v>16682</v>
      </c>
      <c r="H1046" t="s">
        <v>833</v>
      </c>
      <c r="I1046" t="s">
        <v>31</v>
      </c>
      <c r="J1046" t="s">
        <v>110</v>
      </c>
      <c r="K1046" t="s">
        <v>90</v>
      </c>
      <c r="L1046" t="s">
        <v>33</v>
      </c>
      <c r="M1046" t="s">
        <v>97</v>
      </c>
      <c r="N1046">
        <v>1360</v>
      </c>
      <c r="O1046" t="s">
        <v>38</v>
      </c>
      <c r="P1046" s="4">
        <v>370</v>
      </c>
      <c r="Q1046">
        <v>1</v>
      </c>
      <c r="R1046" s="4">
        <f t="shared" si="80"/>
        <v>370</v>
      </c>
      <c r="S1046" s="2">
        <v>249.0899963</v>
      </c>
      <c r="T1046" s="2">
        <f t="shared" si="83"/>
        <v>120.9100037</v>
      </c>
      <c r="U1046" s="2">
        <f t="shared" si="84"/>
        <v>249.0899963</v>
      </c>
    </row>
    <row r="1047" spans="1:21">
      <c r="A1047">
        <v>73204</v>
      </c>
      <c r="B1047" s="1">
        <v>43681</v>
      </c>
      <c r="C1047" s="2">
        <f t="shared" si="81"/>
        <v>7</v>
      </c>
      <c r="D1047" s="2" t="str">
        <f t="shared" si="82"/>
        <v>Weekend</v>
      </c>
      <c r="E1047" s="2" t="str">
        <f>TEXT(Table2[[#This Row],[Order Date]],"MMMM")</f>
        <v>August</v>
      </c>
      <c r="F1047" s="2" t="str">
        <f>TEXT(Table2[[#This Row],[Order Date]],"YYYY")</f>
        <v>2019</v>
      </c>
      <c r="G1047">
        <v>16757</v>
      </c>
      <c r="H1047" t="s">
        <v>262</v>
      </c>
      <c r="I1047" t="s">
        <v>245</v>
      </c>
      <c r="J1047" t="s">
        <v>89</v>
      </c>
      <c r="K1047" t="s">
        <v>90</v>
      </c>
      <c r="L1047" t="s">
        <v>28</v>
      </c>
      <c r="M1047" t="s">
        <v>97</v>
      </c>
      <c r="N1047">
        <v>1360</v>
      </c>
      <c r="O1047" t="s">
        <v>38</v>
      </c>
      <c r="P1047" s="4">
        <v>370</v>
      </c>
      <c r="Q1047">
        <v>1</v>
      </c>
      <c r="R1047" s="4">
        <f t="shared" si="80"/>
        <v>370</v>
      </c>
      <c r="S1047" s="2">
        <v>249.0899963</v>
      </c>
      <c r="T1047" s="2">
        <f t="shared" si="83"/>
        <v>120.9100037</v>
      </c>
      <c r="U1047" s="2">
        <f t="shared" si="84"/>
        <v>249.0899963</v>
      </c>
    </row>
    <row r="1048" spans="1:21">
      <c r="A1048">
        <v>73130</v>
      </c>
      <c r="B1048" s="1">
        <v>43680</v>
      </c>
      <c r="C1048" s="2">
        <f t="shared" si="81"/>
        <v>6</v>
      </c>
      <c r="D1048" s="2" t="str">
        <f t="shared" si="82"/>
        <v>Weekend</v>
      </c>
      <c r="E1048" s="2" t="str">
        <f>TEXT(Table2[[#This Row],[Order Date]],"MMMM")</f>
        <v>August</v>
      </c>
      <c r="F1048" s="2" t="str">
        <f>TEXT(Table2[[#This Row],[Order Date]],"YYYY")</f>
        <v>2019</v>
      </c>
      <c r="G1048">
        <v>16683</v>
      </c>
      <c r="H1048" t="s">
        <v>834</v>
      </c>
      <c r="I1048" t="s">
        <v>757</v>
      </c>
      <c r="J1048" t="s">
        <v>89</v>
      </c>
      <c r="K1048" t="s">
        <v>90</v>
      </c>
      <c r="L1048" t="s">
        <v>28</v>
      </c>
      <c r="M1048" t="s">
        <v>97</v>
      </c>
      <c r="N1048">
        <v>1360</v>
      </c>
      <c r="O1048" t="s">
        <v>38</v>
      </c>
      <c r="P1048" s="4">
        <v>370</v>
      </c>
      <c r="Q1048">
        <v>1</v>
      </c>
      <c r="R1048" s="4">
        <f t="shared" si="80"/>
        <v>370</v>
      </c>
      <c r="S1048" s="2">
        <v>249.0899963</v>
      </c>
      <c r="T1048" s="2">
        <f t="shared" si="83"/>
        <v>120.9100037</v>
      </c>
      <c r="U1048" s="2">
        <f t="shared" si="84"/>
        <v>249.0899963</v>
      </c>
    </row>
    <row r="1049" spans="1:21">
      <c r="A1049">
        <v>67147</v>
      </c>
      <c r="B1049" s="1">
        <v>43679</v>
      </c>
      <c r="C1049" s="2">
        <f t="shared" si="81"/>
        <v>5</v>
      </c>
      <c r="D1049" s="2" t="str">
        <f t="shared" si="82"/>
        <v>Weekday</v>
      </c>
      <c r="E1049" s="2" t="str">
        <f>TEXT(Table2[[#This Row],[Order Date]],"MMMM")</f>
        <v>August</v>
      </c>
      <c r="F1049" s="2" t="str">
        <f>TEXT(Table2[[#This Row],[Order Date]],"YYYY")</f>
        <v>2019</v>
      </c>
      <c r="G1049">
        <v>412</v>
      </c>
      <c r="H1049" t="s">
        <v>257</v>
      </c>
      <c r="I1049" t="s">
        <v>44</v>
      </c>
      <c r="J1049" t="s">
        <v>110</v>
      </c>
      <c r="K1049" t="s">
        <v>90</v>
      </c>
      <c r="L1049" t="s">
        <v>28</v>
      </c>
      <c r="M1049" t="s">
        <v>300</v>
      </c>
      <c r="N1049">
        <v>305</v>
      </c>
      <c r="O1049" t="s">
        <v>42</v>
      </c>
      <c r="P1049" s="4">
        <v>199</v>
      </c>
      <c r="Q1049">
        <v>1</v>
      </c>
      <c r="R1049" s="4">
        <f t="shared" si="80"/>
        <v>199</v>
      </c>
      <c r="S1049" s="2">
        <v>107.34000014999999</v>
      </c>
      <c r="T1049" s="2">
        <f t="shared" si="83"/>
        <v>91.659999850000005</v>
      </c>
      <c r="U1049" s="2">
        <f t="shared" si="84"/>
        <v>107.34000014999999</v>
      </c>
    </row>
    <row r="1050" spans="1:21">
      <c r="A1050">
        <v>73131</v>
      </c>
      <c r="B1050" s="1">
        <v>43679</v>
      </c>
      <c r="C1050" s="2">
        <f t="shared" si="81"/>
        <v>5</v>
      </c>
      <c r="D1050" s="2" t="str">
        <f t="shared" si="82"/>
        <v>Weekday</v>
      </c>
      <c r="E1050" s="2" t="str">
        <f>TEXT(Table2[[#This Row],[Order Date]],"MMMM")</f>
        <v>August</v>
      </c>
      <c r="F1050" s="2" t="str">
        <f>TEXT(Table2[[#This Row],[Order Date]],"YYYY")</f>
        <v>2019</v>
      </c>
      <c r="G1050">
        <v>16684</v>
      </c>
      <c r="H1050" t="s">
        <v>835</v>
      </c>
      <c r="I1050" t="s">
        <v>836</v>
      </c>
      <c r="J1050" t="s">
        <v>89</v>
      </c>
      <c r="K1050" t="s">
        <v>90</v>
      </c>
      <c r="L1050" t="s">
        <v>28</v>
      </c>
      <c r="M1050" t="s">
        <v>97</v>
      </c>
      <c r="N1050">
        <v>1360</v>
      </c>
      <c r="O1050" t="s">
        <v>38</v>
      </c>
      <c r="P1050" s="4">
        <v>370</v>
      </c>
      <c r="Q1050">
        <v>1</v>
      </c>
      <c r="R1050" s="4">
        <f t="shared" si="80"/>
        <v>370</v>
      </c>
      <c r="S1050" s="2">
        <v>249.0899963</v>
      </c>
      <c r="T1050" s="2">
        <f t="shared" si="83"/>
        <v>120.9100037</v>
      </c>
      <c r="U1050" s="2">
        <f t="shared" si="84"/>
        <v>249.0899963</v>
      </c>
    </row>
    <row r="1051" spans="1:21">
      <c r="A1051">
        <v>73132</v>
      </c>
      <c r="B1051" s="1">
        <v>43678</v>
      </c>
      <c r="C1051" s="2">
        <f t="shared" si="81"/>
        <v>4</v>
      </c>
      <c r="D1051" s="2" t="str">
        <f t="shared" si="82"/>
        <v>Weekday</v>
      </c>
      <c r="E1051" s="2" t="str">
        <f>TEXT(Table2[[#This Row],[Order Date]],"MMMM")</f>
        <v>August</v>
      </c>
      <c r="F1051" s="2" t="str">
        <f>TEXT(Table2[[#This Row],[Order Date]],"YYYY")</f>
        <v>2019</v>
      </c>
      <c r="G1051">
        <v>16685</v>
      </c>
      <c r="H1051" t="s">
        <v>800</v>
      </c>
      <c r="I1051" t="s">
        <v>218</v>
      </c>
      <c r="J1051" t="s">
        <v>110</v>
      </c>
      <c r="K1051" t="s">
        <v>111</v>
      </c>
      <c r="L1051" t="s">
        <v>33</v>
      </c>
      <c r="M1051" t="s">
        <v>97</v>
      </c>
      <c r="N1051">
        <v>1360</v>
      </c>
      <c r="O1051" t="s">
        <v>38</v>
      </c>
      <c r="P1051" s="4">
        <v>370</v>
      </c>
      <c r="Q1051">
        <v>1</v>
      </c>
      <c r="R1051" s="4">
        <f t="shared" si="80"/>
        <v>370</v>
      </c>
      <c r="S1051" s="2">
        <v>249.0899963</v>
      </c>
      <c r="T1051" s="2">
        <f t="shared" si="83"/>
        <v>120.9100037</v>
      </c>
      <c r="U1051" s="2">
        <f t="shared" si="84"/>
        <v>249.0899963</v>
      </c>
    </row>
    <row r="1052" spans="1:21">
      <c r="A1052">
        <v>64775</v>
      </c>
      <c r="B1052" s="1">
        <v>43678</v>
      </c>
      <c r="C1052" s="2">
        <f t="shared" si="81"/>
        <v>4</v>
      </c>
      <c r="D1052" s="2" t="str">
        <f t="shared" si="82"/>
        <v>Weekday</v>
      </c>
      <c r="E1052" s="2" t="str">
        <f>TEXT(Table2[[#This Row],[Order Date]],"MMMM")</f>
        <v>August</v>
      </c>
      <c r="F1052" s="2" t="str">
        <f>TEXT(Table2[[#This Row],[Order Date]],"YYYY")</f>
        <v>2019</v>
      </c>
      <c r="G1052">
        <v>5576</v>
      </c>
      <c r="H1052" t="s">
        <v>193</v>
      </c>
      <c r="I1052" t="s">
        <v>195</v>
      </c>
      <c r="J1052" t="s">
        <v>110</v>
      </c>
      <c r="K1052" t="s">
        <v>90</v>
      </c>
      <c r="L1052" t="s">
        <v>28</v>
      </c>
      <c r="M1052" t="s">
        <v>160</v>
      </c>
      <c r="N1052">
        <v>502</v>
      </c>
      <c r="O1052" t="s">
        <v>29</v>
      </c>
      <c r="P1052" s="4">
        <v>65</v>
      </c>
      <c r="Q1052">
        <v>1</v>
      </c>
      <c r="R1052" s="4">
        <f t="shared" si="80"/>
        <v>65</v>
      </c>
      <c r="S1052" s="2">
        <v>33.599998470000003</v>
      </c>
      <c r="T1052" s="2">
        <f t="shared" si="83"/>
        <v>31.400001529999997</v>
      </c>
      <c r="U1052" s="2">
        <f t="shared" si="84"/>
        <v>33.599998470000003</v>
      </c>
    </row>
    <row r="1053" spans="1:21">
      <c r="A1053">
        <v>64559</v>
      </c>
      <c r="B1053" s="1">
        <v>43677</v>
      </c>
      <c r="C1053" s="2">
        <f t="shared" si="81"/>
        <v>3</v>
      </c>
      <c r="D1053" s="2" t="str">
        <f t="shared" si="82"/>
        <v>Weekday</v>
      </c>
      <c r="E1053" s="2" t="str">
        <f>TEXT(Table2[[#This Row],[Order Date]],"MMMM")</f>
        <v>July</v>
      </c>
      <c r="F1053" s="2" t="str">
        <f>TEXT(Table2[[#This Row],[Order Date]],"YYYY")</f>
        <v>2019</v>
      </c>
      <c r="G1053">
        <v>10366</v>
      </c>
      <c r="H1053" t="s">
        <v>837</v>
      </c>
      <c r="I1053" t="s">
        <v>119</v>
      </c>
      <c r="J1053" t="s">
        <v>110</v>
      </c>
      <c r="K1053" t="s">
        <v>90</v>
      </c>
      <c r="L1053" t="s">
        <v>28</v>
      </c>
      <c r="M1053" t="s">
        <v>94</v>
      </c>
      <c r="N1053">
        <v>403</v>
      </c>
      <c r="O1053" t="s">
        <v>53</v>
      </c>
      <c r="P1053" s="4">
        <v>133.37</v>
      </c>
      <c r="Q1053">
        <v>1</v>
      </c>
      <c r="R1053" s="4">
        <f t="shared" si="80"/>
        <v>133.37</v>
      </c>
      <c r="S1053" s="2">
        <v>84.590000149999995</v>
      </c>
      <c r="T1053" s="2">
        <f t="shared" si="83"/>
        <v>48.77999985000001</v>
      </c>
      <c r="U1053" s="2">
        <f t="shared" si="84"/>
        <v>84.590000149999995</v>
      </c>
    </row>
    <row r="1054" spans="1:21">
      <c r="A1054">
        <v>73133</v>
      </c>
      <c r="B1054" s="1">
        <v>43677</v>
      </c>
      <c r="C1054" s="2">
        <f t="shared" si="81"/>
        <v>3</v>
      </c>
      <c r="D1054" s="2" t="str">
        <f t="shared" si="82"/>
        <v>Weekday</v>
      </c>
      <c r="E1054" s="2" t="str">
        <f>TEXT(Table2[[#This Row],[Order Date]],"MMMM")</f>
        <v>July</v>
      </c>
      <c r="F1054" s="2" t="str">
        <f>TEXT(Table2[[#This Row],[Order Date]],"YYYY")</f>
        <v>2019</v>
      </c>
      <c r="G1054">
        <v>16686</v>
      </c>
      <c r="H1054" t="s">
        <v>838</v>
      </c>
      <c r="I1054" t="s">
        <v>287</v>
      </c>
      <c r="J1054" t="s">
        <v>89</v>
      </c>
      <c r="K1054" t="s">
        <v>90</v>
      </c>
      <c r="L1054" t="s">
        <v>28</v>
      </c>
      <c r="M1054" t="s">
        <v>97</v>
      </c>
      <c r="N1054">
        <v>1360</v>
      </c>
      <c r="O1054" t="s">
        <v>38</v>
      </c>
      <c r="P1054" s="4">
        <v>370</v>
      </c>
      <c r="Q1054">
        <v>1</v>
      </c>
      <c r="R1054" s="4">
        <f t="shared" si="80"/>
        <v>370</v>
      </c>
      <c r="S1054" s="2">
        <v>249.0899963</v>
      </c>
      <c r="T1054" s="2">
        <f t="shared" si="83"/>
        <v>120.9100037</v>
      </c>
      <c r="U1054" s="2">
        <f t="shared" si="84"/>
        <v>249.0899963</v>
      </c>
    </row>
    <row r="1055" spans="1:21">
      <c r="A1055">
        <v>73134</v>
      </c>
      <c r="B1055" s="1">
        <v>43676</v>
      </c>
      <c r="C1055" s="2">
        <f t="shared" si="81"/>
        <v>2</v>
      </c>
      <c r="D1055" s="2" t="str">
        <f t="shared" si="82"/>
        <v>Weekday</v>
      </c>
      <c r="E1055" s="2" t="str">
        <f>TEXT(Table2[[#This Row],[Order Date]],"MMMM")</f>
        <v>July</v>
      </c>
      <c r="F1055" s="2" t="str">
        <f>TEXT(Table2[[#This Row],[Order Date]],"YYYY")</f>
        <v>2019</v>
      </c>
      <c r="G1055">
        <v>16687</v>
      </c>
      <c r="H1055" t="s">
        <v>510</v>
      </c>
      <c r="I1055" t="s">
        <v>31</v>
      </c>
      <c r="J1055" t="s">
        <v>110</v>
      </c>
      <c r="K1055" t="s">
        <v>90</v>
      </c>
      <c r="L1055" t="s">
        <v>33</v>
      </c>
      <c r="M1055" t="s">
        <v>97</v>
      </c>
      <c r="N1055">
        <v>1360</v>
      </c>
      <c r="O1055" t="s">
        <v>38</v>
      </c>
      <c r="P1055" s="4">
        <v>370</v>
      </c>
      <c r="Q1055">
        <v>1</v>
      </c>
      <c r="R1055" s="4">
        <f t="shared" si="80"/>
        <v>370</v>
      </c>
      <c r="S1055" s="2">
        <v>249.0899963</v>
      </c>
      <c r="T1055" s="2">
        <f t="shared" si="83"/>
        <v>120.9100037</v>
      </c>
      <c r="U1055" s="2">
        <f t="shared" si="84"/>
        <v>249.0899963</v>
      </c>
    </row>
    <row r="1056" spans="1:21">
      <c r="A1056">
        <v>73135</v>
      </c>
      <c r="B1056" s="1">
        <v>43675</v>
      </c>
      <c r="C1056" s="2">
        <f t="shared" si="81"/>
        <v>1</v>
      </c>
      <c r="D1056" s="2" t="str">
        <f t="shared" si="82"/>
        <v>Weekday</v>
      </c>
      <c r="E1056" s="2" t="str">
        <f>TEXT(Table2[[#This Row],[Order Date]],"MMMM")</f>
        <v>July</v>
      </c>
      <c r="F1056" s="2" t="str">
        <f>TEXT(Table2[[#This Row],[Order Date]],"YYYY")</f>
        <v>2019</v>
      </c>
      <c r="G1056">
        <v>16688</v>
      </c>
      <c r="H1056" t="s">
        <v>839</v>
      </c>
      <c r="I1056" t="s">
        <v>442</v>
      </c>
      <c r="J1056" t="s">
        <v>89</v>
      </c>
      <c r="K1056" t="s">
        <v>90</v>
      </c>
      <c r="L1056" t="s">
        <v>33</v>
      </c>
      <c r="M1056" t="s">
        <v>97</v>
      </c>
      <c r="N1056">
        <v>1360</v>
      </c>
      <c r="O1056" t="s">
        <v>38</v>
      </c>
      <c r="P1056" s="4">
        <v>370</v>
      </c>
      <c r="Q1056">
        <v>1</v>
      </c>
      <c r="R1056" s="4">
        <f t="shared" si="80"/>
        <v>370</v>
      </c>
      <c r="S1056" s="2">
        <v>249.0899963</v>
      </c>
      <c r="T1056" s="2">
        <f t="shared" si="83"/>
        <v>120.9100037</v>
      </c>
      <c r="U1056" s="2">
        <f t="shared" si="84"/>
        <v>249.0899963</v>
      </c>
    </row>
    <row r="1057" spans="1:21">
      <c r="A1057">
        <v>73136</v>
      </c>
      <c r="B1057" s="1">
        <v>43674</v>
      </c>
      <c r="C1057" s="2">
        <f t="shared" si="81"/>
        <v>7</v>
      </c>
      <c r="D1057" s="2" t="str">
        <f t="shared" si="82"/>
        <v>Weekend</v>
      </c>
      <c r="E1057" s="2" t="str">
        <f>TEXT(Table2[[#This Row],[Order Date]],"MMMM")</f>
        <v>July</v>
      </c>
      <c r="F1057" s="2" t="str">
        <f>TEXT(Table2[[#This Row],[Order Date]],"YYYY")</f>
        <v>2019</v>
      </c>
      <c r="G1057">
        <v>16689</v>
      </c>
      <c r="H1057" t="s">
        <v>419</v>
      </c>
      <c r="I1057" t="s">
        <v>218</v>
      </c>
      <c r="J1057" t="s">
        <v>110</v>
      </c>
      <c r="K1057" t="s">
        <v>111</v>
      </c>
      <c r="L1057" t="s">
        <v>28</v>
      </c>
      <c r="M1057" t="s">
        <v>97</v>
      </c>
      <c r="N1057">
        <v>1360</v>
      </c>
      <c r="O1057" t="s">
        <v>38</v>
      </c>
      <c r="P1057" s="4">
        <v>370</v>
      </c>
      <c r="Q1057">
        <v>1</v>
      </c>
      <c r="R1057" s="4">
        <f t="shared" si="80"/>
        <v>370</v>
      </c>
      <c r="S1057" s="2">
        <v>249.0899963</v>
      </c>
      <c r="T1057" s="2">
        <f t="shared" si="83"/>
        <v>120.9100037</v>
      </c>
      <c r="U1057" s="2">
        <f t="shared" si="84"/>
        <v>249.0899963</v>
      </c>
    </row>
    <row r="1058" spans="1:21">
      <c r="A1058">
        <v>73137</v>
      </c>
      <c r="B1058" s="1">
        <v>43673</v>
      </c>
      <c r="C1058" s="2">
        <f t="shared" si="81"/>
        <v>6</v>
      </c>
      <c r="D1058" s="2" t="str">
        <f t="shared" si="82"/>
        <v>Weekend</v>
      </c>
      <c r="E1058" s="2" t="str">
        <f>TEXT(Table2[[#This Row],[Order Date]],"MMMM")</f>
        <v>July</v>
      </c>
      <c r="F1058" s="2" t="str">
        <f>TEXT(Table2[[#This Row],[Order Date]],"YYYY")</f>
        <v>2019</v>
      </c>
      <c r="G1058">
        <v>16690</v>
      </c>
      <c r="H1058" t="s">
        <v>715</v>
      </c>
      <c r="I1058" t="s">
        <v>233</v>
      </c>
      <c r="J1058" t="s">
        <v>89</v>
      </c>
      <c r="K1058" t="s">
        <v>90</v>
      </c>
      <c r="L1058" t="s">
        <v>33</v>
      </c>
      <c r="M1058" t="s">
        <v>97</v>
      </c>
      <c r="N1058">
        <v>1360</v>
      </c>
      <c r="O1058" t="s">
        <v>38</v>
      </c>
      <c r="P1058" s="4">
        <v>370</v>
      </c>
      <c r="Q1058">
        <v>1</v>
      </c>
      <c r="R1058" s="4">
        <f t="shared" si="80"/>
        <v>370</v>
      </c>
      <c r="S1058" s="2">
        <v>249.0899963</v>
      </c>
      <c r="T1058" s="2">
        <f t="shared" si="83"/>
        <v>120.9100037</v>
      </c>
      <c r="U1058" s="2">
        <f t="shared" si="84"/>
        <v>249.0899963</v>
      </c>
    </row>
    <row r="1059" spans="1:21">
      <c r="A1059">
        <v>73138</v>
      </c>
      <c r="B1059" s="1">
        <v>43672</v>
      </c>
      <c r="C1059" s="2">
        <f t="shared" si="81"/>
        <v>5</v>
      </c>
      <c r="D1059" s="2" t="str">
        <f t="shared" si="82"/>
        <v>Weekday</v>
      </c>
      <c r="E1059" s="2" t="str">
        <f>TEXT(Table2[[#This Row],[Order Date]],"MMMM")</f>
        <v>July</v>
      </c>
      <c r="F1059" s="2" t="str">
        <f>TEXT(Table2[[#This Row],[Order Date]],"YYYY")</f>
        <v>2019</v>
      </c>
      <c r="G1059">
        <v>16691</v>
      </c>
      <c r="H1059" t="s">
        <v>840</v>
      </c>
      <c r="I1059" t="s">
        <v>218</v>
      </c>
      <c r="J1059" t="s">
        <v>110</v>
      </c>
      <c r="K1059" t="s">
        <v>111</v>
      </c>
      <c r="L1059" t="s">
        <v>28</v>
      </c>
      <c r="M1059" t="s">
        <v>97</v>
      </c>
      <c r="N1059">
        <v>1360</v>
      </c>
      <c r="O1059" t="s">
        <v>38</v>
      </c>
      <c r="P1059" s="4">
        <v>370</v>
      </c>
      <c r="Q1059">
        <v>1</v>
      </c>
      <c r="R1059" s="4">
        <f t="shared" si="80"/>
        <v>370</v>
      </c>
      <c r="S1059" s="2">
        <v>249.0899963</v>
      </c>
      <c r="T1059" s="2">
        <f t="shared" si="83"/>
        <v>120.9100037</v>
      </c>
      <c r="U1059" s="2">
        <f t="shared" si="84"/>
        <v>249.0899963</v>
      </c>
    </row>
    <row r="1060" spans="1:21">
      <c r="A1060">
        <v>73139</v>
      </c>
      <c r="B1060" s="1">
        <v>43671</v>
      </c>
      <c r="C1060" s="2">
        <f t="shared" si="81"/>
        <v>4</v>
      </c>
      <c r="D1060" s="2" t="str">
        <f t="shared" si="82"/>
        <v>Weekday</v>
      </c>
      <c r="E1060" s="2" t="str">
        <f>TEXT(Table2[[#This Row],[Order Date]],"MMMM")</f>
        <v>July</v>
      </c>
      <c r="F1060" s="2" t="str">
        <f>TEXT(Table2[[#This Row],[Order Date]],"YYYY")</f>
        <v>2019</v>
      </c>
      <c r="G1060">
        <v>16692</v>
      </c>
      <c r="H1060" t="s">
        <v>841</v>
      </c>
      <c r="I1060" t="s">
        <v>254</v>
      </c>
      <c r="J1060" t="s">
        <v>89</v>
      </c>
      <c r="K1060" t="s">
        <v>90</v>
      </c>
      <c r="L1060" t="s">
        <v>28</v>
      </c>
      <c r="M1060" t="s">
        <v>97</v>
      </c>
      <c r="N1060">
        <v>1360</v>
      </c>
      <c r="O1060" t="s">
        <v>38</v>
      </c>
      <c r="P1060" s="4">
        <v>370</v>
      </c>
      <c r="Q1060">
        <v>1</v>
      </c>
      <c r="R1060" s="4">
        <f t="shared" si="80"/>
        <v>370</v>
      </c>
      <c r="S1060" s="2">
        <v>249.0899963</v>
      </c>
      <c r="T1060" s="2">
        <f t="shared" si="83"/>
        <v>120.9100037</v>
      </c>
      <c r="U1060" s="2">
        <f t="shared" si="84"/>
        <v>249.0899963</v>
      </c>
    </row>
    <row r="1061" spans="1:21">
      <c r="A1061">
        <v>63936</v>
      </c>
      <c r="B1061" s="1">
        <v>43668</v>
      </c>
      <c r="C1061" s="2">
        <f t="shared" si="81"/>
        <v>1</v>
      </c>
      <c r="D1061" s="2" t="str">
        <f t="shared" si="82"/>
        <v>Weekday</v>
      </c>
      <c r="E1061" s="2" t="str">
        <f>TEXT(Table2[[#This Row],[Order Date]],"MMMM")</f>
        <v>July</v>
      </c>
      <c r="F1061" s="2" t="str">
        <f>TEXT(Table2[[#This Row],[Order Date]],"YYYY")</f>
        <v>2019</v>
      </c>
      <c r="G1061">
        <v>11329</v>
      </c>
      <c r="H1061" t="s">
        <v>92</v>
      </c>
      <c r="I1061" t="s">
        <v>31</v>
      </c>
      <c r="J1061" t="s">
        <v>110</v>
      </c>
      <c r="K1061" t="s">
        <v>90</v>
      </c>
      <c r="L1061" t="s">
        <v>28</v>
      </c>
      <c r="M1061" t="s">
        <v>160</v>
      </c>
      <c r="N1061">
        <v>502</v>
      </c>
      <c r="O1061" t="s">
        <v>29</v>
      </c>
      <c r="P1061" s="4">
        <v>65</v>
      </c>
      <c r="Q1061">
        <v>3</v>
      </c>
      <c r="R1061" s="4">
        <f t="shared" si="80"/>
        <v>195</v>
      </c>
      <c r="S1061" s="2">
        <v>100.79999541000001</v>
      </c>
      <c r="T1061" s="2">
        <f t="shared" si="83"/>
        <v>94.200004589999992</v>
      </c>
      <c r="U1061" s="2">
        <f t="shared" si="84"/>
        <v>33.599998470000003</v>
      </c>
    </row>
    <row r="1062" spans="1:21">
      <c r="A1062">
        <v>74454</v>
      </c>
      <c r="B1062" s="1">
        <v>43668</v>
      </c>
      <c r="C1062" s="2">
        <f t="shared" si="81"/>
        <v>1</v>
      </c>
      <c r="D1062" s="2" t="str">
        <f t="shared" si="82"/>
        <v>Weekday</v>
      </c>
      <c r="E1062" s="2" t="str">
        <f>TEXT(Table2[[#This Row],[Order Date]],"MMMM")</f>
        <v>July</v>
      </c>
      <c r="F1062" s="2" t="str">
        <f>TEXT(Table2[[#This Row],[Order Date]],"YYYY")</f>
        <v>2019</v>
      </c>
      <c r="G1062">
        <v>18007</v>
      </c>
      <c r="H1062" t="s">
        <v>536</v>
      </c>
      <c r="I1062" t="s">
        <v>639</v>
      </c>
      <c r="J1062" t="s">
        <v>89</v>
      </c>
      <c r="K1062" t="s">
        <v>90</v>
      </c>
      <c r="L1062" t="s">
        <v>28</v>
      </c>
      <c r="M1062" t="s">
        <v>228</v>
      </c>
      <c r="N1062">
        <v>1350</v>
      </c>
      <c r="O1062" t="s">
        <v>29</v>
      </c>
      <c r="P1062" s="4">
        <v>22.74</v>
      </c>
      <c r="Q1062">
        <v>1</v>
      </c>
      <c r="R1062" s="4">
        <f t="shared" si="80"/>
        <v>22.74</v>
      </c>
      <c r="S1062" s="2">
        <v>14.6999969</v>
      </c>
      <c r="T1062" s="2">
        <f t="shared" si="83"/>
        <v>8.0400030999999981</v>
      </c>
      <c r="U1062" s="2">
        <f t="shared" si="84"/>
        <v>14.6999969</v>
      </c>
    </row>
    <row r="1063" spans="1:21">
      <c r="A1063">
        <v>73218</v>
      </c>
      <c r="B1063" s="1">
        <v>43660</v>
      </c>
      <c r="C1063" s="2">
        <f t="shared" si="81"/>
        <v>7</v>
      </c>
      <c r="D1063" s="2" t="str">
        <f t="shared" si="82"/>
        <v>Weekend</v>
      </c>
      <c r="E1063" s="2" t="str">
        <f>TEXT(Table2[[#This Row],[Order Date]],"MMMM")</f>
        <v>July</v>
      </c>
      <c r="F1063" s="2" t="str">
        <f>TEXT(Table2[[#This Row],[Order Date]],"YYYY")</f>
        <v>2019</v>
      </c>
      <c r="G1063">
        <v>16771</v>
      </c>
      <c r="H1063" t="s">
        <v>842</v>
      </c>
      <c r="I1063" t="s">
        <v>154</v>
      </c>
      <c r="J1063" t="s">
        <v>110</v>
      </c>
      <c r="K1063" t="s">
        <v>90</v>
      </c>
      <c r="L1063" t="s">
        <v>33</v>
      </c>
      <c r="M1063" t="s">
        <v>97</v>
      </c>
      <c r="N1063">
        <v>1360</v>
      </c>
      <c r="O1063" t="s">
        <v>38</v>
      </c>
      <c r="P1063" s="4">
        <v>370</v>
      </c>
      <c r="Q1063">
        <v>1</v>
      </c>
      <c r="R1063" s="4">
        <f t="shared" si="80"/>
        <v>370</v>
      </c>
      <c r="S1063" s="2">
        <v>249.0899963</v>
      </c>
      <c r="T1063" s="2">
        <f t="shared" si="83"/>
        <v>120.9100037</v>
      </c>
      <c r="U1063" s="2">
        <f t="shared" si="84"/>
        <v>249.0899963</v>
      </c>
    </row>
    <row r="1064" spans="1:21">
      <c r="A1064">
        <v>62789</v>
      </c>
      <c r="B1064" s="1">
        <v>43659</v>
      </c>
      <c r="C1064" s="2">
        <f t="shared" si="81"/>
        <v>6</v>
      </c>
      <c r="D1064" s="2" t="str">
        <f t="shared" si="82"/>
        <v>Weekend</v>
      </c>
      <c r="E1064" s="2" t="str">
        <f>TEXT(Table2[[#This Row],[Order Date]],"MMMM")</f>
        <v>July</v>
      </c>
      <c r="F1064" s="2" t="str">
        <f>TEXT(Table2[[#This Row],[Order Date]],"YYYY")</f>
        <v>2019</v>
      </c>
      <c r="G1064">
        <v>1628</v>
      </c>
      <c r="H1064" t="s">
        <v>92</v>
      </c>
      <c r="I1064" t="s">
        <v>308</v>
      </c>
      <c r="J1064" t="s">
        <v>89</v>
      </c>
      <c r="K1064" t="s">
        <v>90</v>
      </c>
      <c r="L1064" t="s">
        <v>33</v>
      </c>
      <c r="M1064" t="s">
        <v>134</v>
      </c>
      <c r="N1064">
        <v>191</v>
      </c>
      <c r="O1064" t="s">
        <v>29</v>
      </c>
      <c r="P1064" s="4">
        <v>85</v>
      </c>
      <c r="Q1064">
        <v>4</v>
      </c>
      <c r="R1064" s="4">
        <f t="shared" si="80"/>
        <v>340</v>
      </c>
      <c r="S1064" s="2">
        <v>219.11999520000001</v>
      </c>
      <c r="T1064" s="2">
        <f t="shared" si="83"/>
        <v>120.88000479999999</v>
      </c>
      <c r="U1064" s="2">
        <f t="shared" si="84"/>
        <v>54.779998800000001</v>
      </c>
    </row>
    <row r="1065" spans="1:21">
      <c r="A1065">
        <v>60807</v>
      </c>
      <c r="B1065" s="1">
        <v>43652</v>
      </c>
      <c r="C1065" s="2">
        <f t="shared" si="81"/>
        <v>6</v>
      </c>
      <c r="D1065" s="2" t="str">
        <f t="shared" si="82"/>
        <v>Weekend</v>
      </c>
      <c r="E1065" s="2" t="str">
        <f>TEXT(Table2[[#This Row],[Order Date]],"MMMM")</f>
        <v>July</v>
      </c>
      <c r="F1065" s="2" t="str">
        <f>TEXT(Table2[[#This Row],[Order Date]],"YYYY")</f>
        <v>2019</v>
      </c>
      <c r="G1065">
        <v>9854</v>
      </c>
      <c r="H1065" t="s">
        <v>92</v>
      </c>
      <c r="I1065" t="s">
        <v>159</v>
      </c>
      <c r="J1065" t="s">
        <v>110</v>
      </c>
      <c r="K1065" t="s">
        <v>90</v>
      </c>
      <c r="L1065" t="s">
        <v>28</v>
      </c>
      <c r="M1065" t="s">
        <v>120</v>
      </c>
      <c r="N1065">
        <v>365</v>
      </c>
      <c r="O1065" t="s">
        <v>53</v>
      </c>
      <c r="P1065" s="4">
        <v>94.75</v>
      </c>
      <c r="Q1065">
        <v>3</v>
      </c>
      <c r="R1065" s="4">
        <f t="shared" si="80"/>
        <v>284.25</v>
      </c>
      <c r="S1065" s="2">
        <v>91.709999100000005</v>
      </c>
      <c r="T1065" s="2">
        <f t="shared" si="83"/>
        <v>192.5400009</v>
      </c>
      <c r="U1065" s="2">
        <f t="shared" si="84"/>
        <v>30.5699997</v>
      </c>
    </row>
    <row r="1066" spans="1:21">
      <c r="A1066">
        <v>65312</v>
      </c>
      <c r="B1066" s="1">
        <v>43652</v>
      </c>
      <c r="C1066" s="2">
        <f t="shared" si="81"/>
        <v>6</v>
      </c>
      <c r="D1066" s="2" t="str">
        <f t="shared" si="82"/>
        <v>Weekend</v>
      </c>
      <c r="E1066" s="2" t="str">
        <f>TEXT(Table2[[#This Row],[Order Date]],"MMMM")</f>
        <v>July</v>
      </c>
      <c r="F1066" s="2" t="str">
        <f>TEXT(Table2[[#This Row],[Order Date]],"YYYY")</f>
        <v>2019</v>
      </c>
      <c r="G1066">
        <v>6506</v>
      </c>
      <c r="H1066" t="s">
        <v>276</v>
      </c>
      <c r="I1066" t="s">
        <v>127</v>
      </c>
      <c r="J1066" t="s">
        <v>89</v>
      </c>
      <c r="K1066" t="s">
        <v>90</v>
      </c>
      <c r="L1066" t="s">
        <v>33</v>
      </c>
      <c r="M1066" t="s">
        <v>134</v>
      </c>
      <c r="N1066">
        <v>191</v>
      </c>
      <c r="O1066" t="s">
        <v>29</v>
      </c>
      <c r="P1066" s="4">
        <v>85</v>
      </c>
      <c r="Q1066">
        <v>4</v>
      </c>
      <c r="R1066" s="4">
        <f t="shared" si="80"/>
        <v>340</v>
      </c>
      <c r="S1066" s="2">
        <v>219.11999520000001</v>
      </c>
      <c r="T1066" s="2">
        <f t="shared" si="83"/>
        <v>120.88000479999999</v>
      </c>
      <c r="U1066" s="2">
        <f t="shared" si="84"/>
        <v>54.779998800000001</v>
      </c>
    </row>
    <row r="1067" spans="1:21">
      <c r="A1067">
        <v>66764</v>
      </c>
      <c r="B1067" s="1">
        <v>43652</v>
      </c>
      <c r="C1067" s="2">
        <f t="shared" si="81"/>
        <v>6</v>
      </c>
      <c r="D1067" s="2" t="str">
        <f t="shared" si="82"/>
        <v>Weekend</v>
      </c>
      <c r="E1067" s="2" t="str">
        <f>TEXT(Table2[[#This Row],[Order Date]],"MMMM")</f>
        <v>July</v>
      </c>
      <c r="F1067" s="2" t="str">
        <f>TEXT(Table2[[#This Row],[Order Date]],"YYYY")</f>
        <v>2019</v>
      </c>
      <c r="G1067">
        <v>10577</v>
      </c>
      <c r="H1067" t="s">
        <v>843</v>
      </c>
      <c r="I1067" t="s">
        <v>136</v>
      </c>
      <c r="J1067" t="s">
        <v>89</v>
      </c>
      <c r="K1067" t="s">
        <v>90</v>
      </c>
      <c r="L1067" t="s">
        <v>33</v>
      </c>
      <c r="M1067" t="s">
        <v>160</v>
      </c>
      <c r="N1067">
        <v>502</v>
      </c>
      <c r="O1067" t="s">
        <v>29</v>
      </c>
      <c r="P1067" s="4">
        <v>65</v>
      </c>
      <c r="Q1067">
        <v>4</v>
      </c>
      <c r="R1067" s="4">
        <f t="shared" si="80"/>
        <v>260</v>
      </c>
      <c r="S1067" s="2">
        <v>134.39999388000001</v>
      </c>
      <c r="T1067" s="2">
        <f t="shared" si="83"/>
        <v>125.60000611999999</v>
      </c>
      <c r="U1067" s="2">
        <f t="shared" si="84"/>
        <v>33.599998470000003</v>
      </c>
    </row>
    <row r="1068" spans="1:21">
      <c r="A1068">
        <v>50466</v>
      </c>
      <c r="B1068" s="1">
        <v>43652</v>
      </c>
      <c r="C1068" s="2">
        <f t="shared" si="81"/>
        <v>6</v>
      </c>
      <c r="D1068" s="2" t="str">
        <f t="shared" si="82"/>
        <v>Weekend</v>
      </c>
      <c r="E1068" s="2" t="str">
        <f>TEXT(Table2[[#This Row],[Order Date]],"MMMM")</f>
        <v>July</v>
      </c>
      <c r="F1068" s="2" t="str">
        <f>TEXT(Table2[[#This Row],[Order Date]],"YYYY")</f>
        <v>2019</v>
      </c>
      <c r="G1068">
        <v>822</v>
      </c>
      <c r="H1068" t="s">
        <v>92</v>
      </c>
      <c r="I1068" t="s">
        <v>121</v>
      </c>
      <c r="J1068" t="s">
        <v>89</v>
      </c>
      <c r="K1068" t="s">
        <v>90</v>
      </c>
      <c r="L1068" t="s">
        <v>28</v>
      </c>
      <c r="M1068" t="s">
        <v>94</v>
      </c>
      <c r="N1068">
        <v>403</v>
      </c>
      <c r="O1068" t="s">
        <v>53</v>
      </c>
      <c r="P1068" s="4">
        <v>133.37</v>
      </c>
      <c r="Q1068">
        <v>1</v>
      </c>
      <c r="R1068" s="4">
        <f t="shared" si="80"/>
        <v>133.37</v>
      </c>
      <c r="S1068" s="2">
        <v>84.590000149999995</v>
      </c>
      <c r="T1068" s="2">
        <f t="shared" si="83"/>
        <v>48.77999985000001</v>
      </c>
      <c r="U1068" s="2">
        <f t="shared" si="84"/>
        <v>84.590000149999995</v>
      </c>
    </row>
    <row r="1069" spans="1:21">
      <c r="A1069">
        <v>50364</v>
      </c>
      <c r="B1069" s="1">
        <v>43651</v>
      </c>
      <c r="C1069" s="2">
        <f t="shared" si="81"/>
        <v>5</v>
      </c>
      <c r="D1069" s="2" t="str">
        <f t="shared" si="82"/>
        <v>Weekday</v>
      </c>
      <c r="E1069" s="2" t="str">
        <f>TEXT(Table2[[#This Row],[Order Date]],"MMMM")</f>
        <v>July</v>
      </c>
      <c r="F1069" s="2" t="str">
        <f>TEXT(Table2[[#This Row],[Order Date]],"YYYY")</f>
        <v>2019</v>
      </c>
      <c r="G1069">
        <v>9082</v>
      </c>
      <c r="H1069" t="s">
        <v>149</v>
      </c>
      <c r="I1069" t="s">
        <v>36</v>
      </c>
      <c r="J1069" t="s">
        <v>110</v>
      </c>
      <c r="K1069" t="s">
        <v>90</v>
      </c>
      <c r="L1069" t="s">
        <v>28</v>
      </c>
      <c r="M1069" t="s">
        <v>112</v>
      </c>
      <c r="N1069">
        <v>957</v>
      </c>
      <c r="O1069" t="s">
        <v>34</v>
      </c>
      <c r="P1069" s="4">
        <v>80</v>
      </c>
      <c r="Q1069">
        <v>1</v>
      </c>
      <c r="R1069" s="4">
        <f t="shared" si="80"/>
        <v>80</v>
      </c>
      <c r="S1069" s="2">
        <v>47.430000309999997</v>
      </c>
      <c r="T1069" s="2">
        <f t="shared" si="83"/>
        <v>32.569999690000003</v>
      </c>
      <c r="U1069" s="2">
        <f t="shared" si="84"/>
        <v>47.430000309999997</v>
      </c>
    </row>
    <row r="1070" spans="1:21">
      <c r="A1070">
        <v>67046</v>
      </c>
      <c r="B1070" s="1">
        <v>43651</v>
      </c>
      <c r="C1070" s="2">
        <f t="shared" si="81"/>
        <v>5</v>
      </c>
      <c r="D1070" s="2" t="str">
        <f t="shared" si="82"/>
        <v>Weekday</v>
      </c>
      <c r="E1070" s="2" t="str">
        <f>TEXT(Table2[[#This Row],[Order Date]],"MMMM")</f>
        <v>July</v>
      </c>
      <c r="F1070" s="2" t="str">
        <f>TEXT(Table2[[#This Row],[Order Date]],"YYYY")</f>
        <v>2019</v>
      </c>
      <c r="G1070">
        <v>4460</v>
      </c>
      <c r="H1070" t="s">
        <v>92</v>
      </c>
      <c r="I1070" t="s">
        <v>26</v>
      </c>
      <c r="J1070" t="s">
        <v>89</v>
      </c>
      <c r="K1070" t="s">
        <v>90</v>
      </c>
      <c r="L1070" t="s">
        <v>33</v>
      </c>
      <c r="M1070" t="s">
        <v>134</v>
      </c>
      <c r="N1070">
        <v>191</v>
      </c>
      <c r="O1070" t="s">
        <v>29</v>
      </c>
      <c r="P1070" s="4">
        <v>85</v>
      </c>
      <c r="Q1070">
        <v>4</v>
      </c>
      <c r="R1070" s="4">
        <f t="shared" si="80"/>
        <v>340</v>
      </c>
      <c r="S1070" s="2">
        <v>219.11999520000001</v>
      </c>
      <c r="T1070" s="2">
        <f t="shared" si="83"/>
        <v>120.88000479999999</v>
      </c>
      <c r="U1070" s="2">
        <f t="shared" si="84"/>
        <v>54.779998800000001</v>
      </c>
    </row>
    <row r="1071" spans="1:21">
      <c r="A1071">
        <v>66764</v>
      </c>
      <c r="B1071" s="1">
        <v>43651</v>
      </c>
      <c r="C1071" s="2">
        <f t="shared" si="81"/>
        <v>5</v>
      </c>
      <c r="D1071" s="2" t="str">
        <f t="shared" si="82"/>
        <v>Weekday</v>
      </c>
      <c r="E1071" s="2" t="str">
        <f>TEXT(Table2[[#This Row],[Order Date]],"MMMM")</f>
        <v>July</v>
      </c>
      <c r="F1071" s="2" t="str">
        <f>TEXT(Table2[[#This Row],[Order Date]],"YYYY")</f>
        <v>2019</v>
      </c>
      <c r="G1071">
        <v>10577</v>
      </c>
      <c r="H1071" t="s">
        <v>843</v>
      </c>
      <c r="I1071" t="s">
        <v>136</v>
      </c>
      <c r="J1071" t="s">
        <v>89</v>
      </c>
      <c r="K1071" t="s">
        <v>90</v>
      </c>
      <c r="L1071" t="s">
        <v>33</v>
      </c>
      <c r="M1071" t="s">
        <v>160</v>
      </c>
      <c r="N1071">
        <v>502</v>
      </c>
      <c r="O1071" t="s">
        <v>29</v>
      </c>
      <c r="P1071" s="4">
        <v>65</v>
      </c>
      <c r="Q1071">
        <v>4</v>
      </c>
      <c r="R1071" s="4">
        <f t="shared" si="80"/>
        <v>260</v>
      </c>
      <c r="S1071" s="2">
        <v>134.39999388000001</v>
      </c>
      <c r="T1071" s="2">
        <f t="shared" si="83"/>
        <v>125.60000611999999</v>
      </c>
      <c r="U1071" s="2">
        <f t="shared" si="84"/>
        <v>33.599998470000003</v>
      </c>
    </row>
    <row r="1072" spans="1:21">
      <c r="A1072">
        <v>50377</v>
      </c>
      <c r="B1072" s="1">
        <v>43651</v>
      </c>
      <c r="C1072" s="2">
        <f t="shared" si="81"/>
        <v>5</v>
      </c>
      <c r="D1072" s="2" t="str">
        <f t="shared" si="82"/>
        <v>Weekday</v>
      </c>
      <c r="E1072" s="2" t="str">
        <f>TEXT(Table2[[#This Row],[Order Date]],"MMMM")</f>
        <v>July</v>
      </c>
      <c r="F1072" s="2" t="str">
        <f>TEXT(Table2[[#This Row],[Order Date]],"YYYY")</f>
        <v>2019</v>
      </c>
      <c r="G1072">
        <v>6376</v>
      </c>
      <c r="H1072" t="s">
        <v>599</v>
      </c>
      <c r="I1072" t="s">
        <v>351</v>
      </c>
      <c r="J1072" t="s">
        <v>89</v>
      </c>
      <c r="K1072" t="s">
        <v>90</v>
      </c>
      <c r="L1072" t="s">
        <v>28</v>
      </c>
      <c r="M1072" t="s">
        <v>94</v>
      </c>
      <c r="N1072">
        <v>403</v>
      </c>
      <c r="O1072" t="s">
        <v>53</v>
      </c>
      <c r="P1072" s="4">
        <v>133.37</v>
      </c>
      <c r="Q1072">
        <v>1</v>
      </c>
      <c r="R1072" s="4">
        <f t="shared" si="80"/>
        <v>133.37</v>
      </c>
      <c r="S1072" s="2">
        <v>84.590000149999995</v>
      </c>
      <c r="T1072" s="2">
        <f t="shared" si="83"/>
        <v>48.77999985000001</v>
      </c>
      <c r="U1072" s="2">
        <f t="shared" si="84"/>
        <v>84.590000149999995</v>
      </c>
    </row>
    <row r="1073" spans="1:21">
      <c r="A1073">
        <v>73220</v>
      </c>
      <c r="B1073" s="1">
        <v>43650</v>
      </c>
      <c r="C1073" s="2">
        <f t="shared" si="81"/>
        <v>4</v>
      </c>
      <c r="D1073" s="2" t="str">
        <f t="shared" si="82"/>
        <v>Weekday</v>
      </c>
      <c r="E1073" s="2" t="str">
        <f>TEXT(Table2[[#This Row],[Order Date]],"MMMM")</f>
        <v>July</v>
      </c>
      <c r="F1073" s="2" t="str">
        <f>TEXT(Table2[[#This Row],[Order Date]],"YYYY")</f>
        <v>2019</v>
      </c>
      <c r="G1073">
        <v>16773</v>
      </c>
      <c r="H1073" t="s">
        <v>838</v>
      </c>
      <c r="I1073" t="s">
        <v>109</v>
      </c>
      <c r="J1073" t="s">
        <v>110</v>
      </c>
      <c r="K1073" t="s">
        <v>111</v>
      </c>
      <c r="L1073" t="s">
        <v>33</v>
      </c>
      <c r="M1073" t="s">
        <v>97</v>
      </c>
      <c r="N1073">
        <v>1360</v>
      </c>
      <c r="O1073" t="s">
        <v>38</v>
      </c>
      <c r="P1073" s="4">
        <v>370</v>
      </c>
      <c r="Q1073">
        <v>1</v>
      </c>
      <c r="R1073" s="4">
        <f t="shared" si="80"/>
        <v>370</v>
      </c>
      <c r="S1073" s="2">
        <v>249.0899963</v>
      </c>
      <c r="T1073" s="2">
        <f t="shared" si="83"/>
        <v>120.9100037</v>
      </c>
      <c r="U1073" s="2">
        <f t="shared" si="84"/>
        <v>249.0899963</v>
      </c>
    </row>
    <row r="1074" spans="1:21">
      <c r="A1074">
        <v>66958</v>
      </c>
      <c r="B1074" s="1">
        <v>43650</v>
      </c>
      <c r="C1074" s="2">
        <f t="shared" si="81"/>
        <v>4</v>
      </c>
      <c r="D1074" s="2" t="str">
        <f t="shared" si="82"/>
        <v>Weekday</v>
      </c>
      <c r="E1074" s="2" t="str">
        <f>TEXT(Table2[[#This Row],[Order Date]],"MMMM")</f>
        <v>July</v>
      </c>
      <c r="F1074" s="2" t="str">
        <f>TEXT(Table2[[#This Row],[Order Date]],"YYYY")</f>
        <v>2019</v>
      </c>
      <c r="G1074">
        <v>467</v>
      </c>
      <c r="H1074" t="s">
        <v>92</v>
      </c>
      <c r="I1074" t="s">
        <v>274</v>
      </c>
      <c r="J1074" t="s">
        <v>89</v>
      </c>
      <c r="K1074" t="s">
        <v>90</v>
      </c>
      <c r="L1074" t="s">
        <v>33</v>
      </c>
      <c r="M1074" t="s">
        <v>183</v>
      </c>
      <c r="N1074">
        <v>627</v>
      </c>
      <c r="O1074" t="s">
        <v>46</v>
      </c>
      <c r="P1074" s="4">
        <v>165</v>
      </c>
      <c r="Q1074">
        <v>4</v>
      </c>
      <c r="R1074" s="4">
        <f t="shared" si="80"/>
        <v>660</v>
      </c>
      <c r="S1074" s="2">
        <v>490.9200136</v>
      </c>
      <c r="T1074" s="2">
        <f t="shared" si="83"/>
        <v>169.0799864</v>
      </c>
      <c r="U1074" s="2">
        <f t="shared" si="84"/>
        <v>122.7300034</v>
      </c>
    </row>
    <row r="1075" spans="1:21">
      <c r="A1075">
        <v>62571</v>
      </c>
      <c r="B1075" s="1">
        <v>43648</v>
      </c>
      <c r="C1075" s="2">
        <f t="shared" si="81"/>
        <v>2</v>
      </c>
      <c r="D1075" s="2" t="str">
        <f t="shared" si="82"/>
        <v>Weekday</v>
      </c>
      <c r="E1075" s="2" t="str">
        <f>TEXT(Table2[[#This Row],[Order Date]],"MMMM")</f>
        <v>July</v>
      </c>
      <c r="F1075" s="2" t="str">
        <f>TEXT(Table2[[#This Row],[Order Date]],"YYYY")</f>
        <v>2019</v>
      </c>
      <c r="G1075">
        <v>9353</v>
      </c>
      <c r="H1075" t="s">
        <v>277</v>
      </c>
      <c r="I1075" t="s">
        <v>159</v>
      </c>
      <c r="J1075" t="s">
        <v>110</v>
      </c>
      <c r="K1075" t="s">
        <v>90</v>
      </c>
      <c r="L1075" t="s">
        <v>28</v>
      </c>
      <c r="M1075" t="s">
        <v>120</v>
      </c>
      <c r="N1075">
        <v>365</v>
      </c>
      <c r="O1075" t="s">
        <v>53</v>
      </c>
      <c r="P1075" s="4">
        <v>94.75</v>
      </c>
      <c r="Q1075">
        <v>3</v>
      </c>
      <c r="R1075" s="4">
        <f t="shared" si="80"/>
        <v>284.25</v>
      </c>
      <c r="S1075" s="2">
        <v>91.709999100000005</v>
      </c>
      <c r="T1075" s="2">
        <f t="shared" si="83"/>
        <v>192.5400009</v>
      </c>
      <c r="U1075" s="2">
        <f t="shared" si="84"/>
        <v>30.5699997</v>
      </c>
    </row>
    <row r="1076" spans="1:21">
      <c r="A1076">
        <v>58298</v>
      </c>
      <c r="B1076" s="1">
        <v>43647</v>
      </c>
      <c r="C1076" s="2">
        <f t="shared" si="81"/>
        <v>1</v>
      </c>
      <c r="D1076" s="2" t="str">
        <f t="shared" si="82"/>
        <v>Weekday</v>
      </c>
      <c r="E1076" s="2" t="str">
        <f>TEXT(Table2[[#This Row],[Order Date]],"MMMM")</f>
        <v>July</v>
      </c>
      <c r="F1076" s="2" t="str">
        <f>TEXT(Table2[[#This Row],[Order Date]],"YYYY")</f>
        <v>2019</v>
      </c>
      <c r="G1076">
        <v>4280</v>
      </c>
      <c r="H1076" t="s">
        <v>564</v>
      </c>
      <c r="I1076" t="s">
        <v>218</v>
      </c>
      <c r="J1076" t="s">
        <v>110</v>
      </c>
      <c r="K1076" t="s">
        <v>111</v>
      </c>
      <c r="L1076" t="s">
        <v>33</v>
      </c>
      <c r="M1076" t="s">
        <v>120</v>
      </c>
      <c r="N1076">
        <v>365</v>
      </c>
      <c r="O1076" t="s">
        <v>53</v>
      </c>
      <c r="P1076" s="4">
        <v>94.75</v>
      </c>
      <c r="Q1076">
        <v>5</v>
      </c>
      <c r="R1076" s="4">
        <f t="shared" si="80"/>
        <v>473.75</v>
      </c>
      <c r="S1076" s="2">
        <v>152.8499985</v>
      </c>
      <c r="T1076" s="2">
        <f t="shared" si="83"/>
        <v>320.90000150000003</v>
      </c>
      <c r="U1076" s="2">
        <f t="shared" si="84"/>
        <v>30.5699997</v>
      </c>
    </row>
    <row r="1077" spans="1:21">
      <c r="A1077">
        <v>56244</v>
      </c>
      <c r="B1077" s="1">
        <v>43647</v>
      </c>
      <c r="C1077" s="2">
        <f t="shared" si="81"/>
        <v>1</v>
      </c>
      <c r="D1077" s="2" t="str">
        <f t="shared" si="82"/>
        <v>Weekday</v>
      </c>
      <c r="E1077" s="2" t="str">
        <f>TEXT(Table2[[#This Row],[Order Date]],"MMMM")</f>
        <v>July</v>
      </c>
      <c r="F1077" s="2" t="str">
        <f>TEXT(Table2[[#This Row],[Order Date]],"YYYY")</f>
        <v>2019</v>
      </c>
      <c r="G1077">
        <v>437</v>
      </c>
      <c r="H1077" t="s">
        <v>844</v>
      </c>
      <c r="I1077" t="s">
        <v>44</v>
      </c>
      <c r="J1077" t="s">
        <v>110</v>
      </c>
      <c r="K1077" t="s">
        <v>111</v>
      </c>
      <c r="L1077" t="s">
        <v>33</v>
      </c>
      <c r="M1077" t="s">
        <v>120</v>
      </c>
      <c r="N1077">
        <v>365</v>
      </c>
      <c r="O1077" t="s">
        <v>53</v>
      </c>
      <c r="P1077" s="4">
        <v>94.75</v>
      </c>
      <c r="Q1077">
        <v>5</v>
      </c>
      <c r="R1077" s="4">
        <f t="shared" si="80"/>
        <v>473.75</v>
      </c>
      <c r="S1077" s="2">
        <v>152.8499985</v>
      </c>
      <c r="T1077" s="2">
        <f t="shared" si="83"/>
        <v>320.90000150000003</v>
      </c>
      <c r="U1077" s="2">
        <f t="shared" si="84"/>
        <v>30.5699997</v>
      </c>
    </row>
    <row r="1078" spans="1:21">
      <c r="A1078">
        <v>65015</v>
      </c>
      <c r="B1078" s="1">
        <v>43645</v>
      </c>
      <c r="C1078" s="2">
        <f t="shared" si="81"/>
        <v>6</v>
      </c>
      <c r="D1078" s="2" t="str">
        <f t="shared" si="82"/>
        <v>Weekend</v>
      </c>
      <c r="E1078" s="2" t="str">
        <f>TEXT(Table2[[#This Row],[Order Date]],"MMMM")</f>
        <v>June</v>
      </c>
      <c r="F1078" s="2" t="str">
        <f>TEXT(Table2[[#This Row],[Order Date]],"YYYY")</f>
        <v>2019</v>
      </c>
      <c r="G1078">
        <v>12286</v>
      </c>
      <c r="H1078" t="s">
        <v>92</v>
      </c>
      <c r="I1078" t="s">
        <v>639</v>
      </c>
      <c r="J1078" t="s">
        <v>89</v>
      </c>
      <c r="K1078" t="s">
        <v>90</v>
      </c>
      <c r="L1078" t="s">
        <v>33</v>
      </c>
      <c r="M1078" t="s">
        <v>845</v>
      </c>
      <c r="N1078">
        <v>258</v>
      </c>
      <c r="O1078" t="s">
        <v>42</v>
      </c>
      <c r="P1078" s="4">
        <v>44.99</v>
      </c>
      <c r="Q1078">
        <v>4</v>
      </c>
      <c r="R1078" s="4">
        <f t="shared" si="80"/>
        <v>179.96</v>
      </c>
      <c r="S1078" s="2">
        <v>118.19999695999999</v>
      </c>
      <c r="T1078" s="2">
        <f t="shared" si="83"/>
        <v>61.760003040000015</v>
      </c>
      <c r="U1078" s="2">
        <f t="shared" si="84"/>
        <v>29.549999239999998</v>
      </c>
    </row>
    <row r="1079" spans="1:21">
      <c r="A1079">
        <v>19126</v>
      </c>
      <c r="B1079" s="1">
        <v>43644</v>
      </c>
      <c r="C1079" s="2">
        <f t="shared" si="81"/>
        <v>5</v>
      </c>
      <c r="D1079" s="2" t="str">
        <f t="shared" si="82"/>
        <v>Weekday</v>
      </c>
      <c r="E1079" s="2" t="str">
        <f>TEXT(Table2[[#This Row],[Order Date]],"MMMM")</f>
        <v>June</v>
      </c>
      <c r="F1079" s="2" t="str">
        <f>TEXT(Table2[[#This Row],[Order Date]],"YYYY")</f>
        <v>2019</v>
      </c>
      <c r="G1079">
        <v>10070</v>
      </c>
      <c r="H1079" t="s">
        <v>304</v>
      </c>
      <c r="I1079" t="s">
        <v>44</v>
      </c>
      <c r="J1079" t="s">
        <v>110</v>
      </c>
      <c r="K1079" t="s">
        <v>111</v>
      </c>
      <c r="L1079" t="s">
        <v>28</v>
      </c>
      <c r="M1079" t="s">
        <v>94</v>
      </c>
      <c r="N1079">
        <v>403</v>
      </c>
      <c r="O1079" t="s">
        <v>53</v>
      </c>
      <c r="P1079" s="4">
        <v>133.37</v>
      </c>
      <c r="Q1079">
        <v>1</v>
      </c>
      <c r="R1079" s="4">
        <f t="shared" si="80"/>
        <v>133.37</v>
      </c>
      <c r="S1079" s="2">
        <v>84.590000149999995</v>
      </c>
      <c r="T1079" s="2">
        <f t="shared" si="83"/>
        <v>48.77999985000001</v>
      </c>
      <c r="U1079" s="2">
        <f t="shared" si="84"/>
        <v>84.590000149999995</v>
      </c>
    </row>
    <row r="1080" spans="1:21">
      <c r="A1080">
        <v>66458</v>
      </c>
      <c r="B1080" s="1">
        <v>43644</v>
      </c>
      <c r="C1080" s="2">
        <f t="shared" si="81"/>
        <v>5</v>
      </c>
      <c r="D1080" s="2" t="str">
        <f t="shared" si="82"/>
        <v>Weekday</v>
      </c>
      <c r="E1080" s="2" t="str">
        <f>TEXT(Table2[[#This Row],[Order Date]],"MMMM")</f>
        <v>June</v>
      </c>
      <c r="F1080" s="2" t="str">
        <f>TEXT(Table2[[#This Row],[Order Date]],"YYYY")</f>
        <v>2019</v>
      </c>
      <c r="G1080">
        <v>6049</v>
      </c>
      <c r="H1080" t="s">
        <v>92</v>
      </c>
      <c r="I1080" t="s">
        <v>846</v>
      </c>
      <c r="J1080" t="s">
        <v>89</v>
      </c>
      <c r="K1080" t="s">
        <v>90</v>
      </c>
      <c r="L1080" t="s">
        <v>33</v>
      </c>
      <c r="M1080" t="s">
        <v>134</v>
      </c>
      <c r="N1080">
        <v>191</v>
      </c>
      <c r="O1080" t="s">
        <v>29</v>
      </c>
      <c r="P1080" s="4">
        <v>85</v>
      </c>
      <c r="Q1080">
        <v>4</v>
      </c>
      <c r="R1080" s="4">
        <f t="shared" si="80"/>
        <v>340</v>
      </c>
      <c r="S1080" s="2">
        <v>219.11999520000001</v>
      </c>
      <c r="T1080" s="2">
        <f t="shared" si="83"/>
        <v>120.88000479999999</v>
      </c>
      <c r="U1080" s="2">
        <f t="shared" si="84"/>
        <v>54.779998800000001</v>
      </c>
    </row>
    <row r="1081" spans="1:21">
      <c r="A1081">
        <v>19885</v>
      </c>
      <c r="B1081" s="1">
        <v>43643</v>
      </c>
      <c r="C1081" s="2">
        <f t="shared" si="81"/>
        <v>4</v>
      </c>
      <c r="D1081" s="2" t="str">
        <f t="shared" si="82"/>
        <v>Weekday</v>
      </c>
      <c r="E1081" s="2" t="str">
        <f>TEXT(Table2[[#This Row],[Order Date]],"MMMM")</f>
        <v>June</v>
      </c>
      <c r="F1081" s="2" t="str">
        <f>TEXT(Table2[[#This Row],[Order Date]],"YYYY")</f>
        <v>2019</v>
      </c>
      <c r="G1081">
        <v>10327</v>
      </c>
      <c r="H1081" t="s">
        <v>627</v>
      </c>
      <c r="I1081" t="s">
        <v>44</v>
      </c>
      <c r="J1081" t="s">
        <v>110</v>
      </c>
      <c r="K1081" t="s">
        <v>111</v>
      </c>
      <c r="L1081" t="s">
        <v>28</v>
      </c>
      <c r="M1081" t="s">
        <v>94</v>
      </c>
      <c r="N1081">
        <v>403</v>
      </c>
      <c r="O1081" t="s">
        <v>53</v>
      </c>
      <c r="P1081" s="4">
        <v>133.37</v>
      </c>
      <c r="Q1081">
        <v>1</v>
      </c>
      <c r="R1081" s="4">
        <f t="shared" si="80"/>
        <v>133.37</v>
      </c>
      <c r="S1081" s="2">
        <v>84.590000149999995</v>
      </c>
      <c r="T1081" s="2">
        <f t="shared" si="83"/>
        <v>48.77999985000001</v>
      </c>
      <c r="U1081" s="2">
        <f t="shared" si="84"/>
        <v>84.590000149999995</v>
      </c>
    </row>
    <row r="1082" spans="1:21">
      <c r="A1082">
        <v>71215</v>
      </c>
      <c r="B1082" s="1">
        <v>43642</v>
      </c>
      <c r="C1082" s="2">
        <f t="shared" si="81"/>
        <v>3</v>
      </c>
      <c r="D1082" s="2" t="str">
        <f t="shared" si="82"/>
        <v>Weekday</v>
      </c>
      <c r="E1082" s="2" t="str">
        <f>TEXT(Table2[[#This Row],[Order Date]],"MMMM")</f>
        <v>June</v>
      </c>
      <c r="F1082" s="2" t="str">
        <f>TEXT(Table2[[#This Row],[Order Date]],"YYYY")</f>
        <v>2019</v>
      </c>
      <c r="G1082">
        <v>14768</v>
      </c>
      <c r="H1082" t="s">
        <v>847</v>
      </c>
      <c r="I1082" t="s">
        <v>218</v>
      </c>
      <c r="J1082" t="s">
        <v>110</v>
      </c>
      <c r="K1082" t="s">
        <v>111</v>
      </c>
      <c r="L1082" t="s">
        <v>28</v>
      </c>
      <c r="M1082" t="s">
        <v>140</v>
      </c>
      <c r="N1082">
        <v>1353</v>
      </c>
      <c r="O1082" t="s">
        <v>29</v>
      </c>
      <c r="P1082" s="4">
        <v>9.59</v>
      </c>
      <c r="Q1082">
        <v>1</v>
      </c>
      <c r="R1082" s="4">
        <f t="shared" si="80"/>
        <v>9.59</v>
      </c>
      <c r="S1082" s="2">
        <v>3.6100006100000002</v>
      </c>
      <c r="T1082" s="2">
        <f t="shared" si="83"/>
        <v>5.9799993899999997</v>
      </c>
      <c r="U1082" s="2">
        <f t="shared" si="84"/>
        <v>3.6100006100000002</v>
      </c>
    </row>
    <row r="1083" spans="1:21">
      <c r="A1083">
        <v>19544</v>
      </c>
      <c r="B1083" s="1">
        <v>43641</v>
      </c>
      <c r="C1083" s="2">
        <f t="shared" si="81"/>
        <v>2</v>
      </c>
      <c r="D1083" s="2" t="str">
        <f t="shared" si="82"/>
        <v>Weekday</v>
      </c>
      <c r="E1083" s="2" t="str">
        <f>TEXT(Table2[[#This Row],[Order Date]],"MMMM")</f>
        <v>June</v>
      </c>
      <c r="F1083" s="2" t="str">
        <f>TEXT(Table2[[#This Row],[Order Date]],"YYYY")</f>
        <v>2019</v>
      </c>
      <c r="G1083">
        <v>5292</v>
      </c>
      <c r="H1083" t="s">
        <v>314</v>
      </c>
      <c r="I1083" t="s">
        <v>44</v>
      </c>
      <c r="J1083" t="s">
        <v>110</v>
      </c>
      <c r="K1083" t="s">
        <v>111</v>
      </c>
      <c r="L1083" t="s">
        <v>28</v>
      </c>
      <c r="M1083" t="s">
        <v>120</v>
      </c>
      <c r="N1083">
        <v>365</v>
      </c>
      <c r="O1083" t="s">
        <v>53</v>
      </c>
      <c r="P1083" s="4">
        <v>94.75</v>
      </c>
      <c r="Q1083">
        <v>1</v>
      </c>
      <c r="R1083" s="4">
        <f t="shared" si="80"/>
        <v>94.75</v>
      </c>
      <c r="S1083" s="2">
        <v>30.5699997</v>
      </c>
      <c r="T1083" s="2">
        <f t="shared" si="83"/>
        <v>64.180000300000003</v>
      </c>
      <c r="U1083" s="2">
        <f t="shared" si="84"/>
        <v>30.5699997</v>
      </c>
    </row>
    <row r="1084" spans="1:21">
      <c r="A1084">
        <v>62003</v>
      </c>
      <c r="B1084" s="1">
        <v>43640</v>
      </c>
      <c r="C1084" s="2">
        <f t="shared" si="81"/>
        <v>1</v>
      </c>
      <c r="D1084" s="2" t="str">
        <f t="shared" si="82"/>
        <v>Weekday</v>
      </c>
      <c r="E1084" s="2" t="str">
        <f>TEXT(Table2[[#This Row],[Order Date]],"MMMM")</f>
        <v>June</v>
      </c>
      <c r="F1084" s="2" t="str">
        <f>TEXT(Table2[[#This Row],[Order Date]],"YYYY")</f>
        <v>2019</v>
      </c>
      <c r="G1084">
        <v>4033</v>
      </c>
      <c r="H1084" t="s">
        <v>649</v>
      </c>
      <c r="I1084" t="s">
        <v>44</v>
      </c>
      <c r="J1084" t="s">
        <v>110</v>
      </c>
      <c r="K1084" t="s">
        <v>111</v>
      </c>
      <c r="L1084" t="s">
        <v>28</v>
      </c>
      <c r="M1084" t="s">
        <v>120</v>
      </c>
      <c r="N1084">
        <v>365</v>
      </c>
      <c r="O1084" t="s">
        <v>53</v>
      </c>
      <c r="P1084" s="4">
        <v>94.75</v>
      </c>
      <c r="Q1084">
        <v>1</v>
      </c>
      <c r="R1084" s="4">
        <f t="shared" si="80"/>
        <v>94.75</v>
      </c>
      <c r="S1084" s="2">
        <v>30.5699997</v>
      </c>
      <c r="T1084" s="2">
        <f t="shared" si="83"/>
        <v>64.180000300000003</v>
      </c>
      <c r="U1084" s="2">
        <f t="shared" si="84"/>
        <v>30.5699997</v>
      </c>
    </row>
    <row r="1085" spans="1:21">
      <c r="A1085">
        <v>12264</v>
      </c>
      <c r="B1085" s="1">
        <v>43640</v>
      </c>
      <c r="C1085" s="2">
        <f t="shared" si="81"/>
        <v>1</v>
      </c>
      <c r="D1085" s="2" t="str">
        <f t="shared" si="82"/>
        <v>Weekday</v>
      </c>
      <c r="E1085" s="2" t="str">
        <f>TEXT(Table2[[#This Row],[Order Date]],"MMMM")</f>
        <v>June</v>
      </c>
      <c r="F1085" s="2" t="str">
        <f>TEXT(Table2[[#This Row],[Order Date]],"YYYY")</f>
        <v>2019</v>
      </c>
      <c r="G1085">
        <v>4943</v>
      </c>
      <c r="H1085" t="s">
        <v>848</v>
      </c>
      <c r="I1085" t="s">
        <v>44</v>
      </c>
      <c r="J1085" t="s">
        <v>110</v>
      </c>
      <c r="K1085" t="s">
        <v>111</v>
      </c>
      <c r="L1085" t="s">
        <v>28</v>
      </c>
      <c r="M1085" t="s">
        <v>134</v>
      </c>
      <c r="N1085">
        <v>191</v>
      </c>
      <c r="O1085" t="s">
        <v>29</v>
      </c>
      <c r="P1085" s="4">
        <v>85</v>
      </c>
      <c r="Q1085">
        <v>1</v>
      </c>
      <c r="R1085" s="4">
        <f t="shared" si="80"/>
        <v>85</v>
      </c>
      <c r="S1085" s="2">
        <v>54.779998800000001</v>
      </c>
      <c r="T1085" s="2">
        <f t="shared" si="83"/>
        <v>30.220001199999999</v>
      </c>
      <c r="U1085" s="2">
        <f t="shared" si="84"/>
        <v>54.779998800000001</v>
      </c>
    </row>
    <row r="1086" spans="1:21">
      <c r="A1086">
        <v>70795</v>
      </c>
      <c r="B1086" s="1">
        <v>43639</v>
      </c>
      <c r="C1086" s="2">
        <f t="shared" si="81"/>
        <v>7</v>
      </c>
      <c r="D1086" s="2" t="str">
        <f t="shared" si="82"/>
        <v>Weekend</v>
      </c>
      <c r="E1086" s="2" t="str">
        <f>TEXT(Table2[[#This Row],[Order Date]],"MMMM")</f>
        <v>June</v>
      </c>
      <c r="F1086" s="2" t="str">
        <f>TEXT(Table2[[#This Row],[Order Date]],"YYYY")</f>
        <v>2019</v>
      </c>
      <c r="G1086">
        <v>14348</v>
      </c>
      <c r="H1086" t="s">
        <v>849</v>
      </c>
      <c r="I1086" t="s">
        <v>227</v>
      </c>
      <c r="J1086" t="s">
        <v>110</v>
      </c>
      <c r="K1086" t="s">
        <v>111</v>
      </c>
      <c r="L1086" t="s">
        <v>28</v>
      </c>
      <c r="M1086" t="s">
        <v>771</v>
      </c>
      <c r="N1086">
        <v>1351</v>
      </c>
      <c r="O1086" t="s">
        <v>38</v>
      </c>
      <c r="P1086" s="4">
        <v>1650</v>
      </c>
      <c r="Q1086">
        <v>1</v>
      </c>
      <c r="R1086" s="4">
        <f t="shared" si="80"/>
        <v>1650</v>
      </c>
      <c r="S1086" s="2">
        <v>595.34997559999999</v>
      </c>
      <c r="T1086" s="2">
        <f t="shared" si="83"/>
        <v>1054.6500243999999</v>
      </c>
      <c r="U1086" s="2">
        <f t="shared" si="84"/>
        <v>595.34997559999999</v>
      </c>
    </row>
    <row r="1087" spans="1:21">
      <c r="A1087">
        <v>73188</v>
      </c>
      <c r="B1087" s="1">
        <v>43633</v>
      </c>
      <c r="C1087" s="2">
        <f t="shared" si="81"/>
        <v>1</v>
      </c>
      <c r="D1087" s="2" t="str">
        <f t="shared" si="82"/>
        <v>Weekday</v>
      </c>
      <c r="E1087" s="2" t="str">
        <f>TEXT(Table2[[#This Row],[Order Date]],"MMMM")</f>
        <v>June</v>
      </c>
      <c r="F1087" s="2" t="str">
        <f>TEXT(Table2[[#This Row],[Order Date]],"YYYY")</f>
        <v>2019</v>
      </c>
      <c r="G1087">
        <v>16741</v>
      </c>
      <c r="H1087" t="s">
        <v>850</v>
      </c>
      <c r="I1087" t="s">
        <v>266</v>
      </c>
      <c r="J1087" t="s">
        <v>89</v>
      </c>
      <c r="K1087" t="s">
        <v>90</v>
      </c>
      <c r="L1087" t="s">
        <v>28</v>
      </c>
      <c r="M1087" t="s">
        <v>97</v>
      </c>
      <c r="N1087">
        <v>1360</v>
      </c>
      <c r="O1087" t="s">
        <v>38</v>
      </c>
      <c r="P1087" s="4">
        <v>370</v>
      </c>
      <c r="Q1087">
        <v>1</v>
      </c>
      <c r="R1087" s="4">
        <f t="shared" si="80"/>
        <v>370</v>
      </c>
      <c r="S1087" s="2">
        <v>249.0899963</v>
      </c>
      <c r="T1087" s="2">
        <f t="shared" si="83"/>
        <v>120.9100037</v>
      </c>
      <c r="U1087" s="2">
        <f t="shared" si="84"/>
        <v>249.0899963</v>
      </c>
    </row>
    <row r="1088" spans="1:21">
      <c r="A1088">
        <v>73189</v>
      </c>
      <c r="B1088" s="1">
        <v>43632</v>
      </c>
      <c r="C1088" s="2">
        <f t="shared" si="81"/>
        <v>7</v>
      </c>
      <c r="D1088" s="2" t="str">
        <f t="shared" si="82"/>
        <v>Weekend</v>
      </c>
      <c r="E1088" s="2" t="str">
        <f>TEXT(Table2[[#This Row],[Order Date]],"MMMM")</f>
        <v>June</v>
      </c>
      <c r="F1088" s="2" t="str">
        <f>TEXT(Table2[[#This Row],[Order Date]],"YYYY")</f>
        <v>2019</v>
      </c>
      <c r="G1088">
        <v>16742</v>
      </c>
      <c r="H1088" t="s">
        <v>851</v>
      </c>
      <c r="I1088" t="s">
        <v>268</v>
      </c>
      <c r="J1088" t="s">
        <v>89</v>
      </c>
      <c r="K1088" t="s">
        <v>90</v>
      </c>
      <c r="L1088" t="s">
        <v>33</v>
      </c>
      <c r="M1088" t="s">
        <v>97</v>
      </c>
      <c r="N1088">
        <v>1360</v>
      </c>
      <c r="O1088" t="s">
        <v>38</v>
      </c>
      <c r="P1088" s="4">
        <v>370</v>
      </c>
      <c r="Q1088">
        <v>1</v>
      </c>
      <c r="R1088" s="4">
        <f t="shared" si="80"/>
        <v>370</v>
      </c>
      <c r="S1088" s="2">
        <v>249.0899963</v>
      </c>
      <c r="T1088" s="2">
        <f t="shared" si="83"/>
        <v>120.9100037</v>
      </c>
      <c r="U1088" s="2">
        <f t="shared" si="84"/>
        <v>249.0899963</v>
      </c>
    </row>
    <row r="1089" spans="1:21">
      <c r="A1089">
        <v>73190</v>
      </c>
      <c r="B1089" s="1">
        <v>43631</v>
      </c>
      <c r="C1089" s="2">
        <f t="shared" si="81"/>
        <v>6</v>
      </c>
      <c r="D1089" s="2" t="str">
        <f t="shared" si="82"/>
        <v>Weekend</v>
      </c>
      <c r="E1089" s="2" t="str">
        <f>TEXT(Table2[[#This Row],[Order Date]],"MMMM")</f>
        <v>June</v>
      </c>
      <c r="F1089" s="2" t="str">
        <f>TEXT(Table2[[#This Row],[Order Date]],"YYYY")</f>
        <v>2019</v>
      </c>
      <c r="G1089">
        <v>16743</v>
      </c>
      <c r="H1089" t="s">
        <v>778</v>
      </c>
      <c r="I1089" t="s">
        <v>109</v>
      </c>
      <c r="J1089" t="s">
        <v>110</v>
      </c>
      <c r="K1089" t="s">
        <v>111</v>
      </c>
      <c r="L1089" t="s">
        <v>28</v>
      </c>
      <c r="M1089" t="s">
        <v>97</v>
      </c>
      <c r="N1089">
        <v>1360</v>
      </c>
      <c r="O1089" t="s">
        <v>38</v>
      </c>
      <c r="P1089" s="4">
        <v>370</v>
      </c>
      <c r="Q1089">
        <v>1</v>
      </c>
      <c r="R1089" s="4">
        <f t="shared" si="80"/>
        <v>370</v>
      </c>
      <c r="S1089" s="2">
        <v>249.0899963</v>
      </c>
      <c r="T1089" s="2">
        <f t="shared" si="83"/>
        <v>120.9100037</v>
      </c>
      <c r="U1089" s="2">
        <f t="shared" si="84"/>
        <v>249.0899963</v>
      </c>
    </row>
    <row r="1090" spans="1:21">
      <c r="A1090">
        <v>73191</v>
      </c>
      <c r="B1090" s="1">
        <v>43630</v>
      </c>
      <c r="C1090" s="2">
        <f t="shared" si="81"/>
        <v>5</v>
      </c>
      <c r="D1090" s="2" t="str">
        <f t="shared" si="82"/>
        <v>Weekday</v>
      </c>
      <c r="E1090" s="2" t="str">
        <f>TEXT(Table2[[#This Row],[Order Date]],"MMMM")</f>
        <v>June</v>
      </c>
      <c r="F1090" s="2" t="str">
        <f>TEXT(Table2[[#This Row],[Order Date]],"YYYY")</f>
        <v>2019</v>
      </c>
      <c r="G1090">
        <v>16744</v>
      </c>
      <c r="H1090" t="s">
        <v>852</v>
      </c>
      <c r="I1090" t="s">
        <v>271</v>
      </c>
      <c r="J1090" t="s">
        <v>89</v>
      </c>
      <c r="K1090" t="s">
        <v>90</v>
      </c>
      <c r="L1090" t="s">
        <v>28</v>
      </c>
      <c r="M1090" t="s">
        <v>97</v>
      </c>
      <c r="N1090">
        <v>1360</v>
      </c>
      <c r="O1090" t="s">
        <v>38</v>
      </c>
      <c r="P1090" s="4">
        <v>370</v>
      </c>
      <c r="Q1090">
        <v>1</v>
      </c>
      <c r="R1090" s="4">
        <f t="shared" ref="R1090:R1153" si="85">P1090*Q1090</f>
        <v>370</v>
      </c>
      <c r="S1090" s="2">
        <v>249.0899963</v>
      </c>
      <c r="T1090" s="2">
        <f t="shared" si="83"/>
        <v>120.9100037</v>
      </c>
      <c r="U1090" s="2">
        <f t="shared" si="84"/>
        <v>249.0899963</v>
      </c>
    </row>
    <row r="1091" spans="1:21">
      <c r="A1091">
        <v>73192</v>
      </c>
      <c r="B1091" s="1">
        <v>43629</v>
      </c>
      <c r="C1091" s="2">
        <f t="shared" ref="C1091:C1154" si="86">WEEKDAY(B1091,2)</f>
        <v>4</v>
      </c>
      <c r="D1091" s="2" t="str">
        <f t="shared" ref="D1091:D1154" si="87">IF(C1091&gt;=6,"Weekend","Weekday")</f>
        <v>Weekday</v>
      </c>
      <c r="E1091" s="2" t="str">
        <f>TEXT(Table2[[#This Row],[Order Date]],"MMMM")</f>
        <v>June</v>
      </c>
      <c r="F1091" s="2" t="str">
        <f>TEXT(Table2[[#This Row],[Order Date]],"YYYY")</f>
        <v>2019</v>
      </c>
      <c r="G1091">
        <v>16745</v>
      </c>
      <c r="H1091" t="s">
        <v>853</v>
      </c>
      <c r="I1091" t="s">
        <v>154</v>
      </c>
      <c r="J1091" t="s">
        <v>110</v>
      </c>
      <c r="K1091" t="s">
        <v>90</v>
      </c>
      <c r="L1091" t="s">
        <v>28</v>
      </c>
      <c r="M1091" t="s">
        <v>97</v>
      </c>
      <c r="N1091">
        <v>1360</v>
      </c>
      <c r="O1091" t="s">
        <v>38</v>
      </c>
      <c r="P1091" s="4">
        <v>370</v>
      </c>
      <c r="Q1091">
        <v>1</v>
      </c>
      <c r="R1091" s="4">
        <f t="shared" si="85"/>
        <v>370</v>
      </c>
      <c r="S1091" s="2">
        <v>249.0899963</v>
      </c>
      <c r="T1091" s="2">
        <f t="shared" ref="T1091:T1154" si="88">R1091-S1091</f>
        <v>120.9100037</v>
      </c>
      <c r="U1091" s="2">
        <f t="shared" ref="U1091:U1154" si="89">S1091/Q1091</f>
        <v>249.0899963</v>
      </c>
    </row>
    <row r="1092" spans="1:21">
      <c r="A1092">
        <v>73193</v>
      </c>
      <c r="B1092" s="1">
        <v>43628</v>
      </c>
      <c r="C1092" s="2">
        <f t="shared" si="86"/>
        <v>3</v>
      </c>
      <c r="D1092" s="2" t="str">
        <f t="shared" si="87"/>
        <v>Weekday</v>
      </c>
      <c r="E1092" s="2" t="str">
        <f>TEXT(Table2[[#This Row],[Order Date]],"MMMM")</f>
        <v>June</v>
      </c>
      <c r="F1092" s="2" t="str">
        <f>TEXT(Table2[[#This Row],[Order Date]],"YYYY")</f>
        <v>2019</v>
      </c>
      <c r="G1092">
        <v>16746</v>
      </c>
      <c r="H1092" t="s">
        <v>854</v>
      </c>
      <c r="I1092" t="s">
        <v>274</v>
      </c>
      <c r="J1092" t="s">
        <v>89</v>
      </c>
      <c r="K1092" t="s">
        <v>90</v>
      </c>
      <c r="L1092" t="s">
        <v>28</v>
      </c>
      <c r="M1092" t="s">
        <v>97</v>
      </c>
      <c r="N1092">
        <v>1360</v>
      </c>
      <c r="O1092" t="s">
        <v>38</v>
      </c>
      <c r="P1092" s="4">
        <v>370</v>
      </c>
      <c r="Q1092">
        <v>1</v>
      </c>
      <c r="R1092" s="4">
        <f t="shared" si="85"/>
        <v>370</v>
      </c>
      <c r="S1092" s="2">
        <v>249.0899963</v>
      </c>
      <c r="T1092" s="2">
        <f t="shared" si="88"/>
        <v>120.9100037</v>
      </c>
      <c r="U1092" s="2">
        <f t="shared" si="89"/>
        <v>249.0899963</v>
      </c>
    </row>
    <row r="1093" spans="1:21">
      <c r="A1093">
        <v>73194</v>
      </c>
      <c r="B1093" s="1">
        <v>43627</v>
      </c>
      <c r="C1093" s="2">
        <f t="shared" si="86"/>
        <v>2</v>
      </c>
      <c r="D1093" s="2" t="str">
        <f t="shared" si="87"/>
        <v>Weekday</v>
      </c>
      <c r="E1093" s="2" t="str">
        <f>TEXT(Table2[[#This Row],[Order Date]],"MMMM")</f>
        <v>June</v>
      </c>
      <c r="F1093" s="2" t="str">
        <f>TEXT(Table2[[#This Row],[Order Date]],"YYYY")</f>
        <v>2019</v>
      </c>
      <c r="G1093">
        <v>16747</v>
      </c>
      <c r="H1093" t="s">
        <v>855</v>
      </c>
      <c r="I1093" t="s">
        <v>154</v>
      </c>
      <c r="J1093" t="s">
        <v>110</v>
      </c>
      <c r="K1093" t="s">
        <v>90</v>
      </c>
      <c r="L1093" t="s">
        <v>28</v>
      </c>
      <c r="M1093" t="s">
        <v>97</v>
      </c>
      <c r="N1093">
        <v>1360</v>
      </c>
      <c r="O1093" t="s">
        <v>38</v>
      </c>
      <c r="P1093" s="4">
        <v>370</v>
      </c>
      <c r="Q1093">
        <v>1</v>
      </c>
      <c r="R1093" s="4">
        <f t="shared" si="85"/>
        <v>370</v>
      </c>
      <c r="S1093" s="2">
        <v>249.0899963</v>
      </c>
      <c r="T1093" s="2">
        <f t="shared" si="88"/>
        <v>120.9100037</v>
      </c>
      <c r="U1093" s="2">
        <f t="shared" si="89"/>
        <v>249.0899963</v>
      </c>
    </row>
    <row r="1094" spans="1:21">
      <c r="A1094">
        <v>73195</v>
      </c>
      <c r="B1094" s="1">
        <v>43626</v>
      </c>
      <c r="C1094" s="2">
        <f t="shared" si="86"/>
        <v>1</v>
      </c>
      <c r="D1094" s="2" t="str">
        <f t="shared" si="87"/>
        <v>Weekday</v>
      </c>
      <c r="E1094" s="2" t="str">
        <f>TEXT(Table2[[#This Row],[Order Date]],"MMMM")</f>
        <v>June</v>
      </c>
      <c r="F1094" s="2" t="str">
        <f>TEXT(Table2[[#This Row],[Order Date]],"YYYY")</f>
        <v>2019</v>
      </c>
      <c r="G1094">
        <v>16748</v>
      </c>
      <c r="H1094" t="s">
        <v>856</v>
      </c>
      <c r="I1094" t="s">
        <v>26</v>
      </c>
      <c r="J1094" t="s">
        <v>89</v>
      </c>
      <c r="K1094" t="s">
        <v>90</v>
      </c>
      <c r="L1094" t="s">
        <v>28</v>
      </c>
      <c r="M1094" t="s">
        <v>97</v>
      </c>
      <c r="N1094">
        <v>1360</v>
      </c>
      <c r="O1094" t="s">
        <v>38</v>
      </c>
      <c r="P1094" s="4">
        <v>370</v>
      </c>
      <c r="Q1094">
        <v>1</v>
      </c>
      <c r="R1094" s="4">
        <f t="shared" si="85"/>
        <v>370</v>
      </c>
      <c r="S1094" s="2">
        <v>249.0899963</v>
      </c>
      <c r="T1094" s="2">
        <f t="shared" si="88"/>
        <v>120.9100037</v>
      </c>
      <c r="U1094" s="2">
        <f t="shared" si="89"/>
        <v>249.0899963</v>
      </c>
    </row>
    <row r="1095" spans="1:21">
      <c r="A1095">
        <v>73196</v>
      </c>
      <c r="B1095" s="1">
        <v>43625</v>
      </c>
      <c r="C1095" s="2">
        <f t="shared" si="86"/>
        <v>7</v>
      </c>
      <c r="D1095" s="2" t="str">
        <f t="shared" si="87"/>
        <v>Weekend</v>
      </c>
      <c r="E1095" s="2" t="str">
        <f>TEXT(Table2[[#This Row],[Order Date]],"MMMM")</f>
        <v>June</v>
      </c>
      <c r="F1095" s="2" t="str">
        <f>TEXT(Table2[[#This Row],[Order Date]],"YYYY")</f>
        <v>2019</v>
      </c>
      <c r="G1095">
        <v>16749</v>
      </c>
      <c r="H1095" t="s">
        <v>818</v>
      </c>
      <c r="I1095" t="s">
        <v>154</v>
      </c>
      <c r="J1095" t="s">
        <v>110</v>
      </c>
      <c r="K1095" t="s">
        <v>90</v>
      </c>
      <c r="L1095" t="s">
        <v>28</v>
      </c>
      <c r="M1095" t="s">
        <v>97</v>
      </c>
      <c r="N1095">
        <v>1360</v>
      </c>
      <c r="O1095" t="s">
        <v>38</v>
      </c>
      <c r="P1095" s="4">
        <v>370</v>
      </c>
      <c r="Q1095">
        <v>1</v>
      </c>
      <c r="R1095" s="4">
        <f t="shared" si="85"/>
        <v>370</v>
      </c>
      <c r="S1095" s="2">
        <v>249.0899963</v>
      </c>
      <c r="T1095" s="2">
        <f t="shared" si="88"/>
        <v>120.9100037</v>
      </c>
      <c r="U1095" s="2">
        <f t="shared" si="89"/>
        <v>249.0899963</v>
      </c>
    </row>
    <row r="1096" spans="1:21">
      <c r="A1096">
        <v>73197</v>
      </c>
      <c r="B1096" s="1">
        <v>43624</v>
      </c>
      <c r="C1096" s="2">
        <f t="shared" si="86"/>
        <v>6</v>
      </c>
      <c r="D1096" s="2" t="str">
        <f t="shared" si="87"/>
        <v>Weekend</v>
      </c>
      <c r="E1096" s="2" t="str">
        <f>TEXT(Table2[[#This Row],[Order Date]],"MMMM")</f>
        <v>June</v>
      </c>
      <c r="F1096" s="2" t="str">
        <f>TEXT(Table2[[#This Row],[Order Date]],"YYYY")</f>
        <v>2019</v>
      </c>
      <c r="G1096">
        <v>16750</v>
      </c>
      <c r="H1096" t="s">
        <v>667</v>
      </c>
      <c r="I1096" t="s">
        <v>279</v>
      </c>
      <c r="J1096" t="s">
        <v>89</v>
      </c>
      <c r="K1096" t="s">
        <v>90</v>
      </c>
      <c r="L1096" t="s">
        <v>28</v>
      </c>
      <c r="M1096" t="s">
        <v>97</v>
      </c>
      <c r="N1096">
        <v>1360</v>
      </c>
      <c r="O1096" t="s">
        <v>38</v>
      </c>
      <c r="P1096" s="4">
        <v>370</v>
      </c>
      <c r="Q1096">
        <v>1</v>
      </c>
      <c r="R1096" s="4">
        <f t="shared" si="85"/>
        <v>370</v>
      </c>
      <c r="S1096" s="2">
        <v>249.0899963</v>
      </c>
      <c r="T1096" s="2">
        <f t="shared" si="88"/>
        <v>120.9100037</v>
      </c>
      <c r="U1096" s="2">
        <f t="shared" si="89"/>
        <v>249.0899963</v>
      </c>
    </row>
    <row r="1097" spans="1:21">
      <c r="A1097">
        <v>73198</v>
      </c>
      <c r="B1097" s="1">
        <v>43623</v>
      </c>
      <c r="C1097" s="2">
        <f t="shared" si="86"/>
        <v>5</v>
      </c>
      <c r="D1097" s="2" t="str">
        <f t="shared" si="87"/>
        <v>Weekday</v>
      </c>
      <c r="E1097" s="2" t="str">
        <f>TEXT(Table2[[#This Row],[Order Date]],"MMMM")</f>
        <v>June</v>
      </c>
      <c r="F1097" s="2" t="str">
        <f>TEXT(Table2[[#This Row],[Order Date]],"YYYY")</f>
        <v>2019</v>
      </c>
      <c r="G1097">
        <v>16751</v>
      </c>
      <c r="H1097" t="s">
        <v>857</v>
      </c>
      <c r="I1097" t="s">
        <v>154</v>
      </c>
      <c r="J1097" t="s">
        <v>110</v>
      </c>
      <c r="K1097" t="s">
        <v>90</v>
      </c>
      <c r="L1097" t="s">
        <v>33</v>
      </c>
      <c r="M1097" t="s">
        <v>97</v>
      </c>
      <c r="N1097">
        <v>1360</v>
      </c>
      <c r="O1097" t="s">
        <v>38</v>
      </c>
      <c r="P1097" s="4">
        <v>370</v>
      </c>
      <c r="Q1097">
        <v>1</v>
      </c>
      <c r="R1097" s="4">
        <f t="shared" si="85"/>
        <v>370</v>
      </c>
      <c r="S1097" s="2">
        <v>249.0899963</v>
      </c>
      <c r="T1097" s="2">
        <f t="shared" si="88"/>
        <v>120.9100037</v>
      </c>
      <c r="U1097" s="2">
        <f t="shared" si="89"/>
        <v>249.0899963</v>
      </c>
    </row>
    <row r="1098" spans="1:21">
      <c r="A1098">
        <v>73199</v>
      </c>
      <c r="B1098" s="1">
        <v>43622</v>
      </c>
      <c r="C1098" s="2">
        <f t="shared" si="86"/>
        <v>4</v>
      </c>
      <c r="D1098" s="2" t="str">
        <f t="shared" si="87"/>
        <v>Weekday</v>
      </c>
      <c r="E1098" s="2" t="str">
        <f>TEXT(Table2[[#This Row],[Order Date]],"MMMM")</f>
        <v>June</v>
      </c>
      <c r="F1098" s="2" t="str">
        <f>TEXT(Table2[[#This Row],[Order Date]],"YYYY")</f>
        <v>2019</v>
      </c>
      <c r="G1098">
        <v>16752</v>
      </c>
      <c r="H1098" t="s">
        <v>299</v>
      </c>
      <c r="I1098" t="s">
        <v>708</v>
      </c>
      <c r="J1098" t="s">
        <v>89</v>
      </c>
      <c r="K1098" t="s">
        <v>90</v>
      </c>
      <c r="L1098" t="s">
        <v>33</v>
      </c>
      <c r="M1098" t="s">
        <v>97</v>
      </c>
      <c r="N1098">
        <v>1360</v>
      </c>
      <c r="O1098" t="s">
        <v>38</v>
      </c>
      <c r="P1098" s="4">
        <v>370</v>
      </c>
      <c r="Q1098">
        <v>1</v>
      </c>
      <c r="R1098" s="4">
        <f t="shared" si="85"/>
        <v>370</v>
      </c>
      <c r="S1098" s="2">
        <v>249.0899963</v>
      </c>
      <c r="T1098" s="2">
        <f t="shared" si="88"/>
        <v>120.9100037</v>
      </c>
      <c r="U1098" s="2">
        <f t="shared" si="89"/>
        <v>249.0899963</v>
      </c>
    </row>
    <row r="1099" spans="1:21">
      <c r="A1099">
        <v>73200</v>
      </c>
      <c r="B1099" s="1">
        <v>43621</v>
      </c>
      <c r="C1099" s="2">
        <f t="shared" si="86"/>
        <v>3</v>
      </c>
      <c r="D1099" s="2" t="str">
        <f t="shared" si="87"/>
        <v>Weekday</v>
      </c>
      <c r="E1099" s="2" t="str">
        <f>TEXT(Table2[[#This Row],[Order Date]],"MMMM")</f>
        <v>June</v>
      </c>
      <c r="F1099" s="2" t="str">
        <f>TEXT(Table2[[#This Row],[Order Date]],"YYYY")</f>
        <v>2019</v>
      </c>
      <c r="G1099">
        <v>16753</v>
      </c>
      <c r="H1099" t="s">
        <v>671</v>
      </c>
      <c r="I1099" t="s">
        <v>154</v>
      </c>
      <c r="J1099" t="s">
        <v>110</v>
      </c>
      <c r="K1099" t="s">
        <v>90</v>
      </c>
      <c r="L1099" t="s">
        <v>28</v>
      </c>
      <c r="M1099" t="s">
        <v>97</v>
      </c>
      <c r="N1099">
        <v>1360</v>
      </c>
      <c r="O1099" t="s">
        <v>38</v>
      </c>
      <c r="P1099" s="4">
        <v>370</v>
      </c>
      <c r="Q1099">
        <v>1</v>
      </c>
      <c r="R1099" s="4">
        <f t="shared" si="85"/>
        <v>370</v>
      </c>
      <c r="S1099" s="2">
        <v>249.0899963</v>
      </c>
      <c r="T1099" s="2">
        <f t="shared" si="88"/>
        <v>120.9100037</v>
      </c>
      <c r="U1099" s="2">
        <f t="shared" si="89"/>
        <v>249.0899963</v>
      </c>
    </row>
    <row r="1100" spans="1:21">
      <c r="A1100">
        <v>60673</v>
      </c>
      <c r="B1100" s="1">
        <v>43620</v>
      </c>
      <c r="C1100" s="2">
        <f t="shared" si="86"/>
        <v>2</v>
      </c>
      <c r="D1100" s="2" t="str">
        <f t="shared" si="87"/>
        <v>Weekday</v>
      </c>
      <c r="E1100" s="2" t="str">
        <f>TEXT(Table2[[#This Row],[Order Date]],"MMMM")</f>
        <v>June</v>
      </c>
      <c r="F1100" s="2" t="str">
        <f>TEXT(Table2[[#This Row],[Order Date]],"YYYY")</f>
        <v>2019</v>
      </c>
      <c r="G1100">
        <v>2053</v>
      </c>
      <c r="H1100" t="s">
        <v>92</v>
      </c>
      <c r="I1100" t="s">
        <v>44</v>
      </c>
      <c r="J1100" t="s">
        <v>110</v>
      </c>
      <c r="K1100" t="s">
        <v>111</v>
      </c>
      <c r="L1100" t="s">
        <v>33</v>
      </c>
      <c r="M1100" t="s">
        <v>183</v>
      </c>
      <c r="N1100">
        <v>627</v>
      </c>
      <c r="O1100" t="s">
        <v>46</v>
      </c>
      <c r="P1100" s="4">
        <v>165</v>
      </c>
      <c r="Q1100">
        <v>5</v>
      </c>
      <c r="R1100" s="4">
        <f t="shared" si="85"/>
        <v>825</v>
      </c>
      <c r="S1100" s="2">
        <v>613.65001700000005</v>
      </c>
      <c r="T1100" s="2">
        <f t="shared" si="88"/>
        <v>211.34998299999995</v>
      </c>
      <c r="U1100" s="2">
        <f t="shared" si="89"/>
        <v>122.73000340000002</v>
      </c>
    </row>
    <row r="1101" spans="1:21">
      <c r="A1101">
        <v>73201</v>
      </c>
      <c r="B1101" s="1">
        <v>43620</v>
      </c>
      <c r="C1101" s="2">
        <f t="shared" si="86"/>
        <v>2</v>
      </c>
      <c r="D1101" s="2" t="str">
        <f t="shared" si="87"/>
        <v>Weekday</v>
      </c>
      <c r="E1101" s="2" t="str">
        <f>TEXT(Table2[[#This Row],[Order Date]],"MMMM")</f>
        <v>June</v>
      </c>
      <c r="F1101" s="2" t="str">
        <f>TEXT(Table2[[#This Row],[Order Date]],"YYYY")</f>
        <v>2019</v>
      </c>
      <c r="G1101">
        <v>16754</v>
      </c>
      <c r="H1101" t="s">
        <v>858</v>
      </c>
      <c r="I1101" t="s">
        <v>859</v>
      </c>
      <c r="J1101" t="s">
        <v>89</v>
      </c>
      <c r="K1101" t="s">
        <v>90</v>
      </c>
      <c r="L1101" t="s">
        <v>28</v>
      </c>
      <c r="M1101" t="s">
        <v>97</v>
      </c>
      <c r="N1101">
        <v>1360</v>
      </c>
      <c r="O1101" t="s">
        <v>38</v>
      </c>
      <c r="P1101" s="4">
        <v>370</v>
      </c>
      <c r="Q1101">
        <v>1</v>
      </c>
      <c r="R1101" s="4">
        <f t="shared" si="85"/>
        <v>370</v>
      </c>
      <c r="S1101" s="2">
        <v>249.0899963</v>
      </c>
      <c r="T1101" s="2">
        <f t="shared" si="88"/>
        <v>120.9100037</v>
      </c>
      <c r="U1101" s="2">
        <f t="shared" si="89"/>
        <v>249.0899963</v>
      </c>
    </row>
    <row r="1102" spans="1:21">
      <c r="A1102">
        <v>60386</v>
      </c>
      <c r="B1102" s="1">
        <v>43616</v>
      </c>
      <c r="C1102" s="2">
        <f t="shared" si="86"/>
        <v>5</v>
      </c>
      <c r="D1102" s="2" t="str">
        <f t="shared" si="87"/>
        <v>Weekday</v>
      </c>
      <c r="E1102" s="2" t="str">
        <f>TEXT(Table2[[#This Row],[Order Date]],"MMMM")</f>
        <v>May</v>
      </c>
      <c r="F1102" s="2" t="str">
        <f>TEXT(Table2[[#This Row],[Order Date]],"YYYY")</f>
        <v>2019</v>
      </c>
      <c r="G1102">
        <v>9554</v>
      </c>
      <c r="H1102" t="s">
        <v>702</v>
      </c>
      <c r="I1102" t="s">
        <v>44</v>
      </c>
      <c r="J1102" t="s">
        <v>110</v>
      </c>
      <c r="K1102" t="s">
        <v>111</v>
      </c>
      <c r="L1102" t="s">
        <v>19</v>
      </c>
      <c r="M1102" t="s">
        <v>160</v>
      </c>
      <c r="N1102">
        <v>502</v>
      </c>
      <c r="O1102" t="s">
        <v>29</v>
      </c>
      <c r="P1102" s="4">
        <v>65</v>
      </c>
      <c r="Q1102">
        <v>5</v>
      </c>
      <c r="R1102" s="4">
        <f t="shared" si="85"/>
        <v>325</v>
      </c>
      <c r="S1102" s="2">
        <v>167.99999235000001</v>
      </c>
      <c r="T1102" s="2">
        <f t="shared" si="88"/>
        <v>157.00000764999999</v>
      </c>
      <c r="U1102" s="2">
        <f t="shared" si="89"/>
        <v>33.599998470000003</v>
      </c>
    </row>
    <row r="1103" spans="1:21">
      <c r="A1103">
        <v>60127</v>
      </c>
      <c r="B1103" s="1">
        <v>43612</v>
      </c>
      <c r="C1103" s="2">
        <f t="shared" si="86"/>
        <v>1</v>
      </c>
      <c r="D1103" s="2" t="str">
        <f t="shared" si="87"/>
        <v>Weekday</v>
      </c>
      <c r="E1103" s="2" t="str">
        <f>TEXT(Table2[[#This Row],[Order Date]],"MMMM")</f>
        <v>May</v>
      </c>
      <c r="F1103" s="2" t="str">
        <f>TEXT(Table2[[#This Row],[Order Date]],"YYYY")</f>
        <v>2019</v>
      </c>
      <c r="G1103">
        <v>9204</v>
      </c>
      <c r="H1103" t="s">
        <v>860</v>
      </c>
      <c r="I1103" t="s">
        <v>44</v>
      </c>
      <c r="J1103" t="s">
        <v>110</v>
      </c>
      <c r="K1103" t="s">
        <v>111</v>
      </c>
      <c r="L1103" t="s">
        <v>19</v>
      </c>
      <c r="M1103" t="s">
        <v>160</v>
      </c>
      <c r="N1103">
        <v>502</v>
      </c>
      <c r="O1103" t="s">
        <v>29</v>
      </c>
      <c r="P1103" s="4">
        <v>65</v>
      </c>
      <c r="Q1103">
        <v>5</v>
      </c>
      <c r="R1103" s="4">
        <f t="shared" si="85"/>
        <v>325</v>
      </c>
      <c r="S1103" s="2">
        <v>167.99999235000001</v>
      </c>
      <c r="T1103" s="2">
        <f t="shared" si="88"/>
        <v>157.00000764999999</v>
      </c>
      <c r="U1103" s="2">
        <f t="shared" si="89"/>
        <v>33.599998470000003</v>
      </c>
    </row>
    <row r="1104" spans="1:21">
      <c r="A1104">
        <v>59754</v>
      </c>
      <c r="B1104" s="1">
        <v>43607</v>
      </c>
      <c r="C1104" s="2">
        <f t="shared" si="86"/>
        <v>3</v>
      </c>
      <c r="D1104" s="2" t="str">
        <f t="shared" si="87"/>
        <v>Weekday</v>
      </c>
      <c r="E1104" s="2" t="str">
        <f>TEXT(Table2[[#This Row],[Order Date]],"MMMM")</f>
        <v>May</v>
      </c>
      <c r="F1104" s="2" t="str">
        <f>TEXT(Table2[[#This Row],[Order Date]],"YYYY")</f>
        <v>2019</v>
      </c>
      <c r="G1104">
        <v>8456</v>
      </c>
      <c r="H1104" t="s">
        <v>92</v>
      </c>
      <c r="I1104" t="s">
        <v>44</v>
      </c>
      <c r="J1104" t="s">
        <v>110</v>
      </c>
      <c r="K1104" t="s">
        <v>111</v>
      </c>
      <c r="L1104" t="s">
        <v>33</v>
      </c>
      <c r="M1104" t="s">
        <v>120</v>
      </c>
      <c r="N1104">
        <v>365</v>
      </c>
      <c r="O1104" t="s">
        <v>53</v>
      </c>
      <c r="P1104" s="4">
        <v>94.75</v>
      </c>
      <c r="Q1104">
        <v>5</v>
      </c>
      <c r="R1104" s="4">
        <f t="shared" si="85"/>
        <v>473.75</v>
      </c>
      <c r="S1104" s="2">
        <v>152.8499985</v>
      </c>
      <c r="T1104" s="2">
        <f t="shared" si="88"/>
        <v>320.90000150000003</v>
      </c>
      <c r="U1104" s="2">
        <f t="shared" si="89"/>
        <v>30.5699997</v>
      </c>
    </row>
    <row r="1105" spans="1:21">
      <c r="A1105">
        <v>62545</v>
      </c>
      <c r="B1105" s="1">
        <v>43607</v>
      </c>
      <c r="C1105" s="2">
        <f t="shared" si="86"/>
        <v>3</v>
      </c>
      <c r="D1105" s="2" t="str">
        <f t="shared" si="87"/>
        <v>Weekday</v>
      </c>
      <c r="E1105" s="2" t="str">
        <f>TEXT(Table2[[#This Row],[Order Date]],"MMMM")</f>
        <v>May</v>
      </c>
      <c r="F1105" s="2" t="str">
        <f>TEXT(Table2[[#This Row],[Order Date]],"YYYY")</f>
        <v>2019</v>
      </c>
      <c r="G1105">
        <v>450</v>
      </c>
      <c r="H1105" t="s">
        <v>361</v>
      </c>
      <c r="I1105" t="s">
        <v>44</v>
      </c>
      <c r="J1105" t="s">
        <v>110</v>
      </c>
      <c r="K1105" t="s">
        <v>90</v>
      </c>
      <c r="L1105" t="s">
        <v>28</v>
      </c>
      <c r="M1105" t="s">
        <v>480</v>
      </c>
      <c r="N1105">
        <v>24</v>
      </c>
      <c r="O1105" t="s">
        <v>42</v>
      </c>
      <c r="P1105" s="4">
        <v>40.89</v>
      </c>
      <c r="Q1105">
        <v>1</v>
      </c>
      <c r="R1105" s="4">
        <f t="shared" si="85"/>
        <v>40.89</v>
      </c>
      <c r="S1105" s="2">
        <v>17.049999239999998</v>
      </c>
      <c r="T1105" s="2">
        <f t="shared" si="88"/>
        <v>23.840000760000002</v>
      </c>
      <c r="U1105" s="2">
        <f t="shared" si="89"/>
        <v>17.049999239999998</v>
      </c>
    </row>
    <row r="1106" spans="1:21">
      <c r="A1106">
        <v>67718</v>
      </c>
      <c r="B1106" s="1">
        <v>43606</v>
      </c>
      <c r="C1106" s="2">
        <f t="shared" si="86"/>
        <v>2</v>
      </c>
      <c r="D1106" s="2" t="str">
        <f t="shared" si="87"/>
        <v>Weekday</v>
      </c>
      <c r="E1106" s="2" t="str">
        <f>TEXT(Table2[[#This Row],[Order Date]],"MMMM")</f>
        <v>May</v>
      </c>
      <c r="F1106" s="2" t="str">
        <f>TEXT(Table2[[#This Row],[Order Date]],"YYYY")</f>
        <v>2019</v>
      </c>
      <c r="G1106">
        <v>1673</v>
      </c>
      <c r="H1106" t="s">
        <v>92</v>
      </c>
      <c r="I1106" t="s">
        <v>40</v>
      </c>
      <c r="J1106" t="s">
        <v>110</v>
      </c>
      <c r="K1106" t="s">
        <v>90</v>
      </c>
      <c r="L1106" t="s">
        <v>28</v>
      </c>
      <c r="M1106" t="s">
        <v>861</v>
      </c>
      <c r="N1106">
        <v>58</v>
      </c>
      <c r="O1106" t="s">
        <v>42</v>
      </c>
      <c r="P1106" s="4">
        <v>157.94999999999999</v>
      </c>
      <c r="Q1106">
        <v>1</v>
      </c>
      <c r="R1106" s="4">
        <f t="shared" si="85"/>
        <v>157.94999999999999</v>
      </c>
      <c r="S1106" s="2">
        <v>86.400001529999997</v>
      </c>
      <c r="T1106" s="2">
        <f t="shared" si="88"/>
        <v>71.549998469999991</v>
      </c>
      <c r="U1106" s="2">
        <f t="shared" si="89"/>
        <v>86.400001529999997</v>
      </c>
    </row>
    <row r="1107" spans="1:21">
      <c r="A1107">
        <v>70744</v>
      </c>
      <c r="B1107" s="1">
        <v>43605</v>
      </c>
      <c r="C1107" s="2">
        <f t="shared" si="86"/>
        <v>1</v>
      </c>
      <c r="D1107" s="2" t="str">
        <f t="shared" si="87"/>
        <v>Weekday</v>
      </c>
      <c r="E1107" s="2" t="str">
        <f>TEXT(Table2[[#This Row],[Order Date]],"MMMM")</f>
        <v>May</v>
      </c>
      <c r="F1107" s="2" t="str">
        <f>TEXT(Table2[[#This Row],[Order Date]],"YYYY")</f>
        <v>2019</v>
      </c>
      <c r="G1107">
        <v>14297</v>
      </c>
      <c r="H1107" t="s">
        <v>862</v>
      </c>
      <c r="I1107" t="s">
        <v>31</v>
      </c>
      <c r="J1107" t="s">
        <v>110</v>
      </c>
      <c r="K1107" t="s">
        <v>90</v>
      </c>
      <c r="L1107" t="s">
        <v>28</v>
      </c>
      <c r="M1107" t="s">
        <v>771</v>
      </c>
      <c r="N1107">
        <v>1351</v>
      </c>
      <c r="O1107" t="s">
        <v>38</v>
      </c>
      <c r="P1107" s="4">
        <v>1650</v>
      </c>
      <c r="Q1107">
        <v>1</v>
      </c>
      <c r="R1107" s="4">
        <f t="shared" si="85"/>
        <v>1650</v>
      </c>
      <c r="S1107" s="2">
        <v>595.34997559999999</v>
      </c>
      <c r="T1107" s="2">
        <f t="shared" si="88"/>
        <v>1054.6500243999999</v>
      </c>
      <c r="U1107" s="2">
        <f t="shared" si="89"/>
        <v>595.34997559999999</v>
      </c>
    </row>
    <row r="1108" spans="1:21">
      <c r="A1108">
        <v>69655</v>
      </c>
      <c r="B1108" s="1">
        <v>43604</v>
      </c>
      <c r="C1108" s="2">
        <f t="shared" si="86"/>
        <v>7</v>
      </c>
      <c r="D1108" s="2" t="str">
        <f t="shared" si="87"/>
        <v>Weekend</v>
      </c>
      <c r="E1108" s="2" t="str">
        <f>TEXT(Table2[[#This Row],[Order Date]],"MMMM")</f>
        <v>May</v>
      </c>
      <c r="F1108" s="2" t="str">
        <f>TEXT(Table2[[#This Row],[Order Date]],"YYYY")</f>
        <v>2019</v>
      </c>
      <c r="G1108">
        <v>13208</v>
      </c>
      <c r="H1108" t="s">
        <v>863</v>
      </c>
      <c r="I1108" t="s">
        <v>31</v>
      </c>
      <c r="J1108" t="s">
        <v>110</v>
      </c>
      <c r="K1108" t="s">
        <v>90</v>
      </c>
      <c r="L1108" t="s">
        <v>28</v>
      </c>
      <c r="M1108" t="s">
        <v>579</v>
      </c>
      <c r="N1108">
        <v>1349</v>
      </c>
      <c r="O1108" t="s">
        <v>38</v>
      </c>
      <c r="P1108" s="4">
        <v>99.98</v>
      </c>
      <c r="Q1108">
        <v>1</v>
      </c>
      <c r="R1108" s="4">
        <f t="shared" si="85"/>
        <v>99.98</v>
      </c>
      <c r="S1108" s="2">
        <v>76.830001800000005</v>
      </c>
      <c r="T1108" s="2">
        <f t="shared" si="88"/>
        <v>23.149998199999999</v>
      </c>
      <c r="U1108" s="2">
        <f t="shared" si="89"/>
        <v>76.830001800000005</v>
      </c>
    </row>
    <row r="1109" spans="1:21">
      <c r="A1109">
        <v>69817</v>
      </c>
      <c r="B1109" s="1">
        <v>43603</v>
      </c>
      <c r="C1109" s="2">
        <f t="shared" si="86"/>
        <v>6</v>
      </c>
      <c r="D1109" s="2" t="str">
        <f t="shared" si="87"/>
        <v>Weekend</v>
      </c>
      <c r="E1109" s="2" t="str">
        <f>TEXT(Table2[[#This Row],[Order Date]],"MMMM")</f>
        <v>May</v>
      </c>
      <c r="F1109" s="2" t="str">
        <f>TEXT(Table2[[#This Row],[Order Date]],"YYYY")</f>
        <v>2019</v>
      </c>
      <c r="G1109">
        <v>13370</v>
      </c>
      <c r="H1109" t="s">
        <v>864</v>
      </c>
      <c r="I1109" t="s">
        <v>31</v>
      </c>
      <c r="J1109" t="s">
        <v>110</v>
      </c>
      <c r="K1109" t="s">
        <v>90</v>
      </c>
      <c r="L1109" t="s">
        <v>28</v>
      </c>
      <c r="M1109" t="s">
        <v>579</v>
      </c>
      <c r="N1109">
        <v>1349</v>
      </c>
      <c r="O1109" t="s">
        <v>38</v>
      </c>
      <c r="P1109" s="4">
        <v>99.98</v>
      </c>
      <c r="Q1109">
        <v>1</v>
      </c>
      <c r="R1109" s="4">
        <f t="shared" si="85"/>
        <v>99.98</v>
      </c>
      <c r="S1109" s="2">
        <v>76.830001800000005</v>
      </c>
      <c r="T1109" s="2">
        <f t="shared" si="88"/>
        <v>23.149998199999999</v>
      </c>
      <c r="U1109" s="2">
        <f t="shared" si="89"/>
        <v>76.830001800000005</v>
      </c>
    </row>
    <row r="1110" spans="1:21">
      <c r="A1110">
        <v>69943</v>
      </c>
      <c r="B1110" s="1">
        <v>43602</v>
      </c>
      <c r="C1110" s="2">
        <f t="shared" si="86"/>
        <v>5</v>
      </c>
      <c r="D1110" s="2" t="str">
        <f t="shared" si="87"/>
        <v>Weekday</v>
      </c>
      <c r="E1110" s="2" t="str">
        <f>TEXT(Table2[[#This Row],[Order Date]],"MMMM")</f>
        <v>May</v>
      </c>
      <c r="F1110" s="2" t="str">
        <f>TEXT(Table2[[#This Row],[Order Date]],"YYYY")</f>
        <v>2019</v>
      </c>
      <c r="G1110">
        <v>13496</v>
      </c>
      <c r="H1110" t="s">
        <v>865</v>
      </c>
      <c r="I1110" t="s">
        <v>31</v>
      </c>
      <c r="J1110" t="s">
        <v>110</v>
      </c>
      <c r="K1110" t="s">
        <v>90</v>
      </c>
      <c r="L1110" t="s">
        <v>28</v>
      </c>
      <c r="M1110" t="s">
        <v>579</v>
      </c>
      <c r="N1110">
        <v>1349</v>
      </c>
      <c r="O1110" t="s">
        <v>38</v>
      </c>
      <c r="P1110" s="4">
        <v>99.98</v>
      </c>
      <c r="Q1110">
        <v>1</v>
      </c>
      <c r="R1110" s="4">
        <f t="shared" si="85"/>
        <v>99.98</v>
      </c>
      <c r="S1110" s="2">
        <v>76.830001800000005</v>
      </c>
      <c r="T1110" s="2">
        <f t="shared" si="88"/>
        <v>23.149998199999999</v>
      </c>
      <c r="U1110" s="2">
        <f t="shared" si="89"/>
        <v>76.830001800000005</v>
      </c>
    </row>
    <row r="1111" spans="1:21">
      <c r="A1111">
        <v>59387</v>
      </c>
      <c r="B1111" s="1">
        <v>43601</v>
      </c>
      <c r="C1111" s="2">
        <f t="shared" si="86"/>
        <v>4</v>
      </c>
      <c r="D1111" s="2" t="str">
        <f t="shared" si="87"/>
        <v>Weekday</v>
      </c>
      <c r="E1111" s="2" t="str">
        <f>TEXT(Table2[[#This Row],[Order Date]],"MMMM")</f>
        <v>May</v>
      </c>
      <c r="F1111" s="2" t="str">
        <f>TEXT(Table2[[#This Row],[Order Date]],"YYYY")</f>
        <v>2019</v>
      </c>
      <c r="G1111">
        <v>10344</v>
      </c>
      <c r="H1111" t="s">
        <v>92</v>
      </c>
      <c r="I1111" t="s">
        <v>109</v>
      </c>
      <c r="J1111" t="s">
        <v>110</v>
      </c>
      <c r="K1111" t="s">
        <v>111</v>
      </c>
      <c r="L1111" t="s">
        <v>33</v>
      </c>
      <c r="M1111" t="s">
        <v>160</v>
      </c>
      <c r="N1111">
        <v>502</v>
      </c>
      <c r="O1111" t="s">
        <v>29</v>
      </c>
      <c r="P1111" s="4">
        <v>65</v>
      </c>
      <c r="Q1111">
        <v>5</v>
      </c>
      <c r="R1111" s="4">
        <f t="shared" si="85"/>
        <v>325</v>
      </c>
      <c r="S1111" s="2">
        <v>167.99999235000001</v>
      </c>
      <c r="T1111" s="2">
        <f t="shared" si="88"/>
        <v>157.00000764999999</v>
      </c>
      <c r="U1111" s="2">
        <f t="shared" si="89"/>
        <v>33.599998470000003</v>
      </c>
    </row>
    <row r="1112" spans="1:21">
      <c r="A1112">
        <v>69476</v>
      </c>
      <c r="B1112" s="1">
        <v>43596</v>
      </c>
      <c r="C1112" s="2">
        <f t="shared" si="86"/>
        <v>6</v>
      </c>
      <c r="D1112" s="2" t="str">
        <f t="shared" si="87"/>
        <v>Weekend</v>
      </c>
      <c r="E1112" s="2" t="str">
        <f>TEXT(Table2[[#This Row],[Order Date]],"MMMM")</f>
        <v>May</v>
      </c>
      <c r="F1112" s="2" t="str">
        <f>TEXT(Table2[[#This Row],[Order Date]],"YYYY")</f>
        <v>2019</v>
      </c>
      <c r="G1112">
        <v>13029</v>
      </c>
      <c r="H1112" t="s">
        <v>866</v>
      </c>
      <c r="I1112" t="s">
        <v>31</v>
      </c>
      <c r="J1112" t="s">
        <v>110</v>
      </c>
      <c r="K1112" t="s">
        <v>90</v>
      </c>
      <c r="L1112" t="s">
        <v>28</v>
      </c>
      <c r="M1112" t="s">
        <v>579</v>
      </c>
      <c r="N1112">
        <v>1349</v>
      </c>
      <c r="O1112" t="s">
        <v>38</v>
      </c>
      <c r="P1112" s="4">
        <v>99.98</v>
      </c>
      <c r="Q1112">
        <v>1</v>
      </c>
      <c r="R1112" s="4">
        <f t="shared" si="85"/>
        <v>99.98</v>
      </c>
      <c r="S1112" s="2">
        <v>76.830001800000005</v>
      </c>
      <c r="T1112" s="2">
        <f t="shared" si="88"/>
        <v>23.149998199999999</v>
      </c>
      <c r="U1112" s="2">
        <f t="shared" si="89"/>
        <v>76.830001800000005</v>
      </c>
    </row>
    <row r="1113" spans="1:21">
      <c r="A1113">
        <v>75907</v>
      </c>
      <c r="B1113" s="1">
        <v>43591</v>
      </c>
      <c r="C1113" s="2">
        <f t="shared" si="86"/>
        <v>1</v>
      </c>
      <c r="D1113" s="2" t="str">
        <f t="shared" si="87"/>
        <v>Weekday</v>
      </c>
      <c r="E1113" s="2" t="str">
        <f>TEXT(Table2[[#This Row],[Order Date]],"MMMM")</f>
        <v>May</v>
      </c>
      <c r="F1113" s="2" t="str">
        <f>TEXT(Table2[[#This Row],[Order Date]],"YYYY")</f>
        <v>2019</v>
      </c>
      <c r="G1113">
        <v>19460</v>
      </c>
      <c r="H1113" t="s">
        <v>867</v>
      </c>
      <c r="I1113" t="s">
        <v>395</v>
      </c>
      <c r="J1113" t="s">
        <v>89</v>
      </c>
      <c r="K1113" t="s">
        <v>90</v>
      </c>
      <c r="L1113" t="s">
        <v>28</v>
      </c>
      <c r="M1113" t="s">
        <v>97</v>
      </c>
      <c r="N1113">
        <v>1360</v>
      </c>
      <c r="O1113" t="s">
        <v>38</v>
      </c>
      <c r="P1113" s="4">
        <v>370</v>
      </c>
      <c r="Q1113">
        <v>1</v>
      </c>
      <c r="R1113" s="4">
        <f t="shared" si="85"/>
        <v>370</v>
      </c>
      <c r="S1113" s="2">
        <v>249.0899963</v>
      </c>
      <c r="T1113" s="2">
        <f t="shared" si="88"/>
        <v>120.9100037</v>
      </c>
      <c r="U1113" s="2">
        <f t="shared" si="89"/>
        <v>249.0899963</v>
      </c>
    </row>
    <row r="1114" spans="1:21">
      <c r="A1114">
        <v>50419</v>
      </c>
      <c r="B1114" s="1">
        <v>43590</v>
      </c>
      <c r="C1114" s="2">
        <f t="shared" si="86"/>
        <v>7</v>
      </c>
      <c r="D1114" s="2" t="str">
        <f t="shared" si="87"/>
        <v>Weekend</v>
      </c>
      <c r="E1114" s="2" t="str">
        <f>TEXT(Table2[[#This Row],[Order Date]],"MMMM")</f>
        <v>May</v>
      </c>
      <c r="F1114" s="2" t="str">
        <f>TEXT(Table2[[#This Row],[Order Date]],"YYYY")</f>
        <v>2019</v>
      </c>
      <c r="G1114">
        <v>3546</v>
      </c>
      <c r="H1114" t="s">
        <v>868</v>
      </c>
      <c r="I1114" t="s">
        <v>152</v>
      </c>
      <c r="J1114" t="s">
        <v>110</v>
      </c>
      <c r="K1114" t="s">
        <v>90</v>
      </c>
      <c r="L1114" t="s">
        <v>28</v>
      </c>
      <c r="M1114" t="s">
        <v>150</v>
      </c>
      <c r="N1114">
        <v>897</v>
      </c>
      <c r="O1114" t="s">
        <v>46</v>
      </c>
      <c r="P1114" s="4">
        <v>52.99</v>
      </c>
      <c r="Q1114">
        <v>1</v>
      </c>
      <c r="R1114" s="4">
        <f t="shared" si="85"/>
        <v>52.99</v>
      </c>
      <c r="S1114" s="2">
        <v>35.86000061</v>
      </c>
      <c r="T1114" s="2">
        <f t="shared" si="88"/>
        <v>17.129999390000002</v>
      </c>
      <c r="U1114" s="2">
        <f t="shared" si="89"/>
        <v>35.86000061</v>
      </c>
    </row>
    <row r="1115" spans="1:21">
      <c r="A1115">
        <v>56037</v>
      </c>
      <c r="B1115" s="1">
        <v>43589</v>
      </c>
      <c r="C1115" s="2">
        <f t="shared" si="86"/>
        <v>6</v>
      </c>
      <c r="D1115" s="2" t="str">
        <f t="shared" si="87"/>
        <v>Weekend</v>
      </c>
      <c r="E1115" s="2" t="str">
        <f>TEXT(Table2[[#This Row],[Order Date]],"MMMM")</f>
        <v>May</v>
      </c>
      <c r="F1115" s="2" t="str">
        <f>TEXT(Table2[[#This Row],[Order Date]],"YYYY")</f>
        <v>2019</v>
      </c>
      <c r="G1115">
        <v>3125</v>
      </c>
      <c r="H1115" t="s">
        <v>589</v>
      </c>
      <c r="I1115" t="s">
        <v>44</v>
      </c>
      <c r="J1115" t="s">
        <v>110</v>
      </c>
      <c r="K1115" t="s">
        <v>111</v>
      </c>
      <c r="L1115" t="s">
        <v>19</v>
      </c>
      <c r="M1115" t="s">
        <v>134</v>
      </c>
      <c r="N1115">
        <v>191</v>
      </c>
      <c r="O1115" t="s">
        <v>29</v>
      </c>
      <c r="P1115" s="4">
        <v>85</v>
      </c>
      <c r="Q1115">
        <v>1</v>
      </c>
      <c r="R1115" s="4">
        <f t="shared" si="85"/>
        <v>85</v>
      </c>
      <c r="S1115" s="2">
        <v>54.779998800000001</v>
      </c>
      <c r="T1115" s="2">
        <f t="shared" si="88"/>
        <v>30.220001199999999</v>
      </c>
      <c r="U1115" s="2">
        <f t="shared" si="89"/>
        <v>54.779998800000001</v>
      </c>
    </row>
    <row r="1116" spans="1:21">
      <c r="A1116">
        <v>73206</v>
      </c>
      <c r="B1116" s="1">
        <v>43589</v>
      </c>
      <c r="C1116" s="2">
        <f t="shared" si="86"/>
        <v>6</v>
      </c>
      <c r="D1116" s="2" t="str">
        <f t="shared" si="87"/>
        <v>Weekend</v>
      </c>
      <c r="E1116" s="2" t="str">
        <f>TEXT(Table2[[#This Row],[Order Date]],"MMMM")</f>
        <v>May</v>
      </c>
      <c r="F1116" s="2" t="str">
        <f>TEXT(Table2[[#This Row],[Order Date]],"YYYY")</f>
        <v>2019</v>
      </c>
      <c r="G1116">
        <v>16759</v>
      </c>
      <c r="H1116" t="s">
        <v>752</v>
      </c>
      <c r="I1116" t="s">
        <v>713</v>
      </c>
      <c r="J1116" t="s">
        <v>89</v>
      </c>
      <c r="K1116" t="s">
        <v>90</v>
      </c>
      <c r="L1116" t="s">
        <v>28</v>
      </c>
      <c r="M1116" t="s">
        <v>97</v>
      </c>
      <c r="N1116">
        <v>1360</v>
      </c>
      <c r="O1116" t="s">
        <v>38</v>
      </c>
      <c r="P1116" s="4">
        <v>370</v>
      </c>
      <c r="Q1116">
        <v>1</v>
      </c>
      <c r="R1116" s="4">
        <f t="shared" si="85"/>
        <v>370</v>
      </c>
      <c r="S1116" s="2">
        <v>249.0899963</v>
      </c>
      <c r="T1116" s="2">
        <f t="shared" si="88"/>
        <v>120.9100037</v>
      </c>
      <c r="U1116" s="2">
        <f t="shared" si="89"/>
        <v>249.0899963</v>
      </c>
    </row>
    <row r="1117" spans="1:21">
      <c r="A1117">
        <v>58375</v>
      </c>
      <c r="B1117" s="1">
        <v>43587</v>
      </c>
      <c r="C1117" s="2">
        <f t="shared" si="86"/>
        <v>4</v>
      </c>
      <c r="D1117" s="2" t="str">
        <f t="shared" si="87"/>
        <v>Weekday</v>
      </c>
      <c r="E1117" s="2" t="str">
        <f>TEXT(Table2[[#This Row],[Order Date]],"MMMM")</f>
        <v>May</v>
      </c>
      <c r="F1117" s="2" t="str">
        <f>TEXT(Table2[[#This Row],[Order Date]],"YYYY")</f>
        <v>2019</v>
      </c>
      <c r="G1117">
        <v>3990</v>
      </c>
      <c r="H1117" t="s">
        <v>92</v>
      </c>
      <c r="I1117" t="s">
        <v>44</v>
      </c>
      <c r="J1117" t="s">
        <v>110</v>
      </c>
      <c r="K1117" t="s">
        <v>111</v>
      </c>
      <c r="L1117" t="s">
        <v>33</v>
      </c>
      <c r="M1117" t="s">
        <v>869</v>
      </c>
      <c r="N1117">
        <v>306</v>
      </c>
      <c r="O1117" t="s">
        <v>42</v>
      </c>
      <c r="P1117" s="4">
        <v>79.989999999999995</v>
      </c>
      <c r="Q1117">
        <v>5</v>
      </c>
      <c r="R1117" s="4">
        <f t="shared" si="85"/>
        <v>399.95</v>
      </c>
      <c r="S1117" s="2">
        <v>245.9500122</v>
      </c>
      <c r="T1117" s="2">
        <f t="shared" si="88"/>
        <v>153.99998779999999</v>
      </c>
      <c r="U1117" s="2">
        <f t="shared" si="89"/>
        <v>49.190002440000001</v>
      </c>
    </row>
    <row r="1118" spans="1:21">
      <c r="A1118">
        <v>5042</v>
      </c>
      <c r="B1118" s="1">
        <v>43587</v>
      </c>
      <c r="C1118" s="2">
        <f t="shared" si="86"/>
        <v>4</v>
      </c>
      <c r="D1118" s="2" t="str">
        <f t="shared" si="87"/>
        <v>Weekday</v>
      </c>
      <c r="E1118" s="2" t="str">
        <f>TEXT(Table2[[#This Row],[Order Date]],"MMMM")</f>
        <v>May</v>
      </c>
      <c r="F1118" s="2" t="str">
        <f>TEXT(Table2[[#This Row],[Order Date]],"YYYY")</f>
        <v>2019</v>
      </c>
      <c r="G1118">
        <v>2339</v>
      </c>
      <c r="H1118" t="s">
        <v>92</v>
      </c>
      <c r="I1118" t="s">
        <v>40</v>
      </c>
      <c r="J1118" t="s">
        <v>110</v>
      </c>
      <c r="K1118" t="s">
        <v>90</v>
      </c>
      <c r="L1118" t="s">
        <v>28</v>
      </c>
      <c r="M1118" t="s">
        <v>160</v>
      </c>
      <c r="N1118">
        <v>502</v>
      </c>
      <c r="O1118" t="s">
        <v>29</v>
      </c>
      <c r="P1118" s="4">
        <v>65</v>
      </c>
      <c r="Q1118">
        <v>4</v>
      </c>
      <c r="R1118" s="4">
        <f t="shared" si="85"/>
        <v>260</v>
      </c>
      <c r="S1118" s="2">
        <v>134.39999388000001</v>
      </c>
      <c r="T1118" s="2">
        <f t="shared" si="88"/>
        <v>125.60000611999999</v>
      </c>
      <c r="U1118" s="2">
        <f t="shared" si="89"/>
        <v>33.599998470000003</v>
      </c>
    </row>
    <row r="1119" spans="1:21">
      <c r="A1119">
        <v>56260</v>
      </c>
      <c r="B1119" s="1">
        <v>43586</v>
      </c>
      <c r="C1119" s="2">
        <f t="shared" si="86"/>
        <v>3</v>
      </c>
      <c r="D1119" s="2" t="str">
        <f t="shared" si="87"/>
        <v>Weekday</v>
      </c>
      <c r="E1119" s="2" t="str">
        <f>TEXT(Table2[[#This Row],[Order Date]],"MMMM")</f>
        <v>May</v>
      </c>
      <c r="F1119" s="2" t="str">
        <f>TEXT(Table2[[#This Row],[Order Date]],"YYYY")</f>
        <v>2019</v>
      </c>
      <c r="G1119">
        <v>6871</v>
      </c>
      <c r="H1119" t="s">
        <v>135</v>
      </c>
      <c r="I1119" t="s">
        <v>44</v>
      </c>
      <c r="J1119" t="s">
        <v>110</v>
      </c>
      <c r="K1119" t="s">
        <v>90</v>
      </c>
      <c r="L1119" t="s">
        <v>28</v>
      </c>
      <c r="M1119" t="s">
        <v>120</v>
      </c>
      <c r="N1119">
        <v>365</v>
      </c>
      <c r="O1119" t="s">
        <v>53</v>
      </c>
      <c r="P1119" s="4">
        <v>94.75</v>
      </c>
      <c r="Q1119">
        <v>4</v>
      </c>
      <c r="R1119" s="4">
        <f t="shared" si="85"/>
        <v>379</v>
      </c>
      <c r="S1119" s="2">
        <v>122.2799988</v>
      </c>
      <c r="T1119" s="2">
        <f t="shared" si="88"/>
        <v>256.72000120000001</v>
      </c>
      <c r="U1119" s="2">
        <f t="shared" si="89"/>
        <v>30.5699997</v>
      </c>
    </row>
    <row r="1120" spans="1:21">
      <c r="A1120">
        <v>57999</v>
      </c>
      <c r="B1120" s="1">
        <v>43581</v>
      </c>
      <c r="C1120" s="2">
        <f t="shared" si="86"/>
        <v>5</v>
      </c>
      <c r="D1120" s="2" t="str">
        <f t="shared" si="87"/>
        <v>Weekday</v>
      </c>
      <c r="E1120" s="2" t="str">
        <f>TEXT(Table2[[#This Row],[Order Date]],"MMMM")</f>
        <v>April</v>
      </c>
      <c r="F1120" s="2" t="str">
        <f>TEXT(Table2[[#This Row],[Order Date]],"YYYY")</f>
        <v>2019</v>
      </c>
      <c r="G1120">
        <v>5506</v>
      </c>
      <c r="H1120" t="s">
        <v>92</v>
      </c>
      <c r="I1120" t="s">
        <v>44</v>
      </c>
      <c r="J1120" t="s">
        <v>110</v>
      </c>
      <c r="K1120" t="s">
        <v>111</v>
      </c>
      <c r="L1120" t="s">
        <v>33</v>
      </c>
      <c r="M1120" t="s">
        <v>160</v>
      </c>
      <c r="N1120">
        <v>502</v>
      </c>
      <c r="O1120" t="s">
        <v>29</v>
      </c>
      <c r="P1120" s="4">
        <v>65</v>
      </c>
      <c r="Q1120">
        <v>5</v>
      </c>
      <c r="R1120" s="4">
        <f t="shared" si="85"/>
        <v>325</v>
      </c>
      <c r="S1120" s="2">
        <v>167.99999235000001</v>
      </c>
      <c r="T1120" s="2">
        <f t="shared" si="88"/>
        <v>157.00000764999999</v>
      </c>
      <c r="U1120" s="2">
        <f t="shared" si="89"/>
        <v>33.599998470000003</v>
      </c>
    </row>
    <row r="1121" spans="1:21">
      <c r="A1121">
        <v>73219</v>
      </c>
      <c r="B1121" s="1">
        <v>43579</v>
      </c>
      <c r="C1121" s="2">
        <f t="shared" si="86"/>
        <v>3</v>
      </c>
      <c r="D1121" s="2" t="str">
        <f t="shared" si="87"/>
        <v>Weekday</v>
      </c>
      <c r="E1121" s="2" t="str">
        <f>TEXT(Table2[[#This Row],[Order Date]],"MMMM")</f>
        <v>April</v>
      </c>
      <c r="F1121" s="2" t="str">
        <f>TEXT(Table2[[#This Row],[Order Date]],"YYYY")</f>
        <v>2019</v>
      </c>
      <c r="G1121">
        <v>16772</v>
      </c>
      <c r="H1121" t="s">
        <v>870</v>
      </c>
      <c r="I1121" t="s">
        <v>550</v>
      </c>
      <c r="J1121" t="s">
        <v>89</v>
      </c>
      <c r="K1121" t="s">
        <v>90</v>
      </c>
      <c r="L1121" t="s">
        <v>28</v>
      </c>
      <c r="M1121" t="s">
        <v>97</v>
      </c>
      <c r="N1121">
        <v>1360</v>
      </c>
      <c r="O1121" t="s">
        <v>38</v>
      </c>
      <c r="P1121" s="4">
        <v>370</v>
      </c>
      <c r="Q1121">
        <v>1</v>
      </c>
      <c r="R1121" s="4">
        <f t="shared" si="85"/>
        <v>370</v>
      </c>
      <c r="S1121" s="2">
        <v>249.0899963</v>
      </c>
      <c r="T1121" s="2">
        <f t="shared" si="88"/>
        <v>120.9100037</v>
      </c>
      <c r="U1121" s="2">
        <f t="shared" si="89"/>
        <v>249.0899963</v>
      </c>
    </row>
    <row r="1122" spans="1:21">
      <c r="A1122">
        <v>72460</v>
      </c>
      <c r="B1122" s="1">
        <v>43578</v>
      </c>
      <c r="C1122" s="2">
        <f t="shared" si="86"/>
        <v>2</v>
      </c>
      <c r="D1122" s="2" t="str">
        <f t="shared" si="87"/>
        <v>Weekday</v>
      </c>
      <c r="E1122" s="2" t="str">
        <f>TEXT(Table2[[#This Row],[Order Date]],"MMMM")</f>
        <v>April</v>
      </c>
      <c r="F1122" s="2" t="str">
        <f>TEXT(Table2[[#This Row],[Order Date]],"YYYY")</f>
        <v>2019</v>
      </c>
      <c r="G1122">
        <v>16013</v>
      </c>
      <c r="H1122" t="s">
        <v>871</v>
      </c>
      <c r="I1122" t="s">
        <v>101</v>
      </c>
      <c r="J1122" t="s">
        <v>89</v>
      </c>
      <c r="K1122" t="s">
        <v>90</v>
      </c>
      <c r="L1122" t="s">
        <v>28</v>
      </c>
      <c r="M1122" t="s">
        <v>756</v>
      </c>
      <c r="N1122">
        <v>1357</v>
      </c>
      <c r="O1122" t="s">
        <v>34</v>
      </c>
      <c r="P1122" s="4">
        <v>27.97</v>
      </c>
      <c r="Q1122">
        <v>1</v>
      </c>
      <c r="R1122" s="4">
        <f t="shared" si="85"/>
        <v>27.97</v>
      </c>
      <c r="S1122" s="2">
        <v>14.01999664</v>
      </c>
      <c r="T1122" s="2">
        <f t="shared" si="88"/>
        <v>13.950003359999998</v>
      </c>
      <c r="U1122" s="2">
        <f t="shared" si="89"/>
        <v>14.01999664</v>
      </c>
    </row>
    <row r="1123" spans="1:21">
      <c r="A1123">
        <v>72458</v>
      </c>
      <c r="B1123" s="1">
        <v>43578</v>
      </c>
      <c r="C1123" s="2">
        <f t="shared" si="86"/>
        <v>2</v>
      </c>
      <c r="D1123" s="2" t="str">
        <f t="shared" si="87"/>
        <v>Weekday</v>
      </c>
      <c r="E1123" s="2" t="str">
        <f>TEXT(Table2[[#This Row],[Order Date]],"MMMM")</f>
        <v>April</v>
      </c>
      <c r="F1123" s="2" t="str">
        <f>TEXT(Table2[[#This Row],[Order Date]],"YYYY")</f>
        <v>2019</v>
      </c>
      <c r="G1123">
        <v>16011</v>
      </c>
      <c r="H1123" t="s">
        <v>872</v>
      </c>
      <c r="I1123" t="s">
        <v>295</v>
      </c>
      <c r="J1123" t="s">
        <v>89</v>
      </c>
      <c r="K1123" t="s">
        <v>90</v>
      </c>
      <c r="L1123" t="s">
        <v>28</v>
      </c>
      <c r="M1123" t="s">
        <v>756</v>
      </c>
      <c r="N1123">
        <v>1357</v>
      </c>
      <c r="O1123" t="s">
        <v>34</v>
      </c>
      <c r="P1123" s="4">
        <v>27.97</v>
      </c>
      <c r="Q1123">
        <v>1</v>
      </c>
      <c r="R1123" s="4">
        <f t="shared" si="85"/>
        <v>27.97</v>
      </c>
      <c r="S1123" s="2">
        <v>14.01999664</v>
      </c>
      <c r="T1123" s="2">
        <f t="shared" si="88"/>
        <v>13.950003359999998</v>
      </c>
      <c r="U1123" s="2">
        <f t="shared" si="89"/>
        <v>14.01999664</v>
      </c>
    </row>
    <row r="1124" spans="1:21">
      <c r="A1124">
        <v>72442</v>
      </c>
      <c r="B1124" s="1">
        <v>43578</v>
      </c>
      <c r="C1124" s="2">
        <f t="shared" si="86"/>
        <v>2</v>
      </c>
      <c r="D1124" s="2" t="str">
        <f t="shared" si="87"/>
        <v>Weekday</v>
      </c>
      <c r="E1124" s="2" t="str">
        <f>TEXT(Table2[[#This Row],[Order Date]],"MMMM")</f>
        <v>April</v>
      </c>
      <c r="F1124" s="2" t="str">
        <f>TEXT(Table2[[#This Row],[Order Date]],"YYYY")</f>
        <v>2019</v>
      </c>
      <c r="G1124">
        <v>15995</v>
      </c>
      <c r="H1124" t="s">
        <v>873</v>
      </c>
      <c r="I1124" t="s">
        <v>351</v>
      </c>
      <c r="J1124" t="s">
        <v>89</v>
      </c>
      <c r="K1124" t="s">
        <v>90</v>
      </c>
      <c r="L1124" t="s">
        <v>28</v>
      </c>
      <c r="M1124" t="s">
        <v>756</v>
      </c>
      <c r="N1124">
        <v>1357</v>
      </c>
      <c r="O1124" t="s">
        <v>34</v>
      </c>
      <c r="P1124" s="4">
        <v>27.97</v>
      </c>
      <c r="Q1124">
        <v>1</v>
      </c>
      <c r="R1124" s="4">
        <f t="shared" si="85"/>
        <v>27.97</v>
      </c>
      <c r="S1124" s="2">
        <v>14.01999664</v>
      </c>
      <c r="T1124" s="2">
        <f t="shared" si="88"/>
        <v>13.950003359999998</v>
      </c>
      <c r="U1124" s="2">
        <f t="shared" si="89"/>
        <v>14.01999664</v>
      </c>
    </row>
    <row r="1125" spans="1:21">
      <c r="A1125">
        <v>57598</v>
      </c>
      <c r="B1125" s="1">
        <v>43575</v>
      </c>
      <c r="C1125" s="2">
        <f t="shared" si="86"/>
        <v>6</v>
      </c>
      <c r="D1125" s="2" t="str">
        <f t="shared" si="87"/>
        <v>Weekend</v>
      </c>
      <c r="E1125" s="2" t="str">
        <f>TEXT(Table2[[#This Row],[Order Date]],"MMMM")</f>
        <v>April</v>
      </c>
      <c r="F1125" s="2" t="str">
        <f>TEXT(Table2[[#This Row],[Order Date]],"YYYY")</f>
        <v>2019</v>
      </c>
      <c r="G1125">
        <v>138</v>
      </c>
      <c r="H1125" t="s">
        <v>259</v>
      </c>
      <c r="I1125" t="s">
        <v>44</v>
      </c>
      <c r="J1125" t="s">
        <v>110</v>
      </c>
      <c r="K1125" t="s">
        <v>111</v>
      </c>
      <c r="L1125" t="s">
        <v>33</v>
      </c>
      <c r="M1125" t="s">
        <v>160</v>
      </c>
      <c r="N1125">
        <v>502</v>
      </c>
      <c r="O1125" t="s">
        <v>29</v>
      </c>
      <c r="P1125" s="4">
        <v>65</v>
      </c>
      <c r="Q1125">
        <v>5</v>
      </c>
      <c r="R1125" s="4">
        <f t="shared" si="85"/>
        <v>325</v>
      </c>
      <c r="S1125" s="2">
        <v>167.99999235000001</v>
      </c>
      <c r="T1125" s="2">
        <f t="shared" si="88"/>
        <v>157.00000764999999</v>
      </c>
      <c r="U1125" s="2">
        <f t="shared" si="89"/>
        <v>33.599998470000003</v>
      </c>
    </row>
    <row r="1126" spans="1:21">
      <c r="A1126">
        <v>75932</v>
      </c>
      <c r="B1126" s="1">
        <v>43570</v>
      </c>
      <c r="C1126" s="2">
        <f t="shared" si="86"/>
        <v>1</v>
      </c>
      <c r="D1126" s="2" t="str">
        <f t="shared" si="87"/>
        <v>Weekday</v>
      </c>
      <c r="E1126" s="2" t="str">
        <f>TEXT(Table2[[#This Row],[Order Date]],"MMMM")</f>
        <v>April</v>
      </c>
      <c r="F1126" s="2" t="str">
        <f>TEXT(Table2[[#This Row],[Order Date]],"YYYY")</f>
        <v>2019</v>
      </c>
      <c r="G1126">
        <v>19485</v>
      </c>
      <c r="H1126" t="s">
        <v>821</v>
      </c>
      <c r="I1126" t="s">
        <v>36</v>
      </c>
      <c r="J1126" t="s">
        <v>110</v>
      </c>
      <c r="K1126" t="s">
        <v>111</v>
      </c>
      <c r="L1126" t="s">
        <v>19</v>
      </c>
      <c r="M1126" t="s">
        <v>97</v>
      </c>
      <c r="N1126">
        <v>1360</v>
      </c>
      <c r="O1126" t="s">
        <v>38</v>
      </c>
      <c r="P1126" s="4">
        <v>370</v>
      </c>
      <c r="Q1126">
        <v>1</v>
      </c>
      <c r="R1126" s="4">
        <f t="shared" si="85"/>
        <v>370</v>
      </c>
      <c r="S1126" s="2">
        <v>249.0899963</v>
      </c>
      <c r="T1126" s="2">
        <f t="shared" si="88"/>
        <v>120.9100037</v>
      </c>
      <c r="U1126" s="2">
        <f t="shared" si="89"/>
        <v>249.0899963</v>
      </c>
    </row>
    <row r="1127" spans="1:21">
      <c r="A1127">
        <v>57106</v>
      </c>
      <c r="B1127" s="1">
        <v>43568</v>
      </c>
      <c r="C1127" s="2">
        <f t="shared" si="86"/>
        <v>6</v>
      </c>
      <c r="D1127" s="2" t="str">
        <f t="shared" si="87"/>
        <v>Weekend</v>
      </c>
      <c r="E1127" s="2" t="str">
        <f>TEXT(Table2[[#This Row],[Order Date]],"MMMM")</f>
        <v>April</v>
      </c>
      <c r="F1127" s="2" t="str">
        <f>TEXT(Table2[[#This Row],[Order Date]],"YYYY")</f>
        <v>2019</v>
      </c>
      <c r="G1127">
        <v>8917</v>
      </c>
      <c r="H1127" t="s">
        <v>92</v>
      </c>
      <c r="I1127" t="s">
        <v>44</v>
      </c>
      <c r="J1127" t="s">
        <v>110</v>
      </c>
      <c r="K1127" t="s">
        <v>111</v>
      </c>
      <c r="L1127" t="s">
        <v>19</v>
      </c>
      <c r="M1127" t="s">
        <v>160</v>
      </c>
      <c r="N1127">
        <v>502</v>
      </c>
      <c r="O1127" t="s">
        <v>29</v>
      </c>
      <c r="P1127" s="4">
        <v>65</v>
      </c>
      <c r="Q1127">
        <v>5</v>
      </c>
      <c r="R1127" s="4">
        <f t="shared" si="85"/>
        <v>325</v>
      </c>
      <c r="S1127" s="2">
        <v>167.99999235000001</v>
      </c>
      <c r="T1127" s="2">
        <f t="shared" si="88"/>
        <v>157.00000764999999</v>
      </c>
      <c r="U1127" s="2">
        <f t="shared" si="89"/>
        <v>33.599998470000003</v>
      </c>
    </row>
    <row r="1128" spans="1:21">
      <c r="A1128">
        <v>70746</v>
      </c>
      <c r="B1128" s="1">
        <v>43568</v>
      </c>
      <c r="C1128" s="2">
        <f t="shared" si="86"/>
        <v>6</v>
      </c>
      <c r="D1128" s="2" t="str">
        <f t="shared" si="87"/>
        <v>Weekend</v>
      </c>
      <c r="E1128" s="2" t="str">
        <f>TEXT(Table2[[#This Row],[Order Date]],"MMMM")</f>
        <v>April</v>
      </c>
      <c r="F1128" s="2" t="str">
        <f>TEXT(Table2[[#This Row],[Order Date]],"YYYY")</f>
        <v>2019</v>
      </c>
      <c r="G1128">
        <v>14299</v>
      </c>
      <c r="H1128" t="s">
        <v>370</v>
      </c>
      <c r="I1128" t="s">
        <v>31</v>
      </c>
      <c r="J1128" t="s">
        <v>110</v>
      </c>
      <c r="K1128" t="s">
        <v>90</v>
      </c>
      <c r="L1128" t="s">
        <v>28</v>
      </c>
      <c r="M1128" t="s">
        <v>771</v>
      </c>
      <c r="N1128">
        <v>1351</v>
      </c>
      <c r="O1128" t="s">
        <v>38</v>
      </c>
      <c r="P1128" s="4">
        <v>1650</v>
      </c>
      <c r="Q1128">
        <v>1</v>
      </c>
      <c r="R1128" s="4">
        <f t="shared" si="85"/>
        <v>1650</v>
      </c>
      <c r="S1128" s="2">
        <v>595.34997559999999</v>
      </c>
      <c r="T1128" s="2">
        <f t="shared" si="88"/>
        <v>1054.6500243999999</v>
      </c>
      <c r="U1128" s="2">
        <f t="shared" si="89"/>
        <v>595.34997559999999</v>
      </c>
    </row>
    <row r="1129" spans="1:21">
      <c r="A1129">
        <v>69711</v>
      </c>
      <c r="B1129" s="1">
        <v>43567</v>
      </c>
      <c r="C1129" s="2">
        <f t="shared" si="86"/>
        <v>5</v>
      </c>
      <c r="D1129" s="2" t="str">
        <f t="shared" si="87"/>
        <v>Weekday</v>
      </c>
      <c r="E1129" s="2" t="str">
        <f>TEXT(Table2[[#This Row],[Order Date]],"MMMM")</f>
        <v>April</v>
      </c>
      <c r="F1129" s="2" t="str">
        <f>TEXT(Table2[[#This Row],[Order Date]],"YYYY")</f>
        <v>2019</v>
      </c>
      <c r="G1129">
        <v>13264</v>
      </c>
      <c r="H1129" t="s">
        <v>457</v>
      </c>
      <c r="I1129" t="s">
        <v>31</v>
      </c>
      <c r="J1129" t="s">
        <v>110</v>
      </c>
      <c r="K1129" t="s">
        <v>90</v>
      </c>
      <c r="L1129" t="s">
        <v>28</v>
      </c>
      <c r="M1129" t="s">
        <v>579</v>
      </c>
      <c r="N1129">
        <v>1349</v>
      </c>
      <c r="O1129" t="s">
        <v>38</v>
      </c>
      <c r="P1129" s="4">
        <v>99.98</v>
      </c>
      <c r="Q1129">
        <v>1</v>
      </c>
      <c r="R1129" s="4">
        <f t="shared" si="85"/>
        <v>99.98</v>
      </c>
      <c r="S1129" s="2">
        <v>76.830001800000005</v>
      </c>
      <c r="T1129" s="2">
        <f t="shared" si="88"/>
        <v>23.149998199999999</v>
      </c>
      <c r="U1129" s="2">
        <f t="shared" si="89"/>
        <v>76.830001800000005</v>
      </c>
    </row>
    <row r="1130" spans="1:21">
      <c r="A1130">
        <v>69478</v>
      </c>
      <c r="B1130" s="1">
        <v>43566</v>
      </c>
      <c r="C1130" s="2">
        <f t="shared" si="86"/>
        <v>4</v>
      </c>
      <c r="D1130" s="2" t="str">
        <f t="shared" si="87"/>
        <v>Weekday</v>
      </c>
      <c r="E1130" s="2" t="str">
        <f>TEXT(Table2[[#This Row],[Order Date]],"MMMM")</f>
        <v>April</v>
      </c>
      <c r="F1130" s="2" t="str">
        <f>TEXT(Table2[[#This Row],[Order Date]],"YYYY")</f>
        <v>2019</v>
      </c>
      <c r="G1130">
        <v>13031</v>
      </c>
      <c r="H1130" t="s">
        <v>137</v>
      </c>
      <c r="I1130" t="s">
        <v>31</v>
      </c>
      <c r="J1130" t="s">
        <v>110</v>
      </c>
      <c r="K1130" t="s">
        <v>90</v>
      </c>
      <c r="L1130" t="s">
        <v>28</v>
      </c>
      <c r="M1130" t="s">
        <v>579</v>
      </c>
      <c r="N1130">
        <v>1349</v>
      </c>
      <c r="O1130" t="s">
        <v>38</v>
      </c>
      <c r="P1130" s="4">
        <v>99.98</v>
      </c>
      <c r="Q1130">
        <v>1</v>
      </c>
      <c r="R1130" s="4">
        <f t="shared" si="85"/>
        <v>99.98</v>
      </c>
      <c r="S1130" s="2">
        <v>76.830001800000005</v>
      </c>
      <c r="T1130" s="2">
        <f t="shared" si="88"/>
        <v>23.149998199999999</v>
      </c>
      <c r="U1130" s="2">
        <f t="shared" si="89"/>
        <v>76.830001800000005</v>
      </c>
    </row>
    <row r="1131" spans="1:21">
      <c r="A1131">
        <v>56973</v>
      </c>
      <c r="B1131" s="1">
        <v>43566</v>
      </c>
      <c r="C1131" s="2">
        <f t="shared" si="86"/>
        <v>4</v>
      </c>
      <c r="D1131" s="2" t="str">
        <f t="shared" si="87"/>
        <v>Weekday</v>
      </c>
      <c r="E1131" s="2" t="str">
        <f>TEXT(Table2[[#This Row],[Order Date]],"MMMM")</f>
        <v>April</v>
      </c>
      <c r="F1131" s="2" t="str">
        <f>TEXT(Table2[[#This Row],[Order Date]],"YYYY")</f>
        <v>2019</v>
      </c>
      <c r="G1131">
        <v>8541</v>
      </c>
      <c r="H1131" t="s">
        <v>92</v>
      </c>
      <c r="I1131" t="s">
        <v>36</v>
      </c>
      <c r="J1131" t="s">
        <v>110</v>
      </c>
      <c r="K1131" t="s">
        <v>90</v>
      </c>
      <c r="L1131" t="s">
        <v>28</v>
      </c>
      <c r="M1131" t="s">
        <v>160</v>
      </c>
      <c r="N1131">
        <v>502</v>
      </c>
      <c r="O1131" t="s">
        <v>29</v>
      </c>
      <c r="P1131" s="4">
        <v>65</v>
      </c>
      <c r="Q1131">
        <v>3</v>
      </c>
      <c r="R1131" s="4">
        <f t="shared" si="85"/>
        <v>195</v>
      </c>
      <c r="S1131" s="2">
        <v>100.79999541000001</v>
      </c>
      <c r="T1131" s="2">
        <f t="shared" si="88"/>
        <v>94.200004589999992</v>
      </c>
      <c r="U1131" s="2">
        <f t="shared" si="89"/>
        <v>33.599998470000003</v>
      </c>
    </row>
    <row r="1132" spans="1:21">
      <c r="A1132">
        <v>67275</v>
      </c>
      <c r="B1132" s="1">
        <v>43564</v>
      </c>
      <c r="C1132" s="2">
        <f t="shared" si="86"/>
        <v>2</v>
      </c>
      <c r="D1132" s="2" t="str">
        <f t="shared" si="87"/>
        <v>Weekday</v>
      </c>
      <c r="E1132" s="2" t="str">
        <f>TEXT(Table2[[#This Row],[Order Date]],"MMMM")</f>
        <v>April</v>
      </c>
      <c r="F1132" s="2" t="str">
        <f>TEXT(Table2[[#This Row],[Order Date]],"YYYY")</f>
        <v>2019</v>
      </c>
      <c r="G1132">
        <v>4195</v>
      </c>
      <c r="H1132" t="s">
        <v>261</v>
      </c>
      <c r="I1132" t="s">
        <v>287</v>
      </c>
      <c r="J1132" t="s">
        <v>89</v>
      </c>
      <c r="K1132" t="s">
        <v>90</v>
      </c>
      <c r="L1132" t="s">
        <v>33</v>
      </c>
      <c r="M1132" t="s">
        <v>120</v>
      </c>
      <c r="N1132">
        <v>365</v>
      </c>
      <c r="O1132" t="s">
        <v>53</v>
      </c>
      <c r="P1132" s="4">
        <v>94.75</v>
      </c>
      <c r="Q1132">
        <v>4</v>
      </c>
      <c r="R1132" s="4">
        <f t="shared" si="85"/>
        <v>379</v>
      </c>
      <c r="S1132" s="2">
        <v>122.2799988</v>
      </c>
      <c r="T1132" s="2">
        <f t="shared" si="88"/>
        <v>256.72000120000001</v>
      </c>
      <c r="U1132" s="2">
        <f t="shared" si="89"/>
        <v>30.5699997</v>
      </c>
    </row>
    <row r="1133" spans="1:21">
      <c r="A1133">
        <v>58738</v>
      </c>
      <c r="B1133" s="1">
        <v>43562</v>
      </c>
      <c r="C1133" s="2">
        <f t="shared" si="86"/>
        <v>7</v>
      </c>
      <c r="D1133" s="2" t="str">
        <f t="shared" si="87"/>
        <v>Weekend</v>
      </c>
      <c r="E1133" s="2" t="str">
        <f>TEXT(Table2[[#This Row],[Order Date]],"MMMM")</f>
        <v>April</v>
      </c>
      <c r="F1133" s="2" t="str">
        <f>TEXT(Table2[[#This Row],[Order Date]],"YYYY")</f>
        <v>2019</v>
      </c>
      <c r="G1133">
        <v>1070</v>
      </c>
      <c r="H1133" t="s">
        <v>139</v>
      </c>
      <c r="I1133" t="s">
        <v>40</v>
      </c>
      <c r="J1133" t="s">
        <v>110</v>
      </c>
      <c r="K1133" t="s">
        <v>90</v>
      </c>
      <c r="L1133" t="s">
        <v>28</v>
      </c>
      <c r="M1133" t="s">
        <v>120</v>
      </c>
      <c r="N1133">
        <v>365</v>
      </c>
      <c r="O1133" t="s">
        <v>53</v>
      </c>
      <c r="P1133" s="4">
        <v>94.75</v>
      </c>
      <c r="Q1133">
        <v>4</v>
      </c>
      <c r="R1133" s="4">
        <f t="shared" si="85"/>
        <v>379</v>
      </c>
      <c r="S1133" s="2">
        <v>122.2799988</v>
      </c>
      <c r="T1133" s="2">
        <f t="shared" si="88"/>
        <v>256.72000120000001</v>
      </c>
      <c r="U1133" s="2">
        <f t="shared" si="89"/>
        <v>30.5699997</v>
      </c>
    </row>
    <row r="1134" spans="1:21">
      <c r="A1134">
        <v>56448</v>
      </c>
      <c r="B1134" s="1">
        <v>43558</v>
      </c>
      <c r="C1134" s="2">
        <f t="shared" si="86"/>
        <v>3</v>
      </c>
      <c r="D1134" s="2" t="str">
        <f t="shared" si="87"/>
        <v>Weekday</v>
      </c>
      <c r="E1134" s="2" t="str">
        <f>TEXT(Table2[[#This Row],[Order Date]],"MMMM")</f>
        <v>April</v>
      </c>
      <c r="F1134" s="2" t="str">
        <f>TEXT(Table2[[#This Row],[Order Date]],"YYYY")</f>
        <v>2019</v>
      </c>
      <c r="G1134">
        <v>7247</v>
      </c>
      <c r="H1134" t="s">
        <v>92</v>
      </c>
      <c r="I1134" t="s">
        <v>44</v>
      </c>
      <c r="J1134" t="s">
        <v>110</v>
      </c>
      <c r="K1134" t="s">
        <v>111</v>
      </c>
      <c r="L1134" t="s">
        <v>33</v>
      </c>
      <c r="M1134" t="s">
        <v>874</v>
      </c>
      <c r="N1134">
        <v>977</v>
      </c>
      <c r="O1134" t="s">
        <v>49</v>
      </c>
      <c r="P1134" s="4">
        <v>29.99</v>
      </c>
      <c r="Q1134">
        <v>5</v>
      </c>
      <c r="R1134" s="4">
        <f t="shared" si="85"/>
        <v>149.94999999999999</v>
      </c>
      <c r="S1134" s="2">
        <v>74.249992349999999</v>
      </c>
      <c r="T1134" s="2">
        <f t="shared" si="88"/>
        <v>75.700007649999989</v>
      </c>
      <c r="U1134" s="2">
        <f t="shared" si="89"/>
        <v>14.849998469999999</v>
      </c>
    </row>
    <row r="1135" spans="1:21">
      <c r="A1135">
        <v>56359</v>
      </c>
      <c r="B1135" s="1">
        <v>43557</v>
      </c>
      <c r="C1135" s="2">
        <f t="shared" si="86"/>
        <v>2</v>
      </c>
      <c r="D1135" s="2" t="str">
        <f t="shared" si="87"/>
        <v>Weekday</v>
      </c>
      <c r="E1135" s="2" t="str">
        <f>TEXT(Table2[[#This Row],[Order Date]],"MMMM")</f>
        <v>April</v>
      </c>
      <c r="F1135" s="2" t="str">
        <f>TEXT(Table2[[#This Row],[Order Date]],"YYYY")</f>
        <v>2019</v>
      </c>
      <c r="G1135">
        <v>1025</v>
      </c>
      <c r="H1135" t="s">
        <v>538</v>
      </c>
      <c r="I1135" t="s">
        <v>40</v>
      </c>
      <c r="J1135" t="s">
        <v>110</v>
      </c>
      <c r="K1135" t="s">
        <v>90</v>
      </c>
      <c r="L1135" t="s">
        <v>28</v>
      </c>
      <c r="M1135" t="s">
        <v>120</v>
      </c>
      <c r="N1135">
        <v>365</v>
      </c>
      <c r="O1135" t="s">
        <v>53</v>
      </c>
      <c r="P1135" s="4">
        <v>94.75</v>
      </c>
      <c r="Q1135">
        <v>3</v>
      </c>
      <c r="R1135" s="4">
        <f t="shared" si="85"/>
        <v>284.25</v>
      </c>
      <c r="S1135" s="2">
        <v>91.709999100000005</v>
      </c>
      <c r="T1135" s="2">
        <f t="shared" si="88"/>
        <v>192.5400009</v>
      </c>
      <c r="U1135" s="2">
        <f t="shared" si="89"/>
        <v>30.5699997</v>
      </c>
    </row>
    <row r="1136" spans="1:21">
      <c r="A1136">
        <v>73207</v>
      </c>
      <c r="B1136" s="1">
        <v>43557</v>
      </c>
      <c r="C1136" s="2">
        <f t="shared" si="86"/>
        <v>2</v>
      </c>
      <c r="D1136" s="2" t="str">
        <f t="shared" si="87"/>
        <v>Weekday</v>
      </c>
      <c r="E1136" s="2" t="str">
        <f>TEXT(Table2[[#This Row],[Order Date]],"MMMM")</f>
        <v>April</v>
      </c>
      <c r="F1136" s="2" t="str">
        <f>TEXT(Table2[[#This Row],[Order Date]],"YYYY")</f>
        <v>2019</v>
      </c>
      <c r="G1136">
        <v>16760</v>
      </c>
      <c r="H1136" t="s">
        <v>875</v>
      </c>
      <c r="I1136" t="s">
        <v>698</v>
      </c>
      <c r="J1136" t="s">
        <v>89</v>
      </c>
      <c r="K1136" t="s">
        <v>90</v>
      </c>
      <c r="L1136" t="s">
        <v>28</v>
      </c>
      <c r="M1136" t="s">
        <v>97</v>
      </c>
      <c r="N1136">
        <v>1360</v>
      </c>
      <c r="O1136" t="s">
        <v>38</v>
      </c>
      <c r="P1136" s="4">
        <v>370</v>
      </c>
      <c r="Q1136">
        <v>1</v>
      </c>
      <c r="R1136" s="4">
        <f t="shared" si="85"/>
        <v>370</v>
      </c>
      <c r="S1136" s="2">
        <v>249.0899963</v>
      </c>
      <c r="T1136" s="2">
        <f t="shared" si="88"/>
        <v>120.9100037</v>
      </c>
      <c r="U1136" s="2">
        <f t="shared" si="89"/>
        <v>249.0899963</v>
      </c>
    </row>
    <row r="1137" spans="1:21">
      <c r="A1137">
        <v>73208</v>
      </c>
      <c r="B1137" s="1">
        <v>43556</v>
      </c>
      <c r="C1137" s="2">
        <f t="shared" si="86"/>
        <v>1</v>
      </c>
      <c r="D1137" s="2" t="str">
        <f t="shared" si="87"/>
        <v>Weekday</v>
      </c>
      <c r="E1137" s="2" t="str">
        <f>TEXT(Table2[[#This Row],[Order Date]],"MMMM")</f>
        <v>April</v>
      </c>
      <c r="F1137" s="2" t="str">
        <f>TEXT(Table2[[#This Row],[Order Date]],"YYYY")</f>
        <v>2019</v>
      </c>
      <c r="G1137">
        <v>16761</v>
      </c>
      <c r="H1137" t="s">
        <v>876</v>
      </c>
      <c r="I1137" t="s">
        <v>109</v>
      </c>
      <c r="J1137" t="s">
        <v>110</v>
      </c>
      <c r="K1137" t="s">
        <v>111</v>
      </c>
      <c r="L1137" t="s">
        <v>28</v>
      </c>
      <c r="M1137" t="s">
        <v>97</v>
      </c>
      <c r="N1137">
        <v>1360</v>
      </c>
      <c r="O1137" t="s">
        <v>38</v>
      </c>
      <c r="P1137" s="4">
        <v>370</v>
      </c>
      <c r="Q1137">
        <v>1</v>
      </c>
      <c r="R1137" s="4">
        <f t="shared" si="85"/>
        <v>370</v>
      </c>
      <c r="S1137" s="2">
        <v>249.0899963</v>
      </c>
      <c r="T1137" s="2">
        <f t="shared" si="88"/>
        <v>120.9100037</v>
      </c>
      <c r="U1137" s="2">
        <f t="shared" si="89"/>
        <v>249.0899963</v>
      </c>
    </row>
    <row r="1138" spans="1:21">
      <c r="A1138">
        <v>73209</v>
      </c>
      <c r="B1138" s="1">
        <v>43555</v>
      </c>
      <c r="C1138" s="2">
        <f t="shared" si="86"/>
        <v>7</v>
      </c>
      <c r="D1138" s="2" t="str">
        <f t="shared" si="87"/>
        <v>Weekend</v>
      </c>
      <c r="E1138" s="2" t="str">
        <f>TEXT(Table2[[#This Row],[Order Date]],"MMMM")</f>
        <v>March</v>
      </c>
      <c r="F1138" s="2" t="str">
        <f>TEXT(Table2[[#This Row],[Order Date]],"YYYY")</f>
        <v>2019</v>
      </c>
      <c r="G1138">
        <v>16762</v>
      </c>
      <c r="H1138" t="s">
        <v>877</v>
      </c>
      <c r="I1138" t="s">
        <v>375</v>
      </c>
      <c r="J1138" t="s">
        <v>89</v>
      </c>
      <c r="K1138" t="s">
        <v>90</v>
      </c>
      <c r="L1138" t="s">
        <v>28</v>
      </c>
      <c r="M1138" t="s">
        <v>97</v>
      </c>
      <c r="N1138">
        <v>1360</v>
      </c>
      <c r="O1138" t="s">
        <v>38</v>
      </c>
      <c r="P1138" s="4">
        <v>370</v>
      </c>
      <c r="Q1138">
        <v>1</v>
      </c>
      <c r="R1138" s="4">
        <f t="shared" si="85"/>
        <v>370</v>
      </c>
      <c r="S1138" s="2">
        <v>249.0899963</v>
      </c>
      <c r="T1138" s="2">
        <f t="shared" si="88"/>
        <v>120.9100037</v>
      </c>
      <c r="U1138" s="2">
        <f t="shared" si="89"/>
        <v>249.0899963</v>
      </c>
    </row>
    <row r="1139" spans="1:21">
      <c r="A1139">
        <v>73210</v>
      </c>
      <c r="B1139" s="1">
        <v>43554</v>
      </c>
      <c r="C1139" s="2">
        <f t="shared" si="86"/>
        <v>6</v>
      </c>
      <c r="D1139" s="2" t="str">
        <f t="shared" si="87"/>
        <v>Weekend</v>
      </c>
      <c r="E1139" s="2" t="str">
        <f>TEXT(Table2[[#This Row],[Order Date]],"MMMM")</f>
        <v>March</v>
      </c>
      <c r="F1139" s="2" t="str">
        <f>TEXT(Table2[[#This Row],[Order Date]],"YYYY")</f>
        <v>2019</v>
      </c>
      <c r="G1139">
        <v>16763</v>
      </c>
      <c r="H1139" t="s">
        <v>878</v>
      </c>
      <c r="I1139" t="s">
        <v>154</v>
      </c>
      <c r="J1139" t="s">
        <v>110</v>
      </c>
      <c r="K1139" t="s">
        <v>90</v>
      </c>
      <c r="L1139" t="s">
        <v>33</v>
      </c>
      <c r="M1139" t="s">
        <v>97</v>
      </c>
      <c r="N1139">
        <v>1360</v>
      </c>
      <c r="O1139" t="s">
        <v>38</v>
      </c>
      <c r="P1139" s="4">
        <v>370</v>
      </c>
      <c r="Q1139">
        <v>1</v>
      </c>
      <c r="R1139" s="4">
        <f t="shared" si="85"/>
        <v>370</v>
      </c>
      <c r="S1139" s="2">
        <v>249.0899963</v>
      </c>
      <c r="T1139" s="2">
        <f t="shared" si="88"/>
        <v>120.9100037</v>
      </c>
      <c r="U1139" s="2">
        <f t="shared" si="89"/>
        <v>249.0899963</v>
      </c>
    </row>
    <row r="1140" spans="1:21">
      <c r="A1140">
        <v>73211</v>
      </c>
      <c r="B1140" s="1">
        <v>43553</v>
      </c>
      <c r="C1140" s="2">
        <f t="shared" si="86"/>
        <v>5</v>
      </c>
      <c r="D1140" s="2" t="str">
        <f t="shared" si="87"/>
        <v>Weekday</v>
      </c>
      <c r="E1140" s="2" t="str">
        <f>TEXT(Table2[[#This Row],[Order Date]],"MMMM")</f>
        <v>March</v>
      </c>
      <c r="F1140" s="2" t="str">
        <f>TEXT(Table2[[#This Row],[Order Date]],"YYYY")</f>
        <v>2019</v>
      </c>
      <c r="G1140">
        <v>16764</v>
      </c>
      <c r="H1140" t="s">
        <v>149</v>
      </c>
      <c r="I1140" t="s">
        <v>312</v>
      </c>
      <c r="J1140" t="s">
        <v>89</v>
      </c>
      <c r="K1140" t="s">
        <v>90</v>
      </c>
      <c r="L1140" t="s">
        <v>28</v>
      </c>
      <c r="M1140" t="s">
        <v>97</v>
      </c>
      <c r="N1140">
        <v>1360</v>
      </c>
      <c r="O1140" t="s">
        <v>38</v>
      </c>
      <c r="P1140" s="4">
        <v>370</v>
      </c>
      <c r="Q1140">
        <v>1</v>
      </c>
      <c r="R1140" s="4">
        <f t="shared" si="85"/>
        <v>370</v>
      </c>
      <c r="S1140" s="2">
        <v>249.0899963</v>
      </c>
      <c r="T1140" s="2">
        <f t="shared" si="88"/>
        <v>120.9100037</v>
      </c>
      <c r="U1140" s="2">
        <f t="shared" si="89"/>
        <v>249.0899963</v>
      </c>
    </row>
    <row r="1141" spans="1:21">
      <c r="A1141">
        <v>55984</v>
      </c>
      <c r="B1141" s="1">
        <v>43552</v>
      </c>
      <c r="C1141" s="2">
        <f t="shared" si="86"/>
        <v>4</v>
      </c>
      <c r="D1141" s="2" t="str">
        <f t="shared" si="87"/>
        <v>Weekday</v>
      </c>
      <c r="E1141" s="2" t="str">
        <f>TEXT(Table2[[#This Row],[Order Date]],"MMMM")</f>
        <v>March</v>
      </c>
      <c r="F1141" s="2" t="str">
        <f>TEXT(Table2[[#This Row],[Order Date]],"YYYY")</f>
        <v>2019</v>
      </c>
      <c r="G1141">
        <v>1339</v>
      </c>
      <c r="H1141" t="s">
        <v>447</v>
      </c>
      <c r="I1141" t="s">
        <v>44</v>
      </c>
      <c r="J1141" t="s">
        <v>110</v>
      </c>
      <c r="K1141" t="s">
        <v>111</v>
      </c>
      <c r="L1141" t="s">
        <v>33</v>
      </c>
      <c r="M1141" t="s">
        <v>128</v>
      </c>
      <c r="N1141">
        <v>818</v>
      </c>
      <c r="O1141" t="s">
        <v>46</v>
      </c>
      <c r="P1141" s="4">
        <v>46.69</v>
      </c>
      <c r="Q1141">
        <v>5</v>
      </c>
      <c r="R1141" s="4">
        <f t="shared" si="85"/>
        <v>233.45</v>
      </c>
      <c r="S1141" s="2">
        <v>148.45000264999999</v>
      </c>
      <c r="T1141" s="2">
        <f t="shared" si="88"/>
        <v>84.999997350000001</v>
      </c>
      <c r="U1141" s="2">
        <f t="shared" si="89"/>
        <v>29.690000529999999</v>
      </c>
    </row>
    <row r="1142" spans="1:21">
      <c r="A1142">
        <v>73212</v>
      </c>
      <c r="B1142" s="1">
        <v>43552</v>
      </c>
      <c r="C1142" s="2">
        <f t="shared" si="86"/>
        <v>4</v>
      </c>
      <c r="D1142" s="2" t="str">
        <f t="shared" si="87"/>
        <v>Weekday</v>
      </c>
      <c r="E1142" s="2" t="str">
        <f>TEXT(Table2[[#This Row],[Order Date]],"MMMM")</f>
        <v>March</v>
      </c>
      <c r="F1142" s="2" t="str">
        <f>TEXT(Table2[[#This Row],[Order Date]],"YYYY")</f>
        <v>2019</v>
      </c>
      <c r="G1142">
        <v>16765</v>
      </c>
      <c r="H1142" t="s">
        <v>488</v>
      </c>
      <c r="I1142" t="s">
        <v>459</v>
      </c>
      <c r="J1142" t="s">
        <v>89</v>
      </c>
      <c r="K1142" t="s">
        <v>90</v>
      </c>
      <c r="L1142" t="s">
        <v>33</v>
      </c>
      <c r="M1142" t="s">
        <v>97</v>
      </c>
      <c r="N1142">
        <v>1360</v>
      </c>
      <c r="O1142" t="s">
        <v>38</v>
      </c>
      <c r="P1142" s="4">
        <v>370</v>
      </c>
      <c r="Q1142">
        <v>1</v>
      </c>
      <c r="R1142" s="4">
        <f t="shared" si="85"/>
        <v>370</v>
      </c>
      <c r="S1142" s="2">
        <v>249.0899963</v>
      </c>
      <c r="T1142" s="2">
        <f t="shared" si="88"/>
        <v>120.9100037</v>
      </c>
      <c r="U1142" s="2">
        <f t="shared" si="89"/>
        <v>249.0899963</v>
      </c>
    </row>
    <row r="1143" spans="1:21">
      <c r="A1143">
        <v>73213</v>
      </c>
      <c r="B1143" s="1">
        <v>43551</v>
      </c>
      <c r="C1143" s="2">
        <f t="shared" si="86"/>
        <v>3</v>
      </c>
      <c r="D1143" s="2" t="str">
        <f t="shared" si="87"/>
        <v>Weekday</v>
      </c>
      <c r="E1143" s="2" t="str">
        <f>TEXT(Table2[[#This Row],[Order Date]],"MMMM")</f>
        <v>March</v>
      </c>
      <c r="F1143" s="2" t="str">
        <f>TEXT(Table2[[#This Row],[Order Date]],"YYYY")</f>
        <v>2019</v>
      </c>
      <c r="G1143">
        <v>16766</v>
      </c>
      <c r="H1143" t="s">
        <v>428</v>
      </c>
      <c r="I1143" t="s">
        <v>154</v>
      </c>
      <c r="J1143" t="s">
        <v>110</v>
      </c>
      <c r="K1143" t="s">
        <v>90</v>
      </c>
      <c r="L1143" t="s">
        <v>28</v>
      </c>
      <c r="M1143" t="s">
        <v>97</v>
      </c>
      <c r="N1143">
        <v>1360</v>
      </c>
      <c r="O1143" t="s">
        <v>38</v>
      </c>
      <c r="P1143" s="4">
        <v>370</v>
      </c>
      <c r="Q1143">
        <v>1</v>
      </c>
      <c r="R1143" s="4">
        <f t="shared" si="85"/>
        <v>370</v>
      </c>
      <c r="S1143" s="2">
        <v>249.0899963</v>
      </c>
      <c r="T1143" s="2">
        <f t="shared" si="88"/>
        <v>120.9100037</v>
      </c>
      <c r="U1143" s="2">
        <f t="shared" si="89"/>
        <v>249.0899963</v>
      </c>
    </row>
    <row r="1144" spans="1:21">
      <c r="A1144">
        <v>73214</v>
      </c>
      <c r="B1144" s="1">
        <v>43550</v>
      </c>
      <c r="C1144" s="2">
        <f t="shared" si="86"/>
        <v>2</v>
      </c>
      <c r="D1144" s="2" t="str">
        <f t="shared" si="87"/>
        <v>Weekday</v>
      </c>
      <c r="E1144" s="2" t="str">
        <f>TEXT(Table2[[#This Row],[Order Date]],"MMMM")</f>
        <v>March</v>
      </c>
      <c r="F1144" s="2" t="str">
        <f>TEXT(Table2[[#This Row],[Order Date]],"YYYY")</f>
        <v>2019</v>
      </c>
      <c r="G1144">
        <v>16767</v>
      </c>
      <c r="H1144" t="s">
        <v>267</v>
      </c>
      <c r="I1144" t="s">
        <v>109</v>
      </c>
      <c r="J1144" t="s">
        <v>110</v>
      </c>
      <c r="K1144" t="s">
        <v>111</v>
      </c>
      <c r="L1144" t="s">
        <v>33</v>
      </c>
      <c r="M1144" t="s">
        <v>97</v>
      </c>
      <c r="N1144">
        <v>1360</v>
      </c>
      <c r="O1144" t="s">
        <v>38</v>
      </c>
      <c r="P1144" s="4">
        <v>370</v>
      </c>
      <c r="Q1144">
        <v>1</v>
      </c>
      <c r="R1144" s="4">
        <f t="shared" si="85"/>
        <v>370</v>
      </c>
      <c r="S1144" s="2">
        <v>249.0899963</v>
      </c>
      <c r="T1144" s="2">
        <f t="shared" si="88"/>
        <v>120.9100037</v>
      </c>
      <c r="U1144" s="2">
        <f t="shared" si="89"/>
        <v>249.0899963</v>
      </c>
    </row>
    <row r="1145" spans="1:21">
      <c r="A1145">
        <v>55829</v>
      </c>
      <c r="B1145" s="1">
        <v>43549</v>
      </c>
      <c r="C1145" s="2">
        <f t="shared" si="86"/>
        <v>1</v>
      </c>
      <c r="D1145" s="2" t="str">
        <f t="shared" si="87"/>
        <v>Weekday</v>
      </c>
      <c r="E1145" s="2" t="str">
        <f>TEXT(Table2[[#This Row],[Order Date]],"MMMM")</f>
        <v>March</v>
      </c>
      <c r="F1145" s="2" t="str">
        <f>TEXT(Table2[[#This Row],[Order Date]],"YYYY")</f>
        <v>2019</v>
      </c>
      <c r="G1145">
        <v>6428</v>
      </c>
      <c r="H1145" t="s">
        <v>92</v>
      </c>
      <c r="I1145" t="s">
        <v>44</v>
      </c>
      <c r="J1145" t="s">
        <v>110</v>
      </c>
      <c r="K1145" t="s">
        <v>111</v>
      </c>
      <c r="L1145" t="s">
        <v>33</v>
      </c>
      <c r="M1145" t="s">
        <v>160</v>
      </c>
      <c r="N1145">
        <v>502</v>
      </c>
      <c r="O1145" t="s">
        <v>29</v>
      </c>
      <c r="P1145" s="4">
        <v>65</v>
      </c>
      <c r="Q1145">
        <v>5</v>
      </c>
      <c r="R1145" s="4">
        <f t="shared" si="85"/>
        <v>325</v>
      </c>
      <c r="S1145" s="2">
        <v>167.99999235000001</v>
      </c>
      <c r="T1145" s="2">
        <f t="shared" si="88"/>
        <v>157.00000764999999</v>
      </c>
      <c r="U1145" s="2">
        <f t="shared" si="89"/>
        <v>33.599998470000003</v>
      </c>
    </row>
    <row r="1146" spans="1:21">
      <c r="A1146">
        <v>73215</v>
      </c>
      <c r="B1146" s="1">
        <v>43549</v>
      </c>
      <c r="C1146" s="2">
        <f t="shared" si="86"/>
        <v>1</v>
      </c>
      <c r="D1146" s="2" t="str">
        <f t="shared" si="87"/>
        <v>Weekday</v>
      </c>
      <c r="E1146" s="2" t="str">
        <f>TEXT(Table2[[#This Row],[Order Date]],"MMMM")</f>
        <v>March</v>
      </c>
      <c r="F1146" s="2" t="str">
        <f>TEXT(Table2[[#This Row],[Order Date]],"YYYY")</f>
        <v>2019</v>
      </c>
      <c r="G1146">
        <v>16768</v>
      </c>
      <c r="H1146" t="s">
        <v>879</v>
      </c>
      <c r="I1146" t="s">
        <v>96</v>
      </c>
      <c r="J1146" t="s">
        <v>89</v>
      </c>
      <c r="K1146" t="s">
        <v>90</v>
      </c>
      <c r="L1146" t="s">
        <v>28</v>
      </c>
      <c r="M1146" t="s">
        <v>97</v>
      </c>
      <c r="N1146">
        <v>1360</v>
      </c>
      <c r="O1146" t="s">
        <v>38</v>
      </c>
      <c r="P1146" s="4">
        <v>370</v>
      </c>
      <c r="Q1146">
        <v>1</v>
      </c>
      <c r="R1146" s="4">
        <f t="shared" si="85"/>
        <v>370</v>
      </c>
      <c r="S1146" s="2">
        <v>249.0899963</v>
      </c>
      <c r="T1146" s="2">
        <f t="shared" si="88"/>
        <v>120.9100037</v>
      </c>
      <c r="U1146" s="2">
        <f t="shared" si="89"/>
        <v>249.0899963</v>
      </c>
    </row>
    <row r="1147" spans="1:21">
      <c r="A1147">
        <v>73216</v>
      </c>
      <c r="B1147" s="1">
        <v>43548</v>
      </c>
      <c r="C1147" s="2">
        <f t="shared" si="86"/>
        <v>7</v>
      </c>
      <c r="D1147" s="2" t="str">
        <f t="shared" si="87"/>
        <v>Weekend</v>
      </c>
      <c r="E1147" s="2" t="str">
        <f>TEXT(Table2[[#This Row],[Order Date]],"MMMM")</f>
        <v>March</v>
      </c>
      <c r="F1147" s="2" t="str">
        <f>TEXT(Table2[[#This Row],[Order Date]],"YYYY")</f>
        <v>2019</v>
      </c>
      <c r="G1147">
        <v>16769</v>
      </c>
      <c r="H1147" t="s">
        <v>139</v>
      </c>
      <c r="I1147" t="s">
        <v>516</v>
      </c>
      <c r="J1147" t="s">
        <v>89</v>
      </c>
      <c r="K1147" t="s">
        <v>90</v>
      </c>
      <c r="L1147" t="s">
        <v>33</v>
      </c>
      <c r="M1147" t="s">
        <v>97</v>
      </c>
      <c r="N1147">
        <v>1360</v>
      </c>
      <c r="O1147" t="s">
        <v>38</v>
      </c>
      <c r="P1147" s="4">
        <v>370</v>
      </c>
      <c r="Q1147">
        <v>1</v>
      </c>
      <c r="R1147" s="4">
        <f t="shared" si="85"/>
        <v>370</v>
      </c>
      <c r="S1147" s="2">
        <v>249.0899963</v>
      </c>
      <c r="T1147" s="2">
        <f t="shared" si="88"/>
        <v>120.9100037</v>
      </c>
      <c r="U1147" s="2">
        <f t="shared" si="89"/>
        <v>249.0899963</v>
      </c>
    </row>
    <row r="1148" spans="1:21">
      <c r="A1148">
        <v>73217</v>
      </c>
      <c r="B1148" s="1">
        <v>43547</v>
      </c>
      <c r="C1148" s="2">
        <f t="shared" si="86"/>
        <v>6</v>
      </c>
      <c r="D1148" s="2" t="str">
        <f t="shared" si="87"/>
        <v>Weekend</v>
      </c>
      <c r="E1148" s="2" t="str">
        <f>TEXT(Table2[[#This Row],[Order Date]],"MMMM")</f>
        <v>March</v>
      </c>
      <c r="F1148" s="2" t="str">
        <f>TEXT(Table2[[#This Row],[Order Date]],"YYYY")</f>
        <v>2019</v>
      </c>
      <c r="G1148">
        <v>16770</v>
      </c>
      <c r="H1148" t="s">
        <v>486</v>
      </c>
      <c r="I1148" t="s">
        <v>528</v>
      </c>
      <c r="J1148" t="s">
        <v>89</v>
      </c>
      <c r="K1148" t="s">
        <v>90</v>
      </c>
      <c r="L1148" t="s">
        <v>28</v>
      </c>
      <c r="M1148" t="s">
        <v>97</v>
      </c>
      <c r="N1148">
        <v>1360</v>
      </c>
      <c r="O1148" t="s">
        <v>38</v>
      </c>
      <c r="P1148" s="4">
        <v>370</v>
      </c>
      <c r="Q1148">
        <v>1</v>
      </c>
      <c r="R1148" s="4">
        <f t="shared" si="85"/>
        <v>370</v>
      </c>
      <c r="S1148" s="2">
        <v>249.0899963</v>
      </c>
      <c r="T1148" s="2">
        <f t="shared" si="88"/>
        <v>120.9100037</v>
      </c>
      <c r="U1148" s="2">
        <f t="shared" si="89"/>
        <v>249.0899963</v>
      </c>
    </row>
    <row r="1149" spans="1:21">
      <c r="A1149">
        <v>74194</v>
      </c>
      <c r="B1149" s="1">
        <v>43543</v>
      </c>
      <c r="C1149" s="2">
        <f t="shared" si="86"/>
        <v>2</v>
      </c>
      <c r="D1149" s="2" t="str">
        <f t="shared" si="87"/>
        <v>Weekday</v>
      </c>
      <c r="E1149" s="2" t="str">
        <f>TEXT(Table2[[#This Row],[Order Date]],"MMMM")</f>
        <v>March</v>
      </c>
      <c r="F1149" s="2" t="str">
        <f>TEXT(Table2[[#This Row],[Order Date]],"YYYY")</f>
        <v>2019</v>
      </c>
      <c r="G1149">
        <v>17747</v>
      </c>
      <c r="H1149" t="s">
        <v>401</v>
      </c>
      <c r="I1149" t="s">
        <v>354</v>
      </c>
      <c r="J1149" t="s">
        <v>89</v>
      </c>
      <c r="K1149" t="s">
        <v>90</v>
      </c>
      <c r="L1149" t="s">
        <v>28</v>
      </c>
      <c r="M1149" t="s">
        <v>880</v>
      </c>
      <c r="N1149">
        <v>1347</v>
      </c>
      <c r="O1149" t="s">
        <v>29</v>
      </c>
      <c r="P1149" s="4">
        <v>69.989999999999995</v>
      </c>
      <c r="Q1149">
        <v>1</v>
      </c>
      <c r="R1149" s="4">
        <f t="shared" si="85"/>
        <v>69.989999999999995</v>
      </c>
      <c r="S1149" s="2">
        <v>38.520000459999999</v>
      </c>
      <c r="T1149" s="2">
        <f t="shared" si="88"/>
        <v>31.469999539999996</v>
      </c>
      <c r="U1149" s="2">
        <f t="shared" si="89"/>
        <v>38.520000459999999</v>
      </c>
    </row>
    <row r="1150" spans="1:21">
      <c r="A1150">
        <v>55155</v>
      </c>
      <c r="B1150" s="1">
        <v>43540</v>
      </c>
      <c r="C1150" s="2">
        <f t="shared" si="86"/>
        <v>6</v>
      </c>
      <c r="D1150" s="2" t="str">
        <f t="shared" si="87"/>
        <v>Weekend</v>
      </c>
      <c r="E1150" s="2" t="str">
        <f>TEXT(Table2[[#This Row],[Order Date]],"MMMM")</f>
        <v>March</v>
      </c>
      <c r="F1150" s="2" t="str">
        <f>TEXT(Table2[[#This Row],[Order Date]],"YYYY")</f>
        <v>2019</v>
      </c>
      <c r="G1150">
        <v>3752</v>
      </c>
      <c r="H1150" t="s">
        <v>584</v>
      </c>
      <c r="I1150" t="s">
        <v>152</v>
      </c>
      <c r="J1150" t="s">
        <v>110</v>
      </c>
      <c r="K1150" t="s">
        <v>90</v>
      </c>
      <c r="L1150" t="s">
        <v>28</v>
      </c>
      <c r="M1150" t="s">
        <v>160</v>
      </c>
      <c r="N1150">
        <v>502</v>
      </c>
      <c r="O1150" t="s">
        <v>29</v>
      </c>
      <c r="P1150" s="4">
        <v>65</v>
      </c>
      <c r="Q1150">
        <v>3</v>
      </c>
      <c r="R1150" s="4">
        <f t="shared" si="85"/>
        <v>195</v>
      </c>
      <c r="S1150" s="2">
        <v>100.79999541000001</v>
      </c>
      <c r="T1150" s="2">
        <f t="shared" si="88"/>
        <v>94.200004589999992</v>
      </c>
      <c r="U1150" s="2">
        <f t="shared" si="89"/>
        <v>33.599998470000003</v>
      </c>
    </row>
    <row r="1151" spans="1:21">
      <c r="A1151">
        <v>54585</v>
      </c>
      <c r="B1151" s="1">
        <v>43531</v>
      </c>
      <c r="C1151" s="2">
        <f t="shared" si="86"/>
        <v>4</v>
      </c>
      <c r="D1151" s="2" t="str">
        <f t="shared" si="87"/>
        <v>Weekday</v>
      </c>
      <c r="E1151" s="2" t="str">
        <f>TEXT(Table2[[#This Row],[Order Date]],"MMMM")</f>
        <v>March</v>
      </c>
      <c r="F1151" s="2" t="str">
        <f>TEXT(Table2[[#This Row],[Order Date]],"YYYY")</f>
        <v>2019</v>
      </c>
      <c r="G1151">
        <v>1423</v>
      </c>
      <c r="H1151" t="s">
        <v>194</v>
      </c>
      <c r="I1151" t="s">
        <v>44</v>
      </c>
      <c r="J1151" t="s">
        <v>110</v>
      </c>
      <c r="K1151" t="s">
        <v>111</v>
      </c>
      <c r="L1151" t="s">
        <v>33</v>
      </c>
      <c r="M1151" t="s">
        <v>160</v>
      </c>
      <c r="N1151">
        <v>502</v>
      </c>
      <c r="O1151" t="s">
        <v>29</v>
      </c>
      <c r="P1151" s="4">
        <v>65</v>
      </c>
      <c r="Q1151">
        <v>5</v>
      </c>
      <c r="R1151" s="4">
        <f t="shared" si="85"/>
        <v>325</v>
      </c>
      <c r="S1151" s="2">
        <v>167.99999235000001</v>
      </c>
      <c r="T1151" s="2">
        <f t="shared" si="88"/>
        <v>157.00000764999999</v>
      </c>
      <c r="U1151" s="2">
        <f t="shared" si="89"/>
        <v>33.599998470000003</v>
      </c>
    </row>
    <row r="1152" spans="1:21">
      <c r="A1152">
        <v>52601</v>
      </c>
      <c r="B1152" s="1">
        <v>43530</v>
      </c>
      <c r="C1152" s="2">
        <f t="shared" si="86"/>
        <v>3</v>
      </c>
      <c r="D1152" s="2" t="str">
        <f t="shared" si="87"/>
        <v>Weekday</v>
      </c>
      <c r="E1152" s="2" t="str">
        <f>TEXT(Table2[[#This Row],[Order Date]],"MMMM")</f>
        <v>March</v>
      </c>
      <c r="F1152" s="2" t="str">
        <f>TEXT(Table2[[#This Row],[Order Date]],"YYYY")</f>
        <v>2019</v>
      </c>
      <c r="G1152">
        <v>1695</v>
      </c>
      <c r="H1152" t="s">
        <v>373</v>
      </c>
      <c r="I1152" t="s">
        <v>353</v>
      </c>
      <c r="J1152" t="s">
        <v>89</v>
      </c>
      <c r="K1152" t="s">
        <v>90</v>
      </c>
      <c r="L1152" t="s">
        <v>33</v>
      </c>
      <c r="M1152" t="s">
        <v>183</v>
      </c>
      <c r="N1152">
        <v>627</v>
      </c>
      <c r="O1152" t="s">
        <v>46</v>
      </c>
      <c r="P1152" s="4">
        <v>165</v>
      </c>
      <c r="Q1152">
        <v>2</v>
      </c>
      <c r="R1152" s="4">
        <f t="shared" si="85"/>
        <v>330</v>
      </c>
      <c r="S1152" s="2">
        <v>245.4600068</v>
      </c>
      <c r="T1152" s="2">
        <f t="shared" si="88"/>
        <v>84.539993199999998</v>
      </c>
      <c r="U1152" s="2">
        <f t="shared" si="89"/>
        <v>122.7300034</v>
      </c>
    </row>
    <row r="1153" spans="1:21">
      <c r="A1153">
        <v>66998</v>
      </c>
      <c r="B1153" s="1">
        <v>43529</v>
      </c>
      <c r="C1153" s="2">
        <f t="shared" si="86"/>
        <v>2</v>
      </c>
      <c r="D1153" s="2" t="str">
        <f t="shared" si="87"/>
        <v>Weekday</v>
      </c>
      <c r="E1153" s="2" t="str">
        <f>TEXT(Table2[[#This Row],[Order Date]],"MMMM")</f>
        <v>March</v>
      </c>
      <c r="F1153" s="2" t="str">
        <f>TEXT(Table2[[#This Row],[Order Date]],"YYYY")</f>
        <v>2019</v>
      </c>
      <c r="G1153">
        <v>9466</v>
      </c>
      <c r="H1153" t="s">
        <v>92</v>
      </c>
      <c r="I1153" t="s">
        <v>711</v>
      </c>
      <c r="J1153" t="s">
        <v>89</v>
      </c>
      <c r="K1153" t="s">
        <v>90</v>
      </c>
      <c r="L1153" t="s">
        <v>28</v>
      </c>
      <c r="M1153" t="s">
        <v>134</v>
      </c>
      <c r="N1153">
        <v>191</v>
      </c>
      <c r="O1153" t="s">
        <v>29</v>
      </c>
      <c r="P1153" s="4">
        <v>85</v>
      </c>
      <c r="Q1153">
        <v>5</v>
      </c>
      <c r="R1153" s="4">
        <f t="shared" si="85"/>
        <v>425</v>
      </c>
      <c r="S1153" s="2">
        <v>273.89999399999999</v>
      </c>
      <c r="T1153" s="2">
        <f t="shared" si="88"/>
        <v>151.10000600000001</v>
      </c>
      <c r="U1153" s="2">
        <f t="shared" si="89"/>
        <v>54.779998800000001</v>
      </c>
    </row>
    <row r="1154" spans="1:21">
      <c r="A1154">
        <v>54274</v>
      </c>
      <c r="B1154" s="1">
        <v>43527</v>
      </c>
      <c r="C1154" s="2">
        <f t="shared" si="86"/>
        <v>7</v>
      </c>
      <c r="D1154" s="2" t="str">
        <f t="shared" si="87"/>
        <v>Weekend</v>
      </c>
      <c r="E1154" s="2" t="str">
        <f>TEXT(Table2[[#This Row],[Order Date]],"MMMM")</f>
        <v>March</v>
      </c>
      <c r="F1154" s="2" t="str">
        <f>TEXT(Table2[[#This Row],[Order Date]],"YYYY")</f>
        <v>2019</v>
      </c>
      <c r="G1154">
        <v>6360</v>
      </c>
      <c r="H1154" t="s">
        <v>405</v>
      </c>
      <c r="I1154" t="s">
        <v>44</v>
      </c>
      <c r="J1154" t="s">
        <v>110</v>
      </c>
      <c r="K1154" t="s">
        <v>111</v>
      </c>
      <c r="L1154" t="s">
        <v>33</v>
      </c>
      <c r="M1154" t="s">
        <v>160</v>
      </c>
      <c r="N1154">
        <v>502</v>
      </c>
      <c r="O1154" t="s">
        <v>29</v>
      </c>
      <c r="P1154" s="4">
        <v>65</v>
      </c>
      <c r="Q1154">
        <v>5</v>
      </c>
      <c r="R1154" s="4">
        <f t="shared" ref="R1154:R1217" si="90">P1154*Q1154</f>
        <v>325</v>
      </c>
      <c r="S1154" s="2">
        <v>167.99999235000001</v>
      </c>
      <c r="T1154" s="2">
        <f t="shared" si="88"/>
        <v>157.00000764999999</v>
      </c>
      <c r="U1154" s="2">
        <f t="shared" si="89"/>
        <v>33.599998470000003</v>
      </c>
    </row>
    <row r="1155" spans="1:21">
      <c r="A1155">
        <v>67753</v>
      </c>
      <c r="B1155" s="1">
        <v>43516</v>
      </c>
      <c r="C1155" s="2">
        <f t="shared" ref="C1155:C1218" si="91">WEEKDAY(B1155,2)</f>
        <v>3</v>
      </c>
      <c r="D1155" s="2" t="str">
        <f t="shared" ref="D1155:D1218" si="92">IF(C1155&gt;=6,"Weekend","Weekday")</f>
        <v>Weekday</v>
      </c>
      <c r="E1155" s="2" t="str">
        <f>TEXT(Table2[[#This Row],[Order Date]],"MMMM")</f>
        <v>February</v>
      </c>
      <c r="F1155" s="2" t="str">
        <f>TEXT(Table2[[#This Row],[Order Date]],"YYYY")</f>
        <v>2019</v>
      </c>
      <c r="G1155">
        <v>1566</v>
      </c>
      <c r="H1155" t="s">
        <v>415</v>
      </c>
      <c r="I1155" t="s">
        <v>44</v>
      </c>
      <c r="J1155" t="s">
        <v>110</v>
      </c>
      <c r="K1155" t="s">
        <v>111</v>
      </c>
      <c r="L1155" t="s">
        <v>28</v>
      </c>
      <c r="M1155" t="s">
        <v>94</v>
      </c>
      <c r="N1155">
        <v>403</v>
      </c>
      <c r="O1155" t="s">
        <v>53</v>
      </c>
      <c r="P1155" s="4">
        <v>133.37</v>
      </c>
      <c r="Q1155">
        <v>1</v>
      </c>
      <c r="R1155" s="4">
        <f t="shared" si="90"/>
        <v>133.37</v>
      </c>
      <c r="S1155" s="2">
        <v>84.590000149999995</v>
      </c>
      <c r="T1155" s="2">
        <f t="shared" ref="T1155:T1218" si="93">R1155-S1155</f>
        <v>48.77999985000001</v>
      </c>
      <c r="U1155" s="2">
        <f t="shared" ref="U1155:U1218" si="94">S1155/Q1155</f>
        <v>84.590000149999995</v>
      </c>
    </row>
    <row r="1156" spans="1:21">
      <c r="A1156">
        <v>70044</v>
      </c>
      <c r="B1156" s="1">
        <v>43515</v>
      </c>
      <c r="C1156" s="2">
        <f t="shared" si="91"/>
        <v>2</v>
      </c>
      <c r="D1156" s="2" t="str">
        <f t="shared" si="92"/>
        <v>Weekday</v>
      </c>
      <c r="E1156" s="2" t="str">
        <f>TEXT(Table2[[#This Row],[Order Date]],"MMMM")</f>
        <v>February</v>
      </c>
      <c r="F1156" s="2" t="str">
        <f>TEXT(Table2[[#This Row],[Order Date]],"YYYY")</f>
        <v>2019</v>
      </c>
      <c r="G1156">
        <v>13597</v>
      </c>
      <c r="H1156" t="s">
        <v>733</v>
      </c>
      <c r="I1156" t="s">
        <v>227</v>
      </c>
      <c r="J1156" t="s">
        <v>110</v>
      </c>
      <c r="K1156" t="s">
        <v>111</v>
      </c>
      <c r="L1156" t="s">
        <v>28</v>
      </c>
      <c r="M1156" t="s">
        <v>228</v>
      </c>
      <c r="N1156">
        <v>1350</v>
      </c>
      <c r="O1156" t="s">
        <v>29</v>
      </c>
      <c r="P1156" s="4">
        <v>22.74</v>
      </c>
      <c r="Q1156">
        <v>1</v>
      </c>
      <c r="R1156" s="4">
        <f t="shared" si="90"/>
        <v>22.74</v>
      </c>
      <c r="S1156" s="2">
        <v>14.6999969</v>
      </c>
      <c r="T1156" s="2">
        <f t="shared" si="93"/>
        <v>8.0400030999999981</v>
      </c>
      <c r="U1156" s="2">
        <f t="shared" si="94"/>
        <v>14.6999969</v>
      </c>
    </row>
    <row r="1157" spans="1:21">
      <c r="A1157">
        <v>53403</v>
      </c>
      <c r="B1157" s="1">
        <v>43514</v>
      </c>
      <c r="C1157" s="2">
        <f t="shared" si="91"/>
        <v>1</v>
      </c>
      <c r="D1157" s="2" t="str">
        <f t="shared" si="92"/>
        <v>Weekday</v>
      </c>
      <c r="E1157" s="2" t="str">
        <f>TEXT(Table2[[#This Row],[Order Date]],"MMMM")</f>
        <v>February</v>
      </c>
      <c r="F1157" s="2" t="str">
        <f>TEXT(Table2[[#This Row],[Order Date]],"YYYY")</f>
        <v>2019</v>
      </c>
      <c r="G1157">
        <v>10485</v>
      </c>
      <c r="H1157" t="s">
        <v>92</v>
      </c>
      <c r="I1157" t="s">
        <v>119</v>
      </c>
      <c r="J1157" t="s">
        <v>110</v>
      </c>
      <c r="K1157" t="s">
        <v>90</v>
      </c>
      <c r="L1157" t="s">
        <v>28</v>
      </c>
      <c r="M1157" t="s">
        <v>160</v>
      </c>
      <c r="N1157">
        <v>502</v>
      </c>
      <c r="O1157" t="s">
        <v>29</v>
      </c>
      <c r="P1157" s="4">
        <v>65</v>
      </c>
      <c r="Q1157">
        <v>3</v>
      </c>
      <c r="R1157" s="4">
        <f t="shared" si="90"/>
        <v>195</v>
      </c>
      <c r="S1157" s="2">
        <v>100.79999541000001</v>
      </c>
      <c r="T1157" s="2">
        <f t="shared" si="93"/>
        <v>94.200004589999992</v>
      </c>
      <c r="U1157" s="2">
        <f t="shared" si="94"/>
        <v>33.599998470000003</v>
      </c>
    </row>
    <row r="1158" spans="1:21">
      <c r="A1158">
        <v>74193</v>
      </c>
      <c r="B1158" s="1">
        <v>43507</v>
      </c>
      <c r="C1158" s="2">
        <f t="shared" si="91"/>
        <v>1</v>
      </c>
      <c r="D1158" s="2" t="str">
        <f t="shared" si="92"/>
        <v>Weekday</v>
      </c>
      <c r="E1158" s="2" t="str">
        <f>TEXT(Table2[[#This Row],[Order Date]],"MMMM")</f>
        <v>February</v>
      </c>
      <c r="F1158" s="2" t="str">
        <f>TEXT(Table2[[#This Row],[Order Date]],"YYYY")</f>
        <v>2019</v>
      </c>
      <c r="G1158">
        <v>17746</v>
      </c>
      <c r="H1158" t="s">
        <v>881</v>
      </c>
      <c r="I1158" t="s">
        <v>882</v>
      </c>
      <c r="J1158" t="s">
        <v>89</v>
      </c>
      <c r="K1158" t="s">
        <v>90</v>
      </c>
      <c r="L1158" t="s">
        <v>28</v>
      </c>
      <c r="M1158" t="s">
        <v>880</v>
      </c>
      <c r="N1158">
        <v>1347</v>
      </c>
      <c r="O1158" t="s">
        <v>29</v>
      </c>
      <c r="P1158" s="4">
        <v>69.989999999999995</v>
      </c>
      <c r="Q1158">
        <v>1</v>
      </c>
      <c r="R1158" s="4">
        <f t="shared" si="90"/>
        <v>69.989999999999995</v>
      </c>
      <c r="S1158" s="2">
        <v>38.520000459999999</v>
      </c>
      <c r="T1158" s="2">
        <f t="shared" si="93"/>
        <v>31.469999539999996</v>
      </c>
      <c r="U1158" s="2">
        <f t="shared" si="94"/>
        <v>38.520000459999999</v>
      </c>
    </row>
    <row r="1159" spans="1:21">
      <c r="A1159">
        <v>52640</v>
      </c>
      <c r="B1159" s="1">
        <v>43503</v>
      </c>
      <c r="C1159" s="2">
        <f t="shared" si="91"/>
        <v>4</v>
      </c>
      <c r="D1159" s="2" t="str">
        <f t="shared" si="92"/>
        <v>Weekday</v>
      </c>
      <c r="E1159" s="2" t="str">
        <f>TEXT(Table2[[#This Row],[Order Date]],"MMMM")</f>
        <v>February</v>
      </c>
      <c r="F1159" s="2" t="str">
        <f>TEXT(Table2[[#This Row],[Order Date]],"YYYY")</f>
        <v>2019</v>
      </c>
      <c r="G1159">
        <v>6398</v>
      </c>
      <c r="H1159" t="s">
        <v>92</v>
      </c>
      <c r="I1159" t="s">
        <v>44</v>
      </c>
      <c r="J1159" t="s">
        <v>110</v>
      </c>
      <c r="K1159" t="s">
        <v>111</v>
      </c>
      <c r="L1159" t="s">
        <v>33</v>
      </c>
      <c r="M1159" t="s">
        <v>160</v>
      </c>
      <c r="N1159">
        <v>502</v>
      </c>
      <c r="O1159" t="s">
        <v>29</v>
      </c>
      <c r="P1159" s="4">
        <v>65</v>
      </c>
      <c r="Q1159">
        <v>5</v>
      </c>
      <c r="R1159" s="4">
        <f t="shared" si="90"/>
        <v>325</v>
      </c>
      <c r="S1159" s="2">
        <v>167.99999235000001</v>
      </c>
      <c r="T1159" s="2">
        <f t="shared" si="93"/>
        <v>157.00000764999999</v>
      </c>
      <c r="U1159" s="2">
        <f t="shared" si="94"/>
        <v>33.599998470000003</v>
      </c>
    </row>
    <row r="1160" spans="1:21">
      <c r="A1160">
        <v>52640</v>
      </c>
      <c r="B1160" s="1">
        <v>43503</v>
      </c>
      <c r="C1160" s="2">
        <f t="shared" si="91"/>
        <v>4</v>
      </c>
      <c r="D1160" s="2" t="str">
        <f t="shared" si="92"/>
        <v>Weekday</v>
      </c>
      <c r="E1160" s="2" t="str">
        <f>TEXT(Table2[[#This Row],[Order Date]],"MMMM")</f>
        <v>February</v>
      </c>
      <c r="F1160" s="2" t="str">
        <f>TEXT(Table2[[#This Row],[Order Date]],"YYYY")</f>
        <v>2019</v>
      </c>
      <c r="G1160">
        <v>6398</v>
      </c>
      <c r="H1160" t="s">
        <v>92</v>
      </c>
      <c r="I1160" t="s">
        <v>44</v>
      </c>
      <c r="J1160" t="s">
        <v>110</v>
      </c>
      <c r="K1160" t="s">
        <v>111</v>
      </c>
      <c r="L1160" t="s">
        <v>33</v>
      </c>
      <c r="M1160" t="s">
        <v>183</v>
      </c>
      <c r="N1160">
        <v>627</v>
      </c>
      <c r="O1160" t="s">
        <v>46</v>
      </c>
      <c r="P1160" s="4">
        <v>165</v>
      </c>
      <c r="Q1160">
        <v>5</v>
      </c>
      <c r="R1160" s="4">
        <f t="shared" si="90"/>
        <v>825</v>
      </c>
      <c r="S1160" s="2">
        <v>613.65001700000005</v>
      </c>
      <c r="T1160" s="2">
        <f t="shared" si="93"/>
        <v>211.34998299999995</v>
      </c>
      <c r="U1160" s="2">
        <f t="shared" si="94"/>
        <v>122.73000340000002</v>
      </c>
    </row>
    <row r="1161" spans="1:21">
      <c r="A1161">
        <v>73205</v>
      </c>
      <c r="B1161" s="1">
        <v>43502</v>
      </c>
      <c r="C1161" s="2">
        <f t="shared" si="91"/>
        <v>3</v>
      </c>
      <c r="D1161" s="2" t="str">
        <f t="shared" si="92"/>
        <v>Weekday</v>
      </c>
      <c r="E1161" s="2" t="str">
        <f>TEXT(Table2[[#This Row],[Order Date]],"MMMM")</f>
        <v>February</v>
      </c>
      <c r="F1161" s="2" t="str">
        <f>TEXT(Table2[[#This Row],[Order Date]],"YYYY")</f>
        <v>2019</v>
      </c>
      <c r="G1161">
        <v>16758</v>
      </c>
      <c r="H1161" t="s">
        <v>883</v>
      </c>
      <c r="I1161" t="s">
        <v>109</v>
      </c>
      <c r="J1161" t="s">
        <v>110</v>
      </c>
      <c r="K1161" t="s">
        <v>111</v>
      </c>
      <c r="L1161" t="s">
        <v>19</v>
      </c>
      <c r="M1161" t="s">
        <v>97</v>
      </c>
      <c r="N1161">
        <v>1360</v>
      </c>
      <c r="O1161" t="s">
        <v>38</v>
      </c>
      <c r="P1161" s="4">
        <v>370</v>
      </c>
      <c r="Q1161">
        <v>1</v>
      </c>
      <c r="R1161" s="4">
        <f t="shared" si="90"/>
        <v>370</v>
      </c>
      <c r="S1161" s="2">
        <v>249.0899963</v>
      </c>
      <c r="T1161" s="2">
        <f t="shared" si="93"/>
        <v>120.9100037</v>
      </c>
      <c r="U1161" s="2">
        <f t="shared" si="94"/>
        <v>249.0899963</v>
      </c>
    </row>
    <row r="1162" spans="1:21">
      <c r="A1162">
        <v>52562</v>
      </c>
      <c r="B1162" s="1">
        <v>43502</v>
      </c>
      <c r="C1162" s="2">
        <f t="shared" si="91"/>
        <v>3</v>
      </c>
      <c r="D1162" s="2" t="str">
        <f t="shared" si="92"/>
        <v>Weekday</v>
      </c>
      <c r="E1162" s="2" t="str">
        <f>TEXT(Table2[[#This Row],[Order Date]],"MMMM")</f>
        <v>February</v>
      </c>
      <c r="F1162" s="2" t="str">
        <f>TEXT(Table2[[#This Row],[Order Date]],"YYYY")</f>
        <v>2019</v>
      </c>
      <c r="G1162">
        <v>11106</v>
      </c>
      <c r="H1162" t="s">
        <v>858</v>
      </c>
      <c r="I1162" t="s">
        <v>44</v>
      </c>
      <c r="J1162" t="s">
        <v>110</v>
      </c>
      <c r="K1162" t="s">
        <v>111</v>
      </c>
      <c r="L1162" t="s">
        <v>33</v>
      </c>
      <c r="M1162" t="s">
        <v>120</v>
      </c>
      <c r="N1162">
        <v>365</v>
      </c>
      <c r="O1162" t="s">
        <v>53</v>
      </c>
      <c r="P1162" s="4">
        <v>94.75</v>
      </c>
      <c r="Q1162">
        <v>5</v>
      </c>
      <c r="R1162" s="4">
        <f t="shared" si="90"/>
        <v>473.75</v>
      </c>
      <c r="S1162" s="2">
        <v>152.8499985</v>
      </c>
      <c r="T1162" s="2">
        <f t="shared" si="93"/>
        <v>320.90000150000003</v>
      </c>
      <c r="U1162" s="2">
        <f t="shared" si="94"/>
        <v>30.5699997</v>
      </c>
    </row>
    <row r="1163" spans="1:21">
      <c r="A1163">
        <v>52478</v>
      </c>
      <c r="B1163" s="1">
        <v>43501</v>
      </c>
      <c r="C1163" s="2">
        <f t="shared" si="91"/>
        <v>2</v>
      </c>
      <c r="D1163" s="2" t="str">
        <f t="shared" si="92"/>
        <v>Weekday</v>
      </c>
      <c r="E1163" s="2" t="str">
        <f>TEXT(Table2[[#This Row],[Order Date]],"MMMM")</f>
        <v>February</v>
      </c>
      <c r="F1163" s="2" t="str">
        <f>TEXT(Table2[[#This Row],[Order Date]],"YYYY")</f>
        <v>2019</v>
      </c>
      <c r="G1163">
        <v>6543</v>
      </c>
      <c r="H1163" t="s">
        <v>92</v>
      </c>
      <c r="I1163" t="s">
        <v>44</v>
      </c>
      <c r="J1163" t="s">
        <v>110</v>
      </c>
      <c r="K1163" t="s">
        <v>111</v>
      </c>
      <c r="L1163" t="s">
        <v>33</v>
      </c>
      <c r="M1163" t="s">
        <v>160</v>
      </c>
      <c r="N1163">
        <v>502</v>
      </c>
      <c r="O1163" t="s">
        <v>29</v>
      </c>
      <c r="P1163" s="4">
        <v>65</v>
      </c>
      <c r="Q1163">
        <v>5</v>
      </c>
      <c r="R1163" s="4">
        <f t="shared" si="90"/>
        <v>325</v>
      </c>
      <c r="S1163" s="2">
        <v>167.99999235000001</v>
      </c>
      <c r="T1163" s="2">
        <f t="shared" si="93"/>
        <v>157.00000764999999</v>
      </c>
      <c r="U1163" s="2">
        <f t="shared" si="94"/>
        <v>33.599998470000003</v>
      </c>
    </row>
    <row r="1164" spans="1:21">
      <c r="A1164">
        <v>52478</v>
      </c>
      <c r="B1164" s="1">
        <v>43501</v>
      </c>
      <c r="C1164" s="2">
        <f t="shared" si="91"/>
        <v>2</v>
      </c>
      <c r="D1164" s="2" t="str">
        <f t="shared" si="92"/>
        <v>Weekday</v>
      </c>
      <c r="E1164" s="2" t="str">
        <f>TEXT(Table2[[#This Row],[Order Date]],"MMMM")</f>
        <v>February</v>
      </c>
      <c r="F1164" s="2" t="str">
        <f>TEXT(Table2[[#This Row],[Order Date]],"YYYY")</f>
        <v>2019</v>
      </c>
      <c r="G1164">
        <v>6543</v>
      </c>
      <c r="H1164" t="s">
        <v>92</v>
      </c>
      <c r="I1164" t="s">
        <v>44</v>
      </c>
      <c r="J1164" t="s">
        <v>110</v>
      </c>
      <c r="K1164" t="s">
        <v>111</v>
      </c>
      <c r="L1164" t="s">
        <v>33</v>
      </c>
      <c r="M1164" t="s">
        <v>679</v>
      </c>
      <c r="N1164">
        <v>825</v>
      </c>
      <c r="O1164" t="s">
        <v>46</v>
      </c>
      <c r="P1164" s="4">
        <v>185</v>
      </c>
      <c r="Q1164">
        <v>5</v>
      </c>
      <c r="R1164" s="4">
        <f t="shared" si="90"/>
        <v>925</v>
      </c>
      <c r="S1164" s="2">
        <v>568.49998474999995</v>
      </c>
      <c r="T1164" s="2">
        <f t="shared" si="93"/>
        <v>356.50001525000005</v>
      </c>
      <c r="U1164" s="2">
        <f t="shared" si="94"/>
        <v>113.69999694999998</v>
      </c>
    </row>
    <row r="1165" spans="1:21">
      <c r="A1165">
        <v>54572</v>
      </c>
      <c r="B1165" s="1">
        <v>43498</v>
      </c>
      <c r="C1165" s="2">
        <f t="shared" si="91"/>
        <v>6</v>
      </c>
      <c r="D1165" s="2" t="str">
        <f t="shared" si="92"/>
        <v>Weekend</v>
      </c>
      <c r="E1165" s="2" t="str">
        <f>TEXT(Table2[[#This Row],[Order Date]],"MMMM")</f>
        <v>February</v>
      </c>
      <c r="F1165" s="2" t="str">
        <f>TEXT(Table2[[#This Row],[Order Date]],"YYYY")</f>
        <v>2019</v>
      </c>
      <c r="G1165">
        <v>7844</v>
      </c>
      <c r="H1165" t="s">
        <v>92</v>
      </c>
      <c r="I1165" t="s">
        <v>109</v>
      </c>
      <c r="J1165" t="s">
        <v>110</v>
      </c>
      <c r="K1165" t="s">
        <v>111</v>
      </c>
      <c r="L1165" t="s">
        <v>33</v>
      </c>
      <c r="M1165" t="s">
        <v>120</v>
      </c>
      <c r="N1165">
        <v>365</v>
      </c>
      <c r="O1165" t="s">
        <v>53</v>
      </c>
      <c r="P1165" s="4">
        <v>94.75</v>
      </c>
      <c r="Q1165">
        <v>5</v>
      </c>
      <c r="R1165" s="4">
        <f t="shared" si="90"/>
        <v>473.75</v>
      </c>
      <c r="S1165" s="2">
        <v>152.8499985</v>
      </c>
      <c r="T1165" s="2">
        <f t="shared" si="93"/>
        <v>320.90000150000003</v>
      </c>
      <c r="U1165" s="2">
        <f t="shared" si="94"/>
        <v>30.5699997</v>
      </c>
    </row>
    <row r="1166" spans="1:21">
      <c r="A1166">
        <v>17228</v>
      </c>
      <c r="B1166" s="1">
        <v>43498</v>
      </c>
      <c r="C1166" s="2">
        <f t="shared" si="91"/>
        <v>6</v>
      </c>
      <c r="D1166" s="2" t="str">
        <f t="shared" si="92"/>
        <v>Weekend</v>
      </c>
      <c r="E1166" s="2" t="str">
        <f>TEXT(Table2[[#This Row],[Order Date]],"MMMM")</f>
        <v>February</v>
      </c>
      <c r="F1166" s="2" t="str">
        <f>TEXT(Table2[[#This Row],[Order Date]],"YYYY")</f>
        <v>2019</v>
      </c>
      <c r="G1166">
        <v>10224</v>
      </c>
      <c r="H1166" t="s">
        <v>452</v>
      </c>
      <c r="I1166" t="s">
        <v>351</v>
      </c>
      <c r="J1166" t="s">
        <v>89</v>
      </c>
      <c r="K1166" t="s">
        <v>90</v>
      </c>
      <c r="L1166" t="s">
        <v>28</v>
      </c>
      <c r="M1166" t="s">
        <v>134</v>
      </c>
      <c r="N1166">
        <v>191</v>
      </c>
      <c r="O1166" t="s">
        <v>29</v>
      </c>
      <c r="P1166" s="4">
        <v>85</v>
      </c>
      <c r="Q1166">
        <v>5</v>
      </c>
      <c r="R1166" s="4">
        <f t="shared" si="90"/>
        <v>425</v>
      </c>
      <c r="S1166" s="2">
        <v>273.89999399999999</v>
      </c>
      <c r="T1166" s="2">
        <f t="shared" si="93"/>
        <v>151.10000600000001</v>
      </c>
      <c r="U1166" s="2">
        <f t="shared" si="94"/>
        <v>54.779998800000001</v>
      </c>
    </row>
    <row r="1167" spans="1:21">
      <c r="A1167">
        <v>9681</v>
      </c>
      <c r="B1167" s="1">
        <v>43498</v>
      </c>
      <c r="C1167" s="2">
        <f t="shared" si="91"/>
        <v>6</v>
      </c>
      <c r="D1167" s="2" t="str">
        <f t="shared" si="92"/>
        <v>Weekend</v>
      </c>
      <c r="E1167" s="2" t="str">
        <f>TEXT(Table2[[#This Row],[Order Date]],"MMMM")</f>
        <v>February</v>
      </c>
      <c r="F1167" s="2" t="str">
        <f>TEXT(Table2[[#This Row],[Order Date]],"YYYY")</f>
        <v>2019</v>
      </c>
      <c r="G1167">
        <v>629</v>
      </c>
      <c r="H1167" t="s">
        <v>139</v>
      </c>
      <c r="I1167" t="s">
        <v>71</v>
      </c>
      <c r="J1167" t="s">
        <v>89</v>
      </c>
      <c r="K1167" t="s">
        <v>90</v>
      </c>
      <c r="L1167" t="s">
        <v>33</v>
      </c>
      <c r="M1167" t="s">
        <v>160</v>
      </c>
      <c r="N1167">
        <v>502</v>
      </c>
      <c r="O1167" t="s">
        <v>29</v>
      </c>
      <c r="P1167" s="4">
        <v>65</v>
      </c>
      <c r="Q1167">
        <v>2</v>
      </c>
      <c r="R1167" s="4">
        <f t="shared" si="90"/>
        <v>130</v>
      </c>
      <c r="S1167" s="2">
        <v>67.199996940000005</v>
      </c>
      <c r="T1167" s="2">
        <f t="shared" si="93"/>
        <v>62.800003059999995</v>
      </c>
      <c r="U1167" s="2">
        <f t="shared" si="94"/>
        <v>33.599998470000003</v>
      </c>
    </row>
    <row r="1168" spans="1:21">
      <c r="A1168">
        <v>58315</v>
      </c>
      <c r="B1168" s="1">
        <v>43497</v>
      </c>
      <c r="C1168" s="2">
        <f t="shared" si="91"/>
        <v>5</v>
      </c>
      <c r="D1168" s="2" t="str">
        <f t="shared" si="92"/>
        <v>Weekday</v>
      </c>
      <c r="E1168" s="2" t="str">
        <f>TEXT(Table2[[#This Row],[Order Date]],"MMMM")</f>
        <v>February</v>
      </c>
      <c r="F1168" s="2" t="str">
        <f>TEXT(Table2[[#This Row],[Order Date]],"YYYY")</f>
        <v>2019</v>
      </c>
      <c r="G1168">
        <v>12382</v>
      </c>
      <c r="H1168" t="s">
        <v>92</v>
      </c>
      <c r="I1168" t="s">
        <v>44</v>
      </c>
      <c r="J1168" t="s">
        <v>110</v>
      </c>
      <c r="K1168" t="s">
        <v>111</v>
      </c>
      <c r="L1168" t="s">
        <v>33</v>
      </c>
      <c r="M1168" t="s">
        <v>120</v>
      </c>
      <c r="N1168">
        <v>365</v>
      </c>
      <c r="O1168" t="s">
        <v>53</v>
      </c>
      <c r="P1168" s="4">
        <v>94.75</v>
      </c>
      <c r="Q1168">
        <v>5</v>
      </c>
      <c r="R1168" s="4">
        <f t="shared" si="90"/>
        <v>473.75</v>
      </c>
      <c r="S1168" s="2">
        <v>152.8499985</v>
      </c>
      <c r="T1168" s="2">
        <f t="shared" si="93"/>
        <v>320.90000150000003</v>
      </c>
      <c r="U1168" s="2">
        <f t="shared" si="94"/>
        <v>30.5699997</v>
      </c>
    </row>
    <row r="1169" spans="1:21">
      <c r="A1169">
        <v>16299</v>
      </c>
      <c r="B1169" s="1">
        <v>43497</v>
      </c>
      <c r="C1169" s="2">
        <f t="shared" si="91"/>
        <v>5</v>
      </c>
      <c r="D1169" s="2" t="str">
        <f t="shared" si="92"/>
        <v>Weekday</v>
      </c>
      <c r="E1169" s="2" t="str">
        <f>TEXT(Table2[[#This Row],[Order Date]],"MMMM")</f>
        <v>February</v>
      </c>
      <c r="F1169" s="2" t="str">
        <f>TEXT(Table2[[#This Row],[Order Date]],"YYYY")</f>
        <v>2019</v>
      </c>
      <c r="G1169">
        <v>11348</v>
      </c>
      <c r="H1169" t="s">
        <v>216</v>
      </c>
      <c r="I1169" t="s">
        <v>884</v>
      </c>
      <c r="J1169" t="s">
        <v>89</v>
      </c>
      <c r="K1169" t="s">
        <v>90</v>
      </c>
      <c r="L1169" t="s">
        <v>28</v>
      </c>
      <c r="M1169" t="s">
        <v>134</v>
      </c>
      <c r="N1169">
        <v>191</v>
      </c>
      <c r="O1169" t="s">
        <v>29</v>
      </c>
      <c r="P1169" s="4">
        <v>85</v>
      </c>
      <c r="Q1169">
        <v>5</v>
      </c>
      <c r="R1169" s="4">
        <f t="shared" si="90"/>
        <v>425</v>
      </c>
      <c r="S1169" s="2">
        <v>273.89999399999999</v>
      </c>
      <c r="T1169" s="2">
        <f t="shared" si="93"/>
        <v>151.10000600000001</v>
      </c>
      <c r="U1169" s="2">
        <f t="shared" si="94"/>
        <v>54.779998800000001</v>
      </c>
    </row>
    <row r="1170" spans="1:21">
      <c r="A1170">
        <v>10584</v>
      </c>
      <c r="B1170" s="1">
        <v>43497</v>
      </c>
      <c r="C1170" s="2">
        <f t="shared" si="91"/>
        <v>5</v>
      </c>
      <c r="D1170" s="2" t="str">
        <f t="shared" si="92"/>
        <v>Weekday</v>
      </c>
      <c r="E1170" s="2" t="str">
        <f>TEXT(Table2[[#This Row],[Order Date]],"MMMM")</f>
        <v>February</v>
      </c>
      <c r="F1170" s="2" t="str">
        <f>TEXT(Table2[[#This Row],[Order Date]],"YYYY")</f>
        <v>2019</v>
      </c>
      <c r="G1170">
        <v>2698</v>
      </c>
      <c r="H1170" t="s">
        <v>198</v>
      </c>
      <c r="I1170" t="s">
        <v>63</v>
      </c>
      <c r="J1170" t="s">
        <v>89</v>
      </c>
      <c r="K1170" t="s">
        <v>90</v>
      </c>
      <c r="L1170" t="s">
        <v>28</v>
      </c>
      <c r="M1170" t="s">
        <v>134</v>
      </c>
      <c r="N1170">
        <v>191</v>
      </c>
      <c r="O1170" t="s">
        <v>29</v>
      </c>
      <c r="P1170" s="4">
        <v>85</v>
      </c>
      <c r="Q1170">
        <v>5</v>
      </c>
      <c r="R1170" s="4">
        <f t="shared" si="90"/>
        <v>425</v>
      </c>
      <c r="S1170" s="2">
        <v>273.89999399999999</v>
      </c>
      <c r="T1170" s="2">
        <f t="shared" si="93"/>
        <v>151.10000600000001</v>
      </c>
      <c r="U1170" s="2">
        <f t="shared" si="94"/>
        <v>54.779998800000001</v>
      </c>
    </row>
    <row r="1171" spans="1:21">
      <c r="A1171">
        <v>4487</v>
      </c>
      <c r="B1171" s="1">
        <v>43497</v>
      </c>
      <c r="C1171" s="2">
        <f t="shared" si="91"/>
        <v>5</v>
      </c>
      <c r="D1171" s="2" t="str">
        <f t="shared" si="92"/>
        <v>Weekday</v>
      </c>
      <c r="E1171" s="2" t="str">
        <f>TEXT(Table2[[#This Row],[Order Date]],"MMMM")</f>
        <v>February</v>
      </c>
      <c r="F1171" s="2" t="str">
        <f>TEXT(Table2[[#This Row],[Order Date]],"YYYY")</f>
        <v>2019</v>
      </c>
      <c r="G1171">
        <v>1975</v>
      </c>
      <c r="H1171" t="s">
        <v>92</v>
      </c>
      <c r="I1171" t="s">
        <v>233</v>
      </c>
      <c r="J1171" t="s">
        <v>89</v>
      </c>
      <c r="K1171" t="s">
        <v>90</v>
      </c>
      <c r="L1171" t="s">
        <v>33</v>
      </c>
      <c r="M1171" t="s">
        <v>160</v>
      </c>
      <c r="N1171">
        <v>502</v>
      </c>
      <c r="O1171" t="s">
        <v>29</v>
      </c>
      <c r="P1171" s="4">
        <v>65</v>
      </c>
      <c r="Q1171">
        <v>2</v>
      </c>
      <c r="R1171" s="4">
        <f t="shared" si="90"/>
        <v>130</v>
      </c>
      <c r="S1171" s="2">
        <v>67.199996940000005</v>
      </c>
      <c r="T1171" s="2">
        <f t="shared" si="93"/>
        <v>62.800003059999995</v>
      </c>
      <c r="U1171" s="2">
        <f t="shared" si="94"/>
        <v>33.599998470000003</v>
      </c>
    </row>
    <row r="1172" spans="1:21">
      <c r="A1172">
        <v>52166</v>
      </c>
      <c r="B1172" s="1">
        <v>43496</v>
      </c>
      <c r="C1172" s="2">
        <f t="shared" si="91"/>
        <v>4</v>
      </c>
      <c r="D1172" s="2" t="str">
        <f t="shared" si="92"/>
        <v>Weekday</v>
      </c>
      <c r="E1172" s="2" t="str">
        <f>TEXT(Table2[[#This Row],[Order Date]],"MMMM")</f>
        <v>January</v>
      </c>
      <c r="F1172" s="2" t="str">
        <f>TEXT(Table2[[#This Row],[Order Date]],"YYYY")</f>
        <v>2019</v>
      </c>
      <c r="G1172">
        <v>1425</v>
      </c>
      <c r="H1172" t="s">
        <v>51</v>
      </c>
      <c r="I1172" t="s">
        <v>44</v>
      </c>
      <c r="J1172" t="s">
        <v>110</v>
      </c>
      <c r="K1172" t="s">
        <v>111</v>
      </c>
      <c r="L1172" t="s">
        <v>33</v>
      </c>
      <c r="M1172" t="s">
        <v>885</v>
      </c>
      <c r="N1172">
        <v>642</v>
      </c>
      <c r="O1172" t="s">
        <v>46</v>
      </c>
      <c r="P1172" s="4">
        <v>30</v>
      </c>
      <c r="Q1172">
        <v>5</v>
      </c>
      <c r="R1172" s="4">
        <f t="shared" si="90"/>
        <v>150</v>
      </c>
      <c r="S1172" s="2">
        <v>84.449996949999999</v>
      </c>
      <c r="T1172" s="2">
        <f t="shared" si="93"/>
        <v>65.550003050000001</v>
      </c>
      <c r="U1172" s="2">
        <f t="shared" si="94"/>
        <v>16.88999939</v>
      </c>
    </row>
    <row r="1173" spans="1:21">
      <c r="A1173">
        <v>64559</v>
      </c>
      <c r="B1173" s="1">
        <v>43496</v>
      </c>
      <c r="C1173" s="2">
        <f t="shared" si="91"/>
        <v>4</v>
      </c>
      <c r="D1173" s="2" t="str">
        <f t="shared" si="92"/>
        <v>Weekday</v>
      </c>
      <c r="E1173" s="2" t="str">
        <f>TEXT(Table2[[#This Row],[Order Date]],"MMMM")</f>
        <v>January</v>
      </c>
      <c r="F1173" s="2" t="str">
        <f>TEXT(Table2[[#This Row],[Order Date]],"YYYY")</f>
        <v>2019</v>
      </c>
      <c r="G1173">
        <v>10366</v>
      </c>
      <c r="H1173" t="s">
        <v>837</v>
      </c>
      <c r="I1173" t="s">
        <v>119</v>
      </c>
      <c r="J1173" t="s">
        <v>110</v>
      </c>
      <c r="K1173" t="s">
        <v>90</v>
      </c>
      <c r="L1173" t="s">
        <v>28</v>
      </c>
      <c r="M1173" t="s">
        <v>94</v>
      </c>
      <c r="N1173">
        <v>403</v>
      </c>
      <c r="O1173" t="s">
        <v>53</v>
      </c>
      <c r="P1173" s="4">
        <v>133.37</v>
      </c>
      <c r="Q1173">
        <v>1</v>
      </c>
      <c r="R1173" s="4">
        <f t="shared" si="90"/>
        <v>133.37</v>
      </c>
      <c r="S1173" s="2">
        <v>84.590000149999995</v>
      </c>
      <c r="T1173" s="2">
        <f t="shared" si="93"/>
        <v>48.77999985000001</v>
      </c>
      <c r="U1173" s="2">
        <f t="shared" si="94"/>
        <v>84.590000149999995</v>
      </c>
    </row>
    <row r="1174" spans="1:21">
      <c r="A1174">
        <v>66702</v>
      </c>
      <c r="B1174" s="1">
        <v>43496</v>
      </c>
      <c r="C1174" s="2">
        <f t="shared" si="91"/>
        <v>4</v>
      </c>
      <c r="D1174" s="2" t="str">
        <f t="shared" si="92"/>
        <v>Weekday</v>
      </c>
      <c r="E1174" s="2" t="str">
        <f>TEXT(Table2[[#This Row],[Order Date]],"MMMM")</f>
        <v>January</v>
      </c>
      <c r="F1174" s="2" t="str">
        <f>TEXT(Table2[[#This Row],[Order Date]],"YYYY")</f>
        <v>2019</v>
      </c>
      <c r="G1174">
        <v>5036</v>
      </c>
      <c r="H1174" t="s">
        <v>92</v>
      </c>
      <c r="I1174" t="s">
        <v>886</v>
      </c>
      <c r="J1174" t="s">
        <v>89</v>
      </c>
      <c r="K1174" t="s">
        <v>90</v>
      </c>
      <c r="L1174" t="s">
        <v>28</v>
      </c>
      <c r="M1174" t="s">
        <v>134</v>
      </c>
      <c r="N1174">
        <v>191</v>
      </c>
      <c r="O1174" t="s">
        <v>29</v>
      </c>
      <c r="P1174" s="4">
        <v>85</v>
      </c>
      <c r="Q1174">
        <v>5</v>
      </c>
      <c r="R1174" s="4">
        <f t="shared" si="90"/>
        <v>425</v>
      </c>
      <c r="S1174" s="2">
        <v>273.89999399999999</v>
      </c>
      <c r="T1174" s="2">
        <f t="shared" si="93"/>
        <v>151.10000600000001</v>
      </c>
      <c r="U1174" s="2">
        <f t="shared" si="94"/>
        <v>54.779998800000001</v>
      </c>
    </row>
    <row r="1175" spans="1:21">
      <c r="A1175">
        <v>56217</v>
      </c>
      <c r="B1175" s="1">
        <v>43496</v>
      </c>
      <c r="C1175" s="2">
        <f t="shared" si="91"/>
        <v>4</v>
      </c>
      <c r="D1175" s="2" t="str">
        <f t="shared" si="92"/>
        <v>Weekday</v>
      </c>
      <c r="E1175" s="2" t="str">
        <f>TEXT(Table2[[#This Row],[Order Date]],"MMMM")</f>
        <v>January</v>
      </c>
      <c r="F1175" s="2" t="str">
        <f>TEXT(Table2[[#This Row],[Order Date]],"YYYY")</f>
        <v>2019</v>
      </c>
      <c r="G1175">
        <v>4140</v>
      </c>
      <c r="H1175" t="s">
        <v>92</v>
      </c>
      <c r="I1175" t="s">
        <v>119</v>
      </c>
      <c r="J1175" t="s">
        <v>89</v>
      </c>
      <c r="K1175" t="s">
        <v>90</v>
      </c>
      <c r="L1175" t="s">
        <v>33</v>
      </c>
      <c r="M1175" t="s">
        <v>183</v>
      </c>
      <c r="N1175">
        <v>627</v>
      </c>
      <c r="O1175" t="s">
        <v>46</v>
      </c>
      <c r="P1175" s="4">
        <v>165</v>
      </c>
      <c r="Q1175">
        <v>2</v>
      </c>
      <c r="R1175" s="4">
        <f t="shared" si="90"/>
        <v>330</v>
      </c>
      <c r="S1175" s="2">
        <v>245.4600068</v>
      </c>
      <c r="T1175" s="2">
        <f t="shared" si="93"/>
        <v>84.539993199999998</v>
      </c>
      <c r="U1175" s="2">
        <f t="shared" si="94"/>
        <v>122.7300034</v>
      </c>
    </row>
    <row r="1176" spans="1:21">
      <c r="A1176">
        <v>6776</v>
      </c>
      <c r="B1176" s="1">
        <v>43496</v>
      </c>
      <c r="C1176" s="2">
        <f t="shared" si="91"/>
        <v>4</v>
      </c>
      <c r="D1176" s="2" t="str">
        <f t="shared" si="92"/>
        <v>Weekday</v>
      </c>
      <c r="E1176" s="2" t="str">
        <f>TEXT(Table2[[#This Row],[Order Date]],"MMMM")</f>
        <v>January</v>
      </c>
      <c r="F1176" s="2" t="str">
        <f>TEXT(Table2[[#This Row],[Order Date]],"YYYY")</f>
        <v>2019</v>
      </c>
      <c r="G1176">
        <v>7307</v>
      </c>
      <c r="H1176" t="s">
        <v>376</v>
      </c>
      <c r="I1176" t="s">
        <v>93</v>
      </c>
      <c r="J1176" t="s">
        <v>89</v>
      </c>
      <c r="K1176" t="s">
        <v>90</v>
      </c>
      <c r="L1176" t="s">
        <v>33</v>
      </c>
      <c r="M1176" t="s">
        <v>160</v>
      </c>
      <c r="N1176">
        <v>502</v>
      </c>
      <c r="O1176" t="s">
        <v>29</v>
      </c>
      <c r="P1176" s="4">
        <v>65</v>
      </c>
      <c r="Q1176">
        <v>2</v>
      </c>
      <c r="R1176" s="4">
        <f t="shared" si="90"/>
        <v>130</v>
      </c>
      <c r="S1176" s="2">
        <v>67.199996940000005</v>
      </c>
      <c r="T1176" s="2">
        <f t="shared" si="93"/>
        <v>62.800003059999995</v>
      </c>
      <c r="U1176" s="2">
        <f t="shared" si="94"/>
        <v>33.599998470000003</v>
      </c>
    </row>
    <row r="1177" spans="1:21">
      <c r="A1177">
        <v>64599</v>
      </c>
      <c r="B1177" s="1">
        <v>43496</v>
      </c>
      <c r="C1177" s="2">
        <f t="shared" si="91"/>
        <v>4</v>
      </c>
      <c r="D1177" s="2" t="str">
        <f t="shared" si="92"/>
        <v>Weekday</v>
      </c>
      <c r="E1177" s="2" t="str">
        <f>TEXT(Table2[[#This Row],[Order Date]],"MMMM")</f>
        <v>January</v>
      </c>
      <c r="F1177" s="2" t="str">
        <f>TEXT(Table2[[#This Row],[Order Date]],"YYYY")</f>
        <v>2019</v>
      </c>
      <c r="G1177">
        <v>3315</v>
      </c>
      <c r="H1177" t="s">
        <v>563</v>
      </c>
      <c r="I1177" t="s">
        <v>887</v>
      </c>
      <c r="J1177" t="s">
        <v>89</v>
      </c>
      <c r="K1177" t="s">
        <v>90</v>
      </c>
      <c r="L1177" t="s">
        <v>33</v>
      </c>
      <c r="M1177" t="s">
        <v>120</v>
      </c>
      <c r="N1177">
        <v>365</v>
      </c>
      <c r="O1177" t="s">
        <v>53</v>
      </c>
      <c r="P1177" s="4">
        <v>94.75</v>
      </c>
      <c r="Q1177">
        <v>4</v>
      </c>
      <c r="R1177" s="4">
        <f t="shared" si="90"/>
        <v>379</v>
      </c>
      <c r="S1177" s="2">
        <v>122.2799988</v>
      </c>
      <c r="T1177" s="2">
        <f t="shared" si="93"/>
        <v>256.72000120000001</v>
      </c>
      <c r="U1177" s="2">
        <f t="shared" si="94"/>
        <v>30.5699997</v>
      </c>
    </row>
    <row r="1178" spans="1:21">
      <c r="A1178">
        <v>19168</v>
      </c>
      <c r="B1178" s="1">
        <v>43496</v>
      </c>
      <c r="C1178" s="2">
        <f t="shared" si="91"/>
        <v>4</v>
      </c>
      <c r="D1178" s="2" t="str">
        <f t="shared" si="92"/>
        <v>Weekday</v>
      </c>
      <c r="E1178" s="2" t="str">
        <f>TEXT(Table2[[#This Row],[Order Date]],"MMMM")</f>
        <v>January</v>
      </c>
      <c r="F1178" s="2" t="str">
        <f>TEXT(Table2[[#This Row],[Order Date]],"YYYY")</f>
        <v>2019</v>
      </c>
      <c r="G1178">
        <v>2170</v>
      </c>
      <c r="H1178" t="s">
        <v>92</v>
      </c>
      <c r="I1178" t="s">
        <v>464</v>
      </c>
      <c r="J1178" t="s">
        <v>89</v>
      </c>
      <c r="K1178" t="s">
        <v>90</v>
      </c>
      <c r="L1178" t="s">
        <v>28</v>
      </c>
      <c r="M1178" t="s">
        <v>134</v>
      </c>
      <c r="N1178">
        <v>191</v>
      </c>
      <c r="O1178" t="s">
        <v>29</v>
      </c>
      <c r="P1178" s="4">
        <v>85</v>
      </c>
      <c r="Q1178">
        <v>5</v>
      </c>
      <c r="R1178" s="4">
        <f t="shared" si="90"/>
        <v>425</v>
      </c>
      <c r="S1178" s="2">
        <v>273.89999399999999</v>
      </c>
      <c r="T1178" s="2">
        <f t="shared" si="93"/>
        <v>151.10000600000001</v>
      </c>
      <c r="U1178" s="2">
        <f t="shared" si="94"/>
        <v>54.779998800000001</v>
      </c>
    </row>
    <row r="1179" spans="1:21">
      <c r="A1179">
        <v>56172</v>
      </c>
      <c r="B1179" s="1">
        <v>43495</v>
      </c>
      <c r="C1179" s="2">
        <f t="shared" si="91"/>
        <v>3</v>
      </c>
      <c r="D1179" s="2" t="str">
        <f t="shared" si="92"/>
        <v>Weekday</v>
      </c>
      <c r="E1179" s="2" t="str">
        <f>TEXT(Table2[[#This Row],[Order Date]],"MMMM")</f>
        <v>January</v>
      </c>
      <c r="F1179" s="2" t="str">
        <f>TEXT(Table2[[#This Row],[Order Date]],"YYYY")</f>
        <v>2019</v>
      </c>
      <c r="G1179">
        <v>2737</v>
      </c>
      <c r="H1179" t="s">
        <v>92</v>
      </c>
      <c r="I1179" t="s">
        <v>44</v>
      </c>
      <c r="J1179" t="s">
        <v>110</v>
      </c>
      <c r="K1179" t="s">
        <v>111</v>
      </c>
      <c r="L1179" t="s">
        <v>33</v>
      </c>
      <c r="M1179" t="s">
        <v>183</v>
      </c>
      <c r="N1179">
        <v>627</v>
      </c>
      <c r="O1179" t="s">
        <v>46</v>
      </c>
      <c r="P1179" s="4">
        <v>165</v>
      </c>
      <c r="Q1179">
        <v>5</v>
      </c>
      <c r="R1179" s="4">
        <f t="shared" si="90"/>
        <v>825</v>
      </c>
      <c r="S1179" s="2">
        <v>613.65001700000005</v>
      </c>
      <c r="T1179" s="2">
        <f t="shared" si="93"/>
        <v>211.34998299999995</v>
      </c>
      <c r="U1179" s="2">
        <f t="shared" si="94"/>
        <v>122.73000340000002</v>
      </c>
    </row>
    <row r="1180" spans="1:21">
      <c r="A1180">
        <v>66587</v>
      </c>
      <c r="B1180" s="1">
        <v>43495</v>
      </c>
      <c r="C1180" s="2">
        <f t="shared" si="91"/>
        <v>3</v>
      </c>
      <c r="D1180" s="2" t="str">
        <f t="shared" si="92"/>
        <v>Weekday</v>
      </c>
      <c r="E1180" s="2" t="str">
        <f>TEXT(Table2[[#This Row],[Order Date]],"MMMM")</f>
        <v>January</v>
      </c>
      <c r="F1180" s="2" t="str">
        <f>TEXT(Table2[[#This Row],[Order Date]],"YYYY")</f>
        <v>2019</v>
      </c>
      <c r="G1180">
        <v>3050</v>
      </c>
      <c r="H1180" t="s">
        <v>92</v>
      </c>
      <c r="I1180" t="s">
        <v>44</v>
      </c>
      <c r="J1180" t="s">
        <v>110</v>
      </c>
      <c r="K1180" t="s">
        <v>111</v>
      </c>
      <c r="L1180" t="s">
        <v>28</v>
      </c>
      <c r="M1180" t="s">
        <v>94</v>
      </c>
      <c r="N1180">
        <v>403</v>
      </c>
      <c r="O1180" t="s">
        <v>53</v>
      </c>
      <c r="P1180" s="4">
        <v>133.37</v>
      </c>
      <c r="Q1180">
        <v>1</v>
      </c>
      <c r="R1180" s="4">
        <f t="shared" si="90"/>
        <v>133.37</v>
      </c>
      <c r="S1180" s="2">
        <v>84.590000149999995</v>
      </c>
      <c r="T1180" s="2">
        <f t="shared" si="93"/>
        <v>48.77999985000001</v>
      </c>
      <c r="U1180" s="2">
        <f t="shared" si="94"/>
        <v>84.590000149999995</v>
      </c>
    </row>
    <row r="1181" spans="1:21">
      <c r="A1181">
        <v>60317</v>
      </c>
      <c r="B1181" s="1">
        <v>43495</v>
      </c>
      <c r="C1181" s="2">
        <f t="shared" si="91"/>
        <v>3</v>
      </c>
      <c r="D1181" s="2" t="str">
        <f t="shared" si="92"/>
        <v>Weekday</v>
      </c>
      <c r="E1181" s="2" t="str">
        <f>TEXT(Table2[[#This Row],[Order Date]],"MMMM")</f>
        <v>January</v>
      </c>
      <c r="F1181" s="2" t="str">
        <f>TEXT(Table2[[#This Row],[Order Date]],"YYYY")</f>
        <v>2019</v>
      </c>
      <c r="G1181">
        <v>3484</v>
      </c>
      <c r="H1181" t="s">
        <v>888</v>
      </c>
      <c r="I1181" t="s">
        <v>889</v>
      </c>
      <c r="J1181" t="s">
        <v>89</v>
      </c>
      <c r="K1181" t="s">
        <v>90</v>
      </c>
      <c r="L1181" t="s">
        <v>33</v>
      </c>
      <c r="M1181" t="s">
        <v>183</v>
      </c>
      <c r="N1181">
        <v>627</v>
      </c>
      <c r="O1181" t="s">
        <v>46</v>
      </c>
      <c r="P1181" s="4">
        <v>165</v>
      </c>
      <c r="Q1181">
        <v>2</v>
      </c>
      <c r="R1181" s="4">
        <f t="shared" si="90"/>
        <v>330</v>
      </c>
      <c r="S1181" s="2">
        <v>245.4600068</v>
      </c>
      <c r="T1181" s="2">
        <f t="shared" si="93"/>
        <v>84.539993199999998</v>
      </c>
      <c r="U1181" s="2">
        <f t="shared" si="94"/>
        <v>122.7300034</v>
      </c>
    </row>
    <row r="1182" spans="1:21">
      <c r="A1182">
        <v>64531</v>
      </c>
      <c r="B1182" s="1">
        <v>43495</v>
      </c>
      <c r="C1182" s="2">
        <f t="shared" si="91"/>
        <v>3</v>
      </c>
      <c r="D1182" s="2" t="str">
        <f t="shared" si="92"/>
        <v>Weekday</v>
      </c>
      <c r="E1182" s="2" t="str">
        <f>TEXT(Table2[[#This Row],[Order Date]],"MMMM")</f>
        <v>January</v>
      </c>
      <c r="F1182" s="2" t="str">
        <f>TEXT(Table2[[#This Row],[Order Date]],"YYYY")</f>
        <v>2019</v>
      </c>
      <c r="G1182">
        <v>3364</v>
      </c>
      <c r="H1182" t="s">
        <v>633</v>
      </c>
      <c r="I1182" t="s">
        <v>594</v>
      </c>
      <c r="J1182" t="s">
        <v>89</v>
      </c>
      <c r="K1182" t="s">
        <v>90</v>
      </c>
      <c r="L1182" t="s">
        <v>28</v>
      </c>
      <c r="M1182" t="s">
        <v>134</v>
      </c>
      <c r="N1182">
        <v>191</v>
      </c>
      <c r="O1182" t="s">
        <v>29</v>
      </c>
      <c r="P1182" s="4">
        <v>85</v>
      </c>
      <c r="Q1182">
        <v>5</v>
      </c>
      <c r="R1182" s="4">
        <f t="shared" si="90"/>
        <v>425</v>
      </c>
      <c r="S1182" s="2">
        <v>273.89999399999999</v>
      </c>
      <c r="T1182" s="2">
        <f t="shared" si="93"/>
        <v>151.10000600000001</v>
      </c>
      <c r="U1182" s="2">
        <f t="shared" si="94"/>
        <v>54.779998800000001</v>
      </c>
    </row>
    <row r="1183" spans="1:21">
      <c r="A1183">
        <v>58623</v>
      </c>
      <c r="B1183" s="1">
        <v>43495</v>
      </c>
      <c r="C1183" s="2">
        <f t="shared" si="91"/>
        <v>3</v>
      </c>
      <c r="D1183" s="2" t="str">
        <f t="shared" si="92"/>
        <v>Weekday</v>
      </c>
      <c r="E1183" s="2" t="str">
        <f>TEXT(Table2[[#This Row],[Order Date]],"MMMM")</f>
        <v>January</v>
      </c>
      <c r="F1183" s="2" t="str">
        <f>TEXT(Table2[[#This Row],[Order Date]],"YYYY")</f>
        <v>2019</v>
      </c>
      <c r="G1183">
        <v>5088</v>
      </c>
      <c r="H1183" t="s">
        <v>92</v>
      </c>
      <c r="I1183" t="s">
        <v>250</v>
      </c>
      <c r="J1183" t="s">
        <v>89</v>
      </c>
      <c r="K1183" t="s">
        <v>90</v>
      </c>
      <c r="L1183" t="s">
        <v>33</v>
      </c>
      <c r="M1183" t="s">
        <v>160</v>
      </c>
      <c r="N1183">
        <v>502</v>
      </c>
      <c r="O1183" t="s">
        <v>29</v>
      </c>
      <c r="P1183" s="4">
        <v>65</v>
      </c>
      <c r="Q1183">
        <v>2</v>
      </c>
      <c r="R1183" s="4">
        <f t="shared" si="90"/>
        <v>130</v>
      </c>
      <c r="S1183" s="2">
        <v>67.199996940000005</v>
      </c>
      <c r="T1183" s="2">
        <f t="shared" si="93"/>
        <v>62.800003059999995</v>
      </c>
      <c r="U1183" s="2">
        <f t="shared" si="94"/>
        <v>33.599998470000003</v>
      </c>
    </row>
    <row r="1184" spans="1:21">
      <c r="A1184">
        <v>2203</v>
      </c>
      <c r="B1184" s="1">
        <v>43494</v>
      </c>
      <c r="C1184" s="2">
        <f t="shared" si="91"/>
        <v>2</v>
      </c>
      <c r="D1184" s="2" t="str">
        <f t="shared" si="92"/>
        <v>Weekday</v>
      </c>
      <c r="E1184" s="2" t="str">
        <f>TEXT(Table2[[#This Row],[Order Date]],"MMMM")</f>
        <v>January</v>
      </c>
      <c r="F1184" s="2" t="str">
        <f>TEXT(Table2[[#This Row],[Order Date]],"YYYY")</f>
        <v>2019</v>
      </c>
      <c r="G1184">
        <v>7701</v>
      </c>
      <c r="H1184" t="s">
        <v>452</v>
      </c>
      <c r="I1184" t="s">
        <v>44</v>
      </c>
      <c r="J1184" t="s">
        <v>110</v>
      </c>
      <c r="K1184" t="s">
        <v>111</v>
      </c>
      <c r="L1184" t="s">
        <v>33</v>
      </c>
      <c r="M1184" t="s">
        <v>160</v>
      </c>
      <c r="N1184">
        <v>502</v>
      </c>
      <c r="O1184" t="s">
        <v>29</v>
      </c>
      <c r="P1184" s="4">
        <v>65</v>
      </c>
      <c r="Q1184">
        <v>5</v>
      </c>
      <c r="R1184" s="4">
        <f t="shared" si="90"/>
        <v>325</v>
      </c>
      <c r="S1184" s="2">
        <v>167.99999235000001</v>
      </c>
      <c r="T1184" s="2">
        <f t="shared" si="93"/>
        <v>157.00000764999999</v>
      </c>
      <c r="U1184" s="2">
        <f t="shared" si="94"/>
        <v>33.599998470000003</v>
      </c>
    </row>
    <row r="1185" spans="1:21">
      <c r="A1185">
        <v>68645</v>
      </c>
      <c r="B1185" s="1">
        <v>43494</v>
      </c>
      <c r="C1185" s="2">
        <f t="shared" si="91"/>
        <v>2</v>
      </c>
      <c r="D1185" s="2" t="str">
        <f t="shared" si="92"/>
        <v>Weekday</v>
      </c>
      <c r="E1185" s="2" t="str">
        <f>TEXT(Table2[[#This Row],[Order Date]],"MMMM")</f>
        <v>January</v>
      </c>
      <c r="F1185" s="2" t="str">
        <f>TEXT(Table2[[#This Row],[Order Date]],"YYYY")</f>
        <v>2019</v>
      </c>
      <c r="G1185">
        <v>10013</v>
      </c>
      <c r="H1185" t="s">
        <v>92</v>
      </c>
      <c r="I1185" t="s">
        <v>159</v>
      </c>
      <c r="J1185" t="s">
        <v>110</v>
      </c>
      <c r="K1185" t="s">
        <v>90</v>
      </c>
      <c r="L1185" t="s">
        <v>28</v>
      </c>
      <c r="M1185" t="s">
        <v>631</v>
      </c>
      <c r="N1185">
        <v>364</v>
      </c>
      <c r="O1185" t="s">
        <v>42</v>
      </c>
      <c r="P1185" s="4">
        <v>209.99</v>
      </c>
      <c r="Q1185">
        <v>1</v>
      </c>
      <c r="R1185" s="4">
        <f t="shared" si="90"/>
        <v>209.99</v>
      </c>
      <c r="S1185" s="2">
        <v>104.4673756</v>
      </c>
      <c r="T1185" s="2">
        <f t="shared" si="93"/>
        <v>105.52262440000001</v>
      </c>
      <c r="U1185" s="2">
        <f t="shared" si="94"/>
        <v>104.4673756</v>
      </c>
    </row>
    <row r="1186" spans="1:21">
      <c r="A1186">
        <v>68645</v>
      </c>
      <c r="B1186" s="1">
        <v>43494</v>
      </c>
      <c r="C1186" s="2">
        <f t="shared" si="91"/>
        <v>2</v>
      </c>
      <c r="D1186" s="2" t="str">
        <f t="shared" si="92"/>
        <v>Weekday</v>
      </c>
      <c r="E1186" s="2" t="str">
        <f>TEXT(Table2[[#This Row],[Order Date]],"MMMM")</f>
        <v>January</v>
      </c>
      <c r="F1186" s="2" t="str">
        <f>TEXT(Table2[[#This Row],[Order Date]],"YYYY")</f>
        <v>2019</v>
      </c>
      <c r="G1186">
        <v>10013</v>
      </c>
      <c r="H1186" t="s">
        <v>92</v>
      </c>
      <c r="I1186" t="s">
        <v>159</v>
      </c>
      <c r="J1186" t="s">
        <v>110</v>
      </c>
      <c r="K1186" t="s">
        <v>90</v>
      </c>
      <c r="L1186" t="s">
        <v>28</v>
      </c>
      <c r="M1186" t="s">
        <v>94</v>
      </c>
      <c r="N1186">
        <v>403</v>
      </c>
      <c r="O1186" t="s">
        <v>53</v>
      </c>
      <c r="P1186" s="4">
        <v>133.37</v>
      </c>
      <c r="Q1186">
        <v>1</v>
      </c>
      <c r="R1186" s="4">
        <f t="shared" si="90"/>
        <v>133.37</v>
      </c>
      <c r="S1186" s="2">
        <v>84.590000149999995</v>
      </c>
      <c r="T1186" s="2">
        <f t="shared" si="93"/>
        <v>48.77999985000001</v>
      </c>
      <c r="U1186" s="2">
        <f t="shared" si="94"/>
        <v>84.590000149999995</v>
      </c>
    </row>
    <row r="1187" spans="1:21">
      <c r="A1187">
        <v>19444</v>
      </c>
      <c r="B1187" s="1">
        <v>43494</v>
      </c>
      <c r="C1187" s="2">
        <f t="shared" si="91"/>
        <v>2</v>
      </c>
      <c r="D1187" s="2" t="str">
        <f t="shared" si="92"/>
        <v>Weekday</v>
      </c>
      <c r="E1187" s="2" t="str">
        <f>TEXT(Table2[[#This Row],[Order Date]],"MMMM")</f>
        <v>January</v>
      </c>
      <c r="F1187" s="2" t="str">
        <f>TEXT(Table2[[#This Row],[Order Date]],"YYYY")</f>
        <v>2019</v>
      </c>
      <c r="G1187">
        <v>2916</v>
      </c>
      <c r="H1187" t="s">
        <v>176</v>
      </c>
      <c r="I1187" t="s">
        <v>40</v>
      </c>
      <c r="J1187" t="s">
        <v>110</v>
      </c>
      <c r="K1187" t="s">
        <v>90</v>
      </c>
      <c r="L1187" t="s">
        <v>28</v>
      </c>
      <c r="M1187" t="s">
        <v>160</v>
      </c>
      <c r="N1187">
        <v>502</v>
      </c>
      <c r="O1187" t="s">
        <v>29</v>
      </c>
      <c r="P1187" s="4">
        <v>65</v>
      </c>
      <c r="Q1187">
        <v>4</v>
      </c>
      <c r="R1187" s="4">
        <f t="shared" si="90"/>
        <v>260</v>
      </c>
      <c r="S1187" s="2">
        <v>134.39999388000001</v>
      </c>
      <c r="T1187" s="2">
        <f t="shared" si="93"/>
        <v>125.60000611999999</v>
      </c>
      <c r="U1187" s="2">
        <f t="shared" si="94"/>
        <v>33.599998470000003</v>
      </c>
    </row>
    <row r="1188" spans="1:21">
      <c r="A1188">
        <v>54446</v>
      </c>
      <c r="B1188" s="1">
        <v>43494</v>
      </c>
      <c r="C1188" s="2">
        <f t="shared" si="91"/>
        <v>2</v>
      </c>
      <c r="D1188" s="2" t="str">
        <f t="shared" si="92"/>
        <v>Weekday</v>
      </c>
      <c r="E1188" s="2" t="str">
        <f>TEXT(Table2[[#This Row],[Order Date]],"MMMM")</f>
        <v>January</v>
      </c>
      <c r="F1188" s="2" t="str">
        <f>TEXT(Table2[[#This Row],[Order Date]],"YYYY")</f>
        <v>2019</v>
      </c>
      <c r="G1188">
        <v>12094</v>
      </c>
      <c r="H1188" t="s">
        <v>92</v>
      </c>
      <c r="I1188" t="s">
        <v>127</v>
      </c>
      <c r="J1188" t="s">
        <v>89</v>
      </c>
      <c r="K1188" t="s">
        <v>90</v>
      </c>
      <c r="L1188" t="s">
        <v>33</v>
      </c>
      <c r="M1188" t="s">
        <v>160</v>
      </c>
      <c r="N1188">
        <v>502</v>
      </c>
      <c r="O1188" t="s">
        <v>29</v>
      </c>
      <c r="P1188" s="4">
        <v>65</v>
      </c>
      <c r="Q1188">
        <v>2</v>
      </c>
      <c r="R1188" s="4">
        <f t="shared" si="90"/>
        <v>130</v>
      </c>
      <c r="S1188" s="2">
        <v>67.199996940000005</v>
      </c>
      <c r="T1188" s="2">
        <f t="shared" si="93"/>
        <v>62.800003059999995</v>
      </c>
      <c r="U1188" s="2">
        <f t="shared" si="94"/>
        <v>33.599998470000003</v>
      </c>
    </row>
    <row r="1189" spans="1:21">
      <c r="A1189">
        <v>68700</v>
      </c>
      <c r="B1189" s="1">
        <v>43494</v>
      </c>
      <c r="C1189" s="2">
        <f t="shared" si="91"/>
        <v>2</v>
      </c>
      <c r="D1189" s="2" t="str">
        <f t="shared" si="92"/>
        <v>Weekday</v>
      </c>
      <c r="E1189" s="2" t="str">
        <f>TEXT(Table2[[#This Row],[Order Date]],"MMMM")</f>
        <v>January</v>
      </c>
      <c r="F1189" s="2" t="str">
        <f>TEXT(Table2[[#This Row],[Order Date]],"YYYY")</f>
        <v>2019</v>
      </c>
      <c r="G1189">
        <v>11078</v>
      </c>
      <c r="H1189" t="s">
        <v>890</v>
      </c>
      <c r="I1189" t="s">
        <v>891</v>
      </c>
      <c r="J1189" t="s">
        <v>89</v>
      </c>
      <c r="K1189" t="s">
        <v>90</v>
      </c>
      <c r="L1189" t="s">
        <v>33</v>
      </c>
      <c r="M1189" t="s">
        <v>120</v>
      </c>
      <c r="N1189">
        <v>365</v>
      </c>
      <c r="O1189" t="s">
        <v>53</v>
      </c>
      <c r="P1189" s="4">
        <v>94.75</v>
      </c>
      <c r="Q1189">
        <v>4</v>
      </c>
      <c r="R1189" s="4">
        <f t="shared" si="90"/>
        <v>379</v>
      </c>
      <c r="S1189" s="2">
        <v>122.2799988</v>
      </c>
      <c r="T1189" s="2">
        <f t="shared" si="93"/>
        <v>256.72000120000001</v>
      </c>
      <c r="U1189" s="2">
        <f t="shared" si="94"/>
        <v>30.5699997</v>
      </c>
    </row>
    <row r="1190" spans="1:21">
      <c r="A1190">
        <v>64451</v>
      </c>
      <c r="B1190" s="1">
        <v>43494</v>
      </c>
      <c r="C1190" s="2">
        <f t="shared" si="91"/>
        <v>2</v>
      </c>
      <c r="D1190" s="2" t="str">
        <f t="shared" si="92"/>
        <v>Weekday</v>
      </c>
      <c r="E1190" s="2" t="str">
        <f>TEXT(Table2[[#This Row],[Order Date]],"MMMM")</f>
        <v>January</v>
      </c>
      <c r="F1190" s="2" t="str">
        <f>TEXT(Table2[[#This Row],[Order Date]],"YYYY")</f>
        <v>2019</v>
      </c>
      <c r="G1190">
        <v>4210</v>
      </c>
      <c r="H1190" t="s">
        <v>892</v>
      </c>
      <c r="I1190" t="s">
        <v>308</v>
      </c>
      <c r="J1190" t="s">
        <v>89</v>
      </c>
      <c r="K1190" t="s">
        <v>90</v>
      </c>
      <c r="L1190" t="s">
        <v>28</v>
      </c>
      <c r="M1190" t="s">
        <v>134</v>
      </c>
      <c r="N1190">
        <v>191</v>
      </c>
      <c r="O1190" t="s">
        <v>29</v>
      </c>
      <c r="P1190" s="4">
        <v>85</v>
      </c>
      <c r="Q1190">
        <v>5</v>
      </c>
      <c r="R1190" s="4">
        <f t="shared" si="90"/>
        <v>425</v>
      </c>
      <c r="S1190" s="2">
        <v>273.89999399999999</v>
      </c>
      <c r="T1190" s="2">
        <f t="shared" si="93"/>
        <v>151.10000600000001</v>
      </c>
      <c r="U1190" s="2">
        <f t="shared" si="94"/>
        <v>54.779998800000001</v>
      </c>
    </row>
    <row r="1191" spans="1:21">
      <c r="A1191">
        <v>60567</v>
      </c>
      <c r="B1191" s="1">
        <v>43493</v>
      </c>
      <c r="C1191" s="2">
        <f t="shared" si="91"/>
        <v>1</v>
      </c>
      <c r="D1191" s="2" t="str">
        <f t="shared" si="92"/>
        <v>Weekday</v>
      </c>
      <c r="E1191" s="2" t="str">
        <f>TEXT(Table2[[#This Row],[Order Date]],"MMMM")</f>
        <v>January</v>
      </c>
      <c r="F1191" s="2" t="str">
        <f>TEXT(Table2[[#This Row],[Order Date]],"YYYY")</f>
        <v>2019</v>
      </c>
      <c r="G1191">
        <v>8517</v>
      </c>
      <c r="H1191" t="s">
        <v>92</v>
      </c>
      <c r="I1191" t="s">
        <v>109</v>
      </c>
      <c r="J1191" t="s">
        <v>110</v>
      </c>
      <c r="K1191" t="s">
        <v>111</v>
      </c>
      <c r="L1191" t="s">
        <v>33</v>
      </c>
      <c r="M1191" t="s">
        <v>160</v>
      </c>
      <c r="N1191">
        <v>502</v>
      </c>
      <c r="O1191" t="s">
        <v>29</v>
      </c>
      <c r="P1191" s="4">
        <v>65</v>
      </c>
      <c r="Q1191">
        <v>5</v>
      </c>
      <c r="R1191" s="4">
        <f t="shared" si="90"/>
        <v>325</v>
      </c>
      <c r="S1191" s="2">
        <v>167.99999235000001</v>
      </c>
      <c r="T1191" s="2">
        <f t="shared" si="93"/>
        <v>157.00000764999999</v>
      </c>
      <c r="U1191" s="2">
        <f t="shared" si="94"/>
        <v>33.599998470000003</v>
      </c>
    </row>
    <row r="1192" spans="1:21">
      <c r="A1192">
        <v>64362</v>
      </c>
      <c r="B1192" s="1">
        <v>43493</v>
      </c>
      <c r="C1192" s="2">
        <f t="shared" si="91"/>
        <v>1</v>
      </c>
      <c r="D1192" s="2" t="str">
        <f t="shared" si="92"/>
        <v>Weekday</v>
      </c>
      <c r="E1192" s="2" t="str">
        <f>TEXT(Table2[[#This Row],[Order Date]],"MMMM")</f>
        <v>January</v>
      </c>
      <c r="F1192" s="2" t="str">
        <f>TEXT(Table2[[#This Row],[Order Date]],"YYYY")</f>
        <v>2019</v>
      </c>
      <c r="G1192">
        <v>2123</v>
      </c>
      <c r="H1192" t="s">
        <v>893</v>
      </c>
      <c r="I1192" t="s">
        <v>44</v>
      </c>
      <c r="J1192" t="s">
        <v>110</v>
      </c>
      <c r="K1192" t="s">
        <v>111</v>
      </c>
      <c r="L1192" t="s">
        <v>28</v>
      </c>
      <c r="M1192" t="s">
        <v>112</v>
      </c>
      <c r="N1192">
        <v>957</v>
      </c>
      <c r="O1192" t="s">
        <v>34</v>
      </c>
      <c r="P1192" s="4">
        <v>80</v>
      </c>
      <c r="Q1192">
        <v>1</v>
      </c>
      <c r="R1192" s="4">
        <f t="shared" si="90"/>
        <v>80</v>
      </c>
      <c r="S1192" s="2">
        <v>47.430000309999997</v>
      </c>
      <c r="T1192" s="2">
        <f t="shared" si="93"/>
        <v>32.569999690000003</v>
      </c>
      <c r="U1192" s="2">
        <f t="shared" si="94"/>
        <v>47.430000309999997</v>
      </c>
    </row>
    <row r="1193" spans="1:21">
      <c r="A1193">
        <v>58239</v>
      </c>
      <c r="B1193" s="1">
        <v>43493</v>
      </c>
      <c r="C1193" s="2">
        <f t="shared" si="91"/>
        <v>1</v>
      </c>
      <c r="D1193" s="2" t="str">
        <f t="shared" si="92"/>
        <v>Weekday</v>
      </c>
      <c r="E1193" s="2" t="str">
        <f>TEXT(Table2[[#This Row],[Order Date]],"MMMM")</f>
        <v>January</v>
      </c>
      <c r="F1193" s="2" t="str">
        <f>TEXT(Table2[[#This Row],[Order Date]],"YYYY")</f>
        <v>2019</v>
      </c>
      <c r="G1193">
        <v>10166</v>
      </c>
      <c r="H1193" t="s">
        <v>92</v>
      </c>
      <c r="I1193" t="s">
        <v>159</v>
      </c>
      <c r="J1193" t="s">
        <v>110</v>
      </c>
      <c r="K1193" t="s">
        <v>90</v>
      </c>
      <c r="L1193" t="s">
        <v>28</v>
      </c>
      <c r="M1193" t="s">
        <v>134</v>
      </c>
      <c r="N1193">
        <v>191</v>
      </c>
      <c r="O1193" t="s">
        <v>29</v>
      </c>
      <c r="P1193" s="4">
        <v>85</v>
      </c>
      <c r="Q1193">
        <v>4</v>
      </c>
      <c r="R1193" s="4">
        <f t="shared" si="90"/>
        <v>340</v>
      </c>
      <c r="S1193" s="2">
        <v>219.11999520000001</v>
      </c>
      <c r="T1193" s="2">
        <f t="shared" si="93"/>
        <v>120.88000479999999</v>
      </c>
      <c r="U1193" s="2">
        <f t="shared" si="94"/>
        <v>54.779998800000001</v>
      </c>
    </row>
    <row r="1194" spans="1:21">
      <c r="A1194">
        <v>49622</v>
      </c>
      <c r="B1194" s="1">
        <v>43493</v>
      </c>
      <c r="C1194" s="2">
        <f t="shared" si="91"/>
        <v>1</v>
      </c>
      <c r="D1194" s="2" t="str">
        <f t="shared" si="92"/>
        <v>Weekday</v>
      </c>
      <c r="E1194" s="2" t="str">
        <f>TEXT(Table2[[#This Row],[Order Date]],"MMMM")</f>
        <v>January</v>
      </c>
      <c r="F1194" s="2" t="str">
        <f>TEXT(Table2[[#This Row],[Order Date]],"YYYY")</f>
        <v>2019</v>
      </c>
      <c r="G1194">
        <v>7112</v>
      </c>
      <c r="H1194" t="s">
        <v>860</v>
      </c>
      <c r="I1194" t="s">
        <v>182</v>
      </c>
      <c r="J1194" t="s">
        <v>110</v>
      </c>
      <c r="K1194" t="s">
        <v>90</v>
      </c>
      <c r="L1194" t="s">
        <v>28</v>
      </c>
      <c r="M1194" t="s">
        <v>183</v>
      </c>
      <c r="N1194">
        <v>627</v>
      </c>
      <c r="O1194" t="s">
        <v>46</v>
      </c>
      <c r="P1194" s="4">
        <v>165</v>
      </c>
      <c r="Q1194">
        <v>4</v>
      </c>
      <c r="R1194" s="4">
        <f t="shared" si="90"/>
        <v>660</v>
      </c>
      <c r="S1194" s="2">
        <v>490.9200136</v>
      </c>
      <c r="T1194" s="2">
        <f t="shared" si="93"/>
        <v>169.0799864</v>
      </c>
      <c r="U1194" s="2">
        <f t="shared" si="94"/>
        <v>122.7300034</v>
      </c>
    </row>
    <row r="1195" spans="1:21">
      <c r="A1195">
        <v>2937</v>
      </c>
      <c r="B1195" s="1">
        <v>43493</v>
      </c>
      <c r="C1195" s="2">
        <f t="shared" si="91"/>
        <v>1</v>
      </c>
      <c r="D1195" s="2" t="str">
        <f t="shared" si="92"/>
        <v>Weekday</v>
      </c>
      <c r="E1195" s="2" t="str">
        <f>TEXT(Table2[[#This Row],[Order Date]],"MMMM")</f>
        <v>January</v>
      </c>
      <c r="F1195" s="2" t="str">
        <f>TEXT(Table2[[#This Row],[Order Date]],"YYYY")</f>
        <v>2019</v>
      </c>
      <c r="G1195">
        <v>10860</v>
      </c>
      <c r="H1195" t="s">
        <v>430</v>
      </c>
      <c r="I1195" t="s">
        <v>768</v>
      </c>
      <c r="J1195" t="s">
        <v>89</v>
      </c>
      <c r="K1195" t="s">
        <v>90</v>
      </c>
      <c r="L1195" t="s">
        <v>33</v>
      </c>
      <c r="M1195" t="s">
        <v>160</v>
      </c>
      <c r="N1195">
        <v>502</v>
      </c>
      <c r="O1195" t="s">
        <v>29</v>
      </c>
      <c r="P1195" s="4">
        <v>65</v>
      </c>
      <c r="Q1195">
        <v>2</v>
      </c>
      <c r="R1195" s="4">
        <f t="shared" si="90"/>
        <v>130</v>
      </c>
      <c r="S1195" s="2">
        <v>67.199996940000005</v>
      </c>
      <c r="T1195" s="2">
        <f t="shared" si="93"/>
        <v>62.800003059999995</v>
      </c>
      <c r="U1195" s="2">
        <f t="shared" si="94"/>
        <v>33.599998470000003</v>
      </c>
    </row>
    <row r="1196" spans="1:21">
      <c r="A1196">
        <v>62336</v>
      </c>
      <c r="B1196" s="1">
        <v>43493</v>
      </c>
      <c r="C1196" s="2">
        <f t="shared" si="91"/>
        <v>1</v>
      </c>
      <c r="D1196" s="2" t="str">
        <f t="shared" si="92"/>
        <v>Weekday</v>
      </c>
      <c r="E1196" s="2" t="str">
        <f>TEXT(Table2[[#This Row],[Order Date]],"MMMM")</f>
        <v>January</v>
      </c>
      <c r="F1196" s="2" t="str">
        <f>TEXT(Table2[[#This Row],[Order Date]],"YYYY")</f>
        <v>2019</v>
      </c>
      <c r="G1196">
        <v>9385</v>
      </c>
      <c r="H1196" t="s">
        <v>699</v>
      </c>
      <c r="I1196" t="s">
        <v>894</v>
      </c>
      <c r="J1196" t="s">
        <v>89</v>
      </c>
      <c r="K1196" t="s">
        <v>90</v>
      </c>
      <c r="L1196" t="s">
        <v>28</v>
      </c>
      <c r="M1196" t="s">
        <v>134</v>
      </c>
      <c r="N1196">
        <v>191</v>
      </c>
      <c r="O1196" t="s">
        <v>29</v>
      </c>
      <c r="P1196" s="4">
        <v>85</v>
      </c>
      <c r="Q1196">
        <v>5</v>
      </c>
      <c r="R1196" s="4">
        <f t="shared" si="90"/>
        <v>425</v>
      </c>
      <c r="S1196" s="2">
        <v>273.89999399999999</v>
      </c>
      <c r="T1196" s="2">
        <f t="shared" si="93"/>
        <v>151.10000600000001</v>
      </c>
      <c r="U1196" s="2">
        <f t="shared" si="94"/>
        <v>54.779998800000001</v>
      </c>
    </row>
    <row r="1197" spans="1:21">
      <c r="A1197">
        <v>55636</v>
      </c>
      <c r="B1197" s="1">
        <v>43492</v>
      </c>
      <c r="C1197" s="2">
        <f t="shared" si="91"/>
        <v>7</v>
      </c>
      <c r="D1197" s="2" t="str">
        <f t="shared" si="92"/>
        <v>Weekend</v>
      </c>
      <c r="E1197" s="2" t="str">
        <f>TEXT(Table2[[#This Row],[Order Date]],"MMMM")</f>
        <v>January</v>
      </c>
      <c r="F1197" s="2" t="str">
        <f>TEXT(Table2[[#This Row],[Order Date]],"YYYY")</f>
        <v>2019</v>
      </c>
      <c r="G1197">
        <v>5011</v>
      </c>
      <c r="H1197" t="s">
        <v>163</v>
      </c>
      <c r="I1197" t="s">
        <v>44</v>
      </c>
      <c r="J1197" t="s">
        <v>110</v>
      </c>
      <c r="K1197" t="s">
        <v>111</v>
      </c>
      <c r="L1197" t="s">
        <v>33</v>
      </c>
      <c r="M1197" t="s">
        <v>537</v>
      </c>
      <c r="N1197">
        <v>565</v>
      </c>
      <c r="O1197" t="s">
        <v>53</v>
      </c>
      <c r="P1197" s="4">
        <v>70</v>
      </c>
      <c r="Q1197">
        <v>5</v>
      </c>
      <c r="R1197" s="4">
        <f t="shared" si="90"/>
        <v>350</v>
      </c>
      <c r="S1197" s="2">
        <v>195.75000764999999</v>
      </c>
      <c r="T1197" s="2">
        <f t="shared" si="93"/>
        <v>154.24999235000001</v>
      </c>
      <c r="U1197" s="2">
        <f t="shared" si="94"/>
        <v>39.150001529999997</v>
      </c>
    </row>
    <row r="1198" spans="1:21">
      <c r="A1198">
        <v>58034</v>
      </c>
      <c r="B1198" s="1">
        <v>43492</v>
      </c>
      <c r="C1198" s="2">
        <f t="shared" si="91"/>
        <v>7</v>
      </c>
      <c r="D1198" s="2" t="str">
        <f t="shared" si="92"/>
        <v>Weekend</v>
      </c>
      <c r="E1198" s="2" t="str">
        <f>TEXT(Table2[[#This Row],[Order Date]],"MMMM")</f>
        <v>January</v>
      </c>
      <c r="F1198" s="2" t="str">
        <f>TEXT(Table2[[#This Row],[Order Date]],"YYYY")</f>
        <v>2019</v>
      </c>
      <c r="G1198">
        <v>6277</v>
      </c>
      <c r="H1198" t="s">
        <v>92</v>
      </c>
      <c r="I1198" t="s">
        <v>44</v>
      </c>
      <c r="J1198" t="s">
        <v>110</v>
      </c>
      <c r="K1198" t="s">
        <v>111</v>
      </c>
      <c r="L1198" t="s">
        <v>33</v>
      </c>
      <c r="M1198" t="s">
        <v>134</v>
      </c>
      <c r="N1198">
        <v>191</v>
      </c>
      <c r="O1198" t="s">
        <v>29</v>
      </c>
      <c r="P1198" s="4">
        <v>85</v>
      </c>
      <c r="Q1198">
        <v>5</v>
      </c>
      <c r="R1198" s="4">
        <f t="shared" si="90"/>
        <v>425</v>
      </c>
      <c r="S1198" s="2">
        <v>273.89999399999999</v>
      </c>
      <c r="T1198" s="2">
        <f t="shared" si="93"/>
        <v>151.10000600000001</v>
      </c>
      <c r="U1198" s="2">
        <f t="shared" si="94"/>
        <v>54.779998800000001</v>
      </c>
    </row>
    <row r="1199" spans="1:21">
      <c r="A1199">
        <v>66423</v>
      </c>
      <c r="B1199" s="1">
        <v>43492</v>
      </c>
      <c r="C1199" s="2">
        <f t="shared" si="91"/>
        <v>7</v>
      </c>
      <c r="D1199" s="2" t="str">
        <f t="shared" si="92"/>
        <v>Weekend</v>
      </c>
      <c r="E1199" s="2" t="str">
        <f>TEXT(Table2[[#This Row],[Order Date]],"MMMM")</f>
        <v>January</v>
      </c>
      <c r="F1199" s="2" t="str">
        <f>TEXT(Table2[[#This Row],[Order Date]],"YYYY")</f>
        <v>2019</v>
      </c>
      <c r="G1199">
        <v>6346</v>
      </c>
      <c r="H1199" t="s">
        <v>742</v>
      </c>
      <c r="I1199" t="s">
        <v>44</v>
      </c>
      <c r="J1199" t="s">
        <v>110</v>
      </c>
      <c r="K1199" t="s">
        <v>111</v>
      </c>
      <c r="L1199" t="s">
        <v>19</v>
      </c>
      <c r="M1199" t="s">
        <v>94</v>
      </c>
      <c r="N1199">
        <v>403</v>
      </c>
      <c r="O1199" t="s">
        <v>53</v>
      </c>
      <c r="P1199" s="4">
        <v>133.37</v>
      </c>
      <c r="Q1199">
        <v>1</v>
      </c>
      <c r="R1199" s="4">
        <f t="shared" si="90"/>
        <v>133.37</v>
      </c>
      <c r="S1199" s="2">
        <v>84.590000149999995</v>
      </c>
      <c r="T1199" s="2">
        <f t="shared" si="93"/>
        <v>48.77999985000001</v>
      </c>
      <c r="U1199" s="2">
        <f t="shared" si="94"/>
        <v>84.590000149999995</v>
      </c>
    </row>
    <row r="1200" spans="1:21">
      <c r="A1200">
        <v>66411</v>
      </c>
      <c r="B1200" s="1">
        <v>43492</v>
      </c>
      <c r="C1200" s="2">
        <f t="shared" si="91"/>
        <v>7</v>
      </c>
      <c r="D1200" s="2" t="str">
        <f t="shared" si="92"/>
        <v>Weekend</v>
      </c>
      <c r="E1200" s="2" t="str">
        <f>TEXT(Table2[[#This Row],[Order Date]],"MMMM")</f>
        <v>January</v>
      </c>
      <c r="F1200" s="2" t="str">
        <f>TEXT(Table2[[#This Row],[Order Date]],"YYYY")</f>
        <v>2019</v>
      </c>
      <c r="G1200">
        <v>8348</v>
      </c>
      <c r="H1200" t="s">
        <v>600</v>
      </c>
      <c r="I1200" t="s">
        <v>44</v>
      </c>
      <c r="J1200" t="s">
        <v>110</v>
      </c>
      <c r="K1200" t="s">
        <v>111</v>
      </c>
      <c r="L1200" t="s">
        <v>19</v>
      </c>
      <c r="M1200" t="s">
        <v>94</v>
      </c>
      <c r="N1200">
        <v>403</v>
      </c>
      <c r="O1200" t="s">
        <v>53</v>
      </c>
      <c r="P1200" s="4">
        <v>133.37</v>
      </c>
      <c r="Q1200">
        <v>1</v>
      </c>
      <c r="R1200" s="4">
        <f t="shared" si="90"/>
        <v>133.37</v>
      </c>
      <c r="S1200" s="2">
        <v>84.590000149999995</v>
      </c>
      <c r="T1200" s="2">
        <f t="shared" si="93"/>
        <v>48.77999985000001</v>
      </c>
      <c r="U1200" s="2">
        <f t="shared" si="94"/>
        <v>84.590000149999995</v>
      </c>
    </row>
    <row r="1201" spans="1:21">
      <c r="A1201">
        <v>60146</v>
      </c>
      <c r="B1201" s="1">
        <v>43492</v>
      </c>
      <c r="C1201" s="2">
        <f t="shared" si="91"/>
        <v>7</v>
      </c>
      <c r="D1201" s="2" t="str">
        <f t="shared" si="92"/>
        <v>Weekend</v>
      </c>
      <c r="E1201" s="2" t="str">
        <f>TEXT(Table2[[#This Row],[Order Date]],"MMMM")</f>
        <v>January</v>
      </c>
      <c r="F1201" s="2" t="str">
        <f>TEXT(Table2[[#This Row],[Order Date]],"YYYY")</f>
        <v>2019</v>
      </c>
      <c r="G1201">
        <v>9528</v>
      </c>
      <c r="H1201" t="s">
        <v>895</v>
      </c>
      <c r="I1201" t="s">
        <v>44</v>
      </c>
      <c r="J1201" t="s">
        <v>110</v>
      </c>
      <c r="K1201" t="s">
        <v>111</v>
      </c>
      <c r="L1201" t="s">
        <v>33</v>
      </c>
      <c r="M1201" t="s">
        <v>134</v>
      </c>
      <c r="N1201">
        <v>191</v>
      </c>
      <c r="O1201" t="s">
        <v>29</v>
      </c>
      <c r="P1201" s="4">
        <v>85</v>
      </c>
      <c r="Q1201">
        <v>5</v>
      </c>
      <c r="R1201" s="4">
        <f t="shared" si="90"/>
        <v>425</v>
      </c>
      <c r="S1201" s="2">
        <v>273.89999399999999</v>
      </c>
      <c r="T1201" s="2">
        <f t="shared" si="93"/>
        <v>151.10000600000001</v>
      </c>
      <c r="U1201" s="2">
        <f t="shared" si="94"/>
        <v>54.779998800000001</v>
      </c>
    </row>
    <row r="1202" spans="1:21">
      <c r="A1202">
        <v>8123</v>
      </c>
      <c r="B1202" s="1">
        <v>43492</v>
      </c>
      <c r="C1202" s="2">
        <f t="shared" si="91"/>
        <v>7</v>
      </c>
      <c r="D1202" s="2" t="str">
        <f t="shared" si="92"/>
        <v>Weekend</v>
      </c>
      <c r="E1202" s="2" t="str">
        <f>TEXT(Table2[[#This Row],[Order Date]],"MMMM")</f>
        <v>January</v>
      </c>
      <c r="F1202" s="2" t="str">
        <f>TEXT(Table2[[#This Row],[Order Date]],"YYYY")</f>
        <v>2019</v>
      </c>
      <c r="G1202">
        <v>11290</v>
      </c>
      <c r="H1202" t="s">
        <v>92</v>
      </c>
      <c r="I1202" t="s">
        <v>44</v>
      </c>
      <c r="J1202" t="s">
        <v>110</v>
      </c>
      <c r="K1202" t="s">
        <v>111</v>
      </c>
      <c r="L1202" t="s">
        <v>33</v>
      </c>
      <c r="M1202" t="s">
        <v>160</v>
      </c>
      <c r="N1202">
        <v>502</v>
      </c>
      <c r="O1202" t="s">
        <v>29</v>
      </c>
      <c r="P1202" s="4">
        <v>65</v>
      </c>
      <c r="Q1202">
        <v>5</v>
      </c>
      <c r="R1202" s="4">
        <f t="shared" si="90"/>
        <v>325</v>
      </c>
      <c r="S1202" s="2">
        <v>167.99999235000001</v>
      </c>
      <c r="T1202" s="2">
        <f t="shared" si="93"/>
        <v>157.00000764999999</v>
      </c>
      <c r="U1202" s="2">
        <f t="shared" si="94"/>
        <v>33.599998470000003</v>
      </c>
    </row>
    <row r="1203" spans="1:21">
      <c r="A1203">
        <v>51911</v>
      </c>
      <c r="B1203" s="1">
        <v>43492</v>
      </c>
      <c r="C1203" s="2">
        <f t="shared" si="91"/>
        <v>7</v>
      </c>
      <c r="D1203" s="2" t="str">
        <f t="shared" si="92"/>
        <v>Weekend</v>
      </c>
      <c r="E1203" s="2" t="str">
        <f>TEXT(Table2[[#This Row],[Order Date]],"MMMM")</f>
        <v>January</v>
      </c>
      <c r="F1203" s="2" t="str">
        <f>TEXT(Table2[[#This Row],[Order Date]],"YYYY")</f>
        <v>2019</v>
      </c>
      <c r="G1203">
        <v>11339</v>
      </c>
      <c r="H1203" t="s">
        <v>457</v>
      </c>
      <c r="I1203" t="s">
        <v>31</v>
      </c>
      <c r="J1203" t="s">
        <v>110</v>
      </c>
      <c r="K1203" t="s">
        <v>90</v>
      </c>
      <c r="L1203" t="s">
        <v>28</v>
      </c>
      <c r="M1203" t="s">
        <v>134</v>
      </c>
      <c r="N1203">
        <v>191</v>
      </c>
      <c r="O1203" t="s">
        <v>29</v>
      </c>
      <c r="P1203" s="4">
        <v>85</v>
      </c>
      <c r="Q1203">
        <v>4</v>
      </c>
      <c r="R1203" s="4">
        <f t="shared" si="90"/>
        <v>340</v>
      </c>
      <c r="S1203" s="2">
        <v>219.11999520000001</v>
      </c>
      <c r="T1203" s="2">
        <f t="shared" si="93"/>
        <v>120.88000479999999</v>
      </c>
      <c r="U1203" s="2">
        <f t="shared" si="94"/>
        <v>54.779998800000001</v>
      </c>
    </row>
    <row r="1204" spans="1:21">
      <c r="A1204">
        <v>13736</v>
      </c>
      <c r="B1204" s="1">
        <v>43492</v>
      </c>
      <c r="C1204" s="2">
        <f t="shared" si="91"/>
        <v>7</v>
      </c>
      <c r="D1204" s="2" t="str">
        <f t="shared" si="92"/>
        <v>Weekend</v>
      </c>
      <c r="E1204" s="2" t="str">
        <f>TEXT(Table2[[#This Row],[Order Date]],"MMMM")</f>
        <v>January</v>
      </c>
      <c r="F1204" s="2" t="str">
        <f>TEXT(Table2[[#This Row],[Order Date]],"YYYY")</f>
        <v>2019</v>
      </c>
      <c r="G1204">
        <v>1086</v>
      </c>
      <c r="H1204" t="s">
        <v>92</v>
      </c>
      <c r="I1204" t="s">
        <v>40</v>
      </c>
      <c r="J1204" t="s">
        <v>110</v>
      </c>
      <c r="K1204" t="s">
        <v>90</v>
      </c>
      <c r="L1204" t="s">
        <v>28</v>
      </c>
      <c r="M1204" t="s">
        <v>160</v>
      </c>
      <c r="N1204">
        <v>502</v>
      </c>
      <c r="O1204" t="s">
        <v>29</v>
      </c>
      <c r="P1204" s="4">
        <v>65</v>
      </c>
      <c r="Q1204">
        <v>4</v>
      </c>
      <c r="R1204" s="4">
        <f t="shared" si="90"/>
        <v>260</v>
      </c>
      <c r="S1204" s="2">
        <v>134.39999388000001</v>
      </c>
      <c r="T1204" s="2">
        <f t="shared" si="93"/>
        <v>125.60000611999999</v>
      </c>
      <c r="U1204" s="2">
        <f t="shared" si="94"/>
        <v>33.599998470000003</v>
      </c>
    </row>
    <row r="1205" spans="1:21">
      <c r="A1205">
        <v>62260</v>
      </c>
      <c r="B1205" s="1">
        <v>43492</v>
      </c>
      <c r="C1205" s="2">
        <f t="shared" si="91"/>
        <v>7</v>
      </c>
      <c r="D1205" s="2" t="str">
        <f t="shared" si="92"/>
        <v>Weekend</v>
      </c>
      <c r="E1205" s="2" t="str">
        <f>TEXT(Table2[[#This Row],[Order Date]],"MMMM")</f>
        <v>January</v>
      </c>
      <c r="F1205" s="2" t="str">
        <f>TEXT(Table2[[#This Row],[Order Date]],"YYYY")</f>
        <v>2019</v>
      </c>
      <c r="G1205">
        <v>9341</v>
      </c>
      <c r="H1205" t="s">
        <v>475</v>
      </c>
      <c r="I1205" t="s">
        <v>101</v>
      </c>
      <c r="J1205" t="s">
        <v>89</v>
      </c>
      <c r="K1205" t="s">
        <v>90</v>
      </c>
      <c r="L1205" t="s">
        <v>28</v>
      </c>
      <c r="M1205" t="s">
        <v>120</v>
      </c>
      <c r="N1205">
        <v>365</v>
      </c>
      <c r="O1205" t="s">
        <v>53</v>
      </c>
      <c r="P1205" s="4">
        <v>94.75</v>
      </c>
      <c r="Q1205">
        <v>5</v>
      </c>
      <c r="R1205" s="4">
        <f t="shared" si="90"/>
        <v>473.75</v>
      </c>
      <c r="S1205" s="2">
        <v>152.8499985</v>
      </c>
      <c r="T1205" s="2">
        <f t="shared" si="93"/>
        <v>320.90000150000003</v>
      </c>
      <c r="U1205" s="2">
        <f t="shared" si="94"/>
        <v>30.5699997</v>
      </c>
    </row>
    <row r="1206" spans="1:21">
      <c r="A1206">
        <v>51865</v>
      </c>
      <c r="B1206" s="1">
        <v>43492</v>
      </c>
      <c r="C1206" s="2">
        <f t="shared" si="91"/>
        <v>7</v>
      </c>
      <c r="D1206" s="2" t="str">
        <f t="shared" si="92"/>
        <v>Weekend</v>
      </c>
      <c r="E1206" s="2" t="str">
        <f>TEXT(Table2[[#This Row],[Order Date]],"MMMM")</f>
        <v>January</v>
      </c>
      <c r="F1206" s="2" t="str">
        <f>TEXT(Table2[[#This Row],[Order Date]],"YYYY")</f>
        <v>2019</v>
      </c>
      <c r="G1206">
        <v>12431</v>
      </c>
      <c r="H1206" t="s">
        <v>417</v>
      </c>
      <c r="I1206" t="s">
        <v>896</v>
      </c>
      <c r="J1206" t="s">
        <v>89</v>
      </c>
      <c r="K1206" t="s">
        <v>90</v>
      </c>
      <c r="L1206" t="s">
        <v>33</v>
      </c>
      <c r="M1206" t="s">
        <v>120</v>
      </c>
      <c r="N1206">
        <v>365</v>
      </c>
      <c r="O1206" t="s">
        <v>53</v>
      </c>
      <c r="P1206" s="4">
        <v>94.75</v>
      </c>
      <c r="Q1206">
        <v>2</v>
      </c>
      <c r="R1206" s="4">
        <f t="shared" si="90"/>
        <v>189.5</v>
      </c>
      <c r="S1206" s="2">
        <v>61.139999400000001</v>
      </c>
      <c r="T1206" s="2">
        <f t="shared" si="93"/>
        <v>128.36000060000001</v>
      </c>
      <c r="U1206" s="2">
        <f t="shared" si="94"/>
        <v>30.5699997</v>
      </c>
    </row>
    <row r="1207" spans="1:21">
      <c r="A1207">
        <v>10502</v>
      </c>
      <c r="B1207" s="1">
        <v>43492</v>
      </c>
      <c r="C1207" s="2">
        <f t="shared" si="91"/>
        <v>7</v>
      </c>
      <c r="D1207" s="2" t="str">
        <f t="shared" si="92"/>
        <v>Weekend</v>
      </c>
      <c r="E1207" s="2" t="str">
        <f>TEXT(Table2[[#This Row],[Order Date]],"MMMM")</f>
        <v>January</v>
      </c>
      <c r="F1207" s="2" t="str">
        <f>TEXT(Table2[[#This Row],[Order Date]],"YYYY")</f>
        <v>2019</v>
      </c>
      <c r="G1207">
        <v>3942</v>
      </c>
      <c r="H1207" t="s">
        <v>92</v>
      </c>
      <c r="I1207" t="s">
        <v>26</v>
      </c>
      <c r="J1207" t="s">
        <v>89</v>
      </c>
      <c r="K1207" t="s">
        <v>90</v>
      </c>
      <c r="L1207" t="s">
        <v>28</v>
      </c>
      <c r="M1207" t="s">
        <v>120</v>
      </c>
      <c r="N1207">
        <v>365</v>
      </c>
      <c r="O1207" t="s">
        <v>53</v>
      </c>
      <c r="P1207" s="4">
        <v>94.75</v>
      </c>
      <c r="Q1207">
        <v>5</v>
      </c>
      <c r="R1207" s="4">
        <f t="shared" si="90"/>
        <v>473.75</v>
      </c>
      <c r="S1207" s="2">
        <v>152.8499985</v>
      </c>
      <c r="T1207" s="2">
        <f t="shared" si="93"/>
        <v>320.90000150000003</v>
      </c>
      <c r="U1207" s="2">
        <f t="shared" si="94"/>
        <v>30.5699997</v>
      </c>
    </row>
    <row r="1208" spans="1:21">
      <c r="A1208">
        <v>62237</v>
      </c>
      <c r="B1208" s="1">
        <v>43492</v>
      </c>
      <c r="C1208" s="2">
        <f t="shared" si="91"/>
        <v>7</v>
      </c>
      <c r="D1208" s="2" t="str">
        <f t="shared" si="92"/>
        <v>Weekend</v>
      </c>
      <c r="E1208" s="2" t="str">
        <f>TEXT(Table2[[#This Row],[Order Date]],"MMMM")</f>
        <v>January</v>
      </c>
      <c r="F1208" s="2" t="str">
        <f>TEXT(Table2[[#This Row],[Order Date]],"YYYY")</f>
        <v>2019</v>
      </c>
      <c r="G1208">
        <v>6758</v>
      </c>
      <c r="H1208" t="s">
        <v>440</v>
      </c>
      <c r="I1208" t="s">
        <v>619</v>
      </c>
      <c r="J1208" t="s">
        <v>89</v>
      </c>
      <c r="K1208" t="s">
        <v>90</v>
      </c>
      <c r="L1208" t="s">
        <v>28</v>
      </c>
      <c r="M1208" t="s">
        <v>120</v>
      </c>
      <c r="N1208">
        <v>365</v>
      </c>
      <c r="O1208" t="s">
        <v>53</v>
      </c>
      <c r="P1208" s="4">
        <v>94.75</v>
      </c>
      <c r="Q1208">
        <v>5</v>
      </c>
      <c r="R1208" s="4">
        <f t="shared" si="90"/>
        <v>473.75</v>
      </c>
      <c r="S1208" s="2">
        <v>152.8499985</v>
      </c>
      <c r="T1208" s="2">
        <f t="shared" si="93"/>
        <v>320.90000150000003</v>
      </c>
      <c r="U1208" s="2">
        <f t="shared" si="94"/>
        <v>30.5699997</v>
      </c>
    </row>
    <row r="1209" spans="1:21">
      <c r="A1209">
        <v>8410</v>
      </c>
      <c r="B1209" s="1">
        <v>43491</v>
      </c>
      <c r="C1209" s="2">
        <f t="shared" si="91"/>
        <v>6</v>
      </c>
      <c r="D1209" s="2" t="str">
        <f t="shared" si="92"/>
        <v>Weekend</v>
      </c>
      <c r="E1209" s="2" t="str">
        <f>TEXT(Table2[[#This Row],[Order Date]],"MMMM")</f>
        <v>January</v>
      </c>
      <c r="F1209" s="2" t="str">
        <f>TEXT(Table2[[#This Row],[Order Date]],"YYYY")</f>
        <v>2019</v>
      </c>
      <c r="G1209">
        <v>259</v>
      </c>
      <c r="H1209" t="s">
        <v>358</v>
      </c>
      <c r="I1209" t="s">
        <v>44</v>
      </c>
      <c r="J1209" t="s">
        <v>110</v>
      </c>
      <c r="K1209" t="s">
        <v>111</v>
      </c>
      <c r="L1209" t="s">
        <v>33</v>
      </c>
      <c r="M1209" t="s">
        <v>160</v>
      </c>
      <c r="N1209">
        <v>502</v>
      </c>
      <c r="O1209" t="s">
        <v>29</v>
      </c>
      <c r="P1209" s="4">
        <v>65</v>
      </c>
      <c r="Q1209">
        <v>5</v>
      </c>
      <c r="R1209" s="4">
        <f t="shared" si="90"/>
        <v>325</v>
      </c>
      <c r="S1209" s="2">
        <v>167.99999235000001</v>
      </c>
      <c r="T1209" s="2">
        <f t="shared" si="93"/>
        <v>157.00000764999999</v>
      </c>
      <c r="U1209" s="2">
        <f t="shared" si="94"/>
        <v>33.599998470000003</v>
      </c>
    </row>
    <row r="1210" spans="1:21">
      <c r="A1210">
        <v>19610</v>
      </c>
      <c r="B1210" s="1">
        <v>43491</v>
      </c>
      <c r="C1210" s="2">
        <f t="shared" si="91"/>
        <v>6</v>
      </c>
      <c r="D1210" s="2" t="str">
        <f t="shared" si="92"/>
        <v>Weekend</v>
      </c>
      <c r="E1210" s="2" t="str">
        <f>TEXT(Table2[[#This Row],[Order Date]],"MMMM")</f>
        <v>January</v>
      </c>
      <c r="F1210" s="2" t="str">
        <f>TEXT(Table2[[#This Row],[Order Date]],"YYYY")</f>
        <v>2019</v>
      </c>
      <c r="G1210">
        <v>387</v>
      </c>
      <c r="H1210" t="s">
        <v>166</v>
      </c>
      <c r="I1210" t="s">
        <v>44</v>
      </c>
      <c r="J1210" t="s">
        <v>110</v>
      </c>
      <c r="K1210" t="s">
        <v>111</v>
      </c>
      <c r="L1210" t="s">
        <v>28</v>
      </c>
      <c r="M1210" t="s">
        <v>115</v>
      </c>
      <c r="N1210">
        <v>1004</v>
      </c>
      <c r="O1210" t="s">
        <v>49</v>
      </c>
      <c r="P1210" s="4">
        <v>460.58</v>
      </c>
      <c r="Q1210">
        <v>1</v>
      </c>
      <c r="R1210" s="4">
        <f t="shared" si="90"/>
        <v>460.58</v>
      </c>
      <c r="S1210" s="2">
        <v>268.7900085</v>
      </c>
      <c r="T1210" s="2">
        <f t="shared" si="93"/>
        <v>191.78999149999999</v>
      </c>
      <c r="U1210" s="2">
        <f t="shared" si="94"/>
        <v>268.7900085</v>
      </c>
    </row>
    <row r="1211" spans="1:21">
      <c r="A1211">
        <v>53505</v>
      </c>
      <c r="B1211" s="1">
        <v>43491</v>
      </c>
      <c r="C1211" s="2">
        <f t="shared" si="91"/>
        <v>6</v>
      </c>
      <c r="D1211" s="2" t="str">
        <f t="shared" si="92"/>
        <v>Weekend</v>
      </c>
      <c r="E1211" s="2" t="str">
        <f>TEXT(Table2[[#This Row],[Order Date]],"MMMM")</f>
        <v>January</v>
      </c>
      <c r="F1211" s="2" t="str">
        <f>TEXT(Table2[[#This Row],[Order Date]],"YYYY")</f>
        <v>2019</v>
      </c>
      <c r="G1211">
        <v>3099</v>
      </c>
      <c r="H1211" t="s">
        <v>897</v>
      </c>
      <c r="I1211" t="s">
        <v>44</v>
      </c>
      <c r="J1211" t="s">
        <v>110</v>
      </c>
      <c r="K1211" t="s">
        <v>111</v>
      </c>
      <c r="L1211" t="s">
        <v>33</v>
      </c>
      <c r="M1211" t="s">
        <v>160</v>
      </c>
      <c r="N1211">
        <v>502</v>
      </c>
      <c r="O1211" t="s">
        <v>29</v>
      </c>
      <c r="P1211" s="4">
        <v>65</v>
      </c>
      <c r="Q1211">
        <v>5</v>
      </c>
      <c r="R1211" s="4">
        <f t="shared" si="90"/>
        <v>325</v>
      </c>
      <c r="S1211" s="2">
        <v>167.99999235000001</v>
      </c>
      <c r="T1211" s="2">
        <f t="shared" si="93"/>
        <v>157.00000764999999</v>
      </c>
      <c r="U1211" s="2">
        <f t="shared" si="94"/>
        <v>33.599998470000003</v>
      </c>
    </row>
    <row r="1212" spans="1:21">
      <c r="A1212">
        <v>15673</v>
      </c>
      <c r="B1212" s="1">
        <v>43491</v>
      </c>
      <c r="C1212" s="2">
        <f t="shared" si="91"/>
        <v>6</v>
      </c>
      <c r="D1212" s="2" t="str">
        <f t="shared" si="92"/>
        <v>Weekend</v>
      </c>
      <c r="E1212" s="2" t="str">
        <f>TEXT(Table2[[#This Row],[Order Date]],"MMMM")</f>
        <v>January</v>
      </c>
      <c r="F1212" s="2" t="str">
        <f>TEXT(Table2[[#This Row],[Order Date]],"YYYY")</f>
        <v>2019</v>
      </c>
      <c r="G1212">
        <v>3784</v>
      </c>
      <c r="H1212" t="s">
        <v>357</v>
      </c>
      <c r="I1212" t="s">
        <v>44</v>
      </c>
      <c r="J1212" t="s">
        <v>110</v>
      </c>
      <c r="K1212" t="s">
        <v>111</v>
      </c>
      <c r="L1212" t="s">
        <v>28</v>
      </c>
      <c r="M1212" t="s">
        <v>115</v>
      </c>
      <c r="N1212">
        <v>1004</v>
      </c>
      <c r="O1212" t="s">
        <v>49</v>
      </c>
      <c r="P1212" s="4">
        <v>460.58</v>
      </c>
      <c r="Q1212">
        <v>1</v>
      </c>
      <c r="R1212" s="4">
        <f t="shared" si="90"/>
        <v>460.58</v>
      </c>
      <c r="S1212" s="2">
        <v>268.7900085</v>
      </c>
      <c r="T1212" s="2">
        <f t="shared" si="93"/>
        <v>191.78999149999999</v>
      </c>
      <c r="U1212" s="2">
        <f t="shared" si="94"/>
        <v>268.7900085</v>
      </c>
    </row>
    <row r="1213" spans="1:21">
      <c r="A1213">
        <v>66351</v>
      </c>
      <c r="B1213" s="1">
        <v>43491</v>
      </c>
      <c r="C1213" s="2">
        <f t="shared" si="91"/>
        <v>6</v>
      </c>
      <c r="D1213" s="2" t="str">
        <f t="shared" si="92"/>
        <v>Weekend</v>
      </c>
      <c r="E1213" s="2" t="str">
        <f>TEXT(Table2[[#This Row],[Order Date]],"MMMM")</f>
        <v>January</v>
      </c>
      <c r="F1213" s="2" t="str">
        <f>TEXT(Table2[[#This Row],[Order Date]],"YYYY")</f>
        <v>2019</v>
      </c>
      <c r="G1213">
        <v>4697</v>
      </c>
      <c r="H1213" t="s">
        <v>898</v>
      </c>
      <c r="I1213" t="s">
        <v>44</v>
      </c>
      <c r="J1213" t="s">
        <v>110</v>
      </c>
      <c r="K1213" t="s">
        <v>111</v>
      </c>
      <c r="L1213" t="s">
        <v>28</v>
      </c>
      <c r="M1213" t="s">
        <v>94</v>
      </c>
      <c r="N1213">
        <v>403</v>
      </c>
      <c r="O1213" t="s">
        <v>53</v>
      </c>
      <c r="P1213" s="4">
        <v>133.37</v>
      </c>
      <c r="Q1213">
        <v>1</v>
      </c>
      <c r="R1213" s="4">
        <f t="shared" si="90"/>
        <v>133.37</v>
      </c>
      <c r="S1213" s="2">
        <v>84.590000149999995</v>
      </c>
      <c r="T1213" s="2">
        <f t="shared" si="93"/>
        <v>48.77999985000001</v>
      </c>
      <c r="U1213" s="2">
        <f t="shared" si="94"/>
        <v>84.590000149999995</v>
      </c>
    </row>
    <row r="1214" spans="1:21">
      <c r="A1214">
        <v>64292</v>
      </c>
      <c r="B1214" s="1">
        <v>43491</v>
      </c>
      <c r="C1214" s="2">
        <f t="shared" si="91"/>
        <v>6</v>
      </c>
      <c r="D1214" s="2" t="str">
        <f t="shared" si="92"/>
        <v>Weekend</v>
      </c>
      <c r="E1214" s="2" t="str">
        <f>TEXT(Table2[[#This Row],[Order Date]],"MMMM")</f>
        <v>January</v>
      </c>
      <c r="F1214" s="2" t="str">
        <f>TEXT(Table2[[#This Row],[Order Date]],"YYYY")</f>
        <v>2019</v>
      </c>
      <c r="G1214">
        <v>5120</v>
      </c>
      <c r="H1214" t="s">
        <v>92</v>
      </c>
      <c r="I1214" t="s">
        <v>44</v>
      </c>
      <c r="J1214" t="s">
        <v>110</v>
      </c>
      <c r="K1214" t="s">
        <v>111</v>
      </c>
      <c r="L1214" t="s">
        <v>19</v>
      </c>
      <c r="M1214" t="s">
        <v>112</v>
      </c>
      <c r="N1214">
        <v>957</v>
      </c>
      <c r="O1214" t="s">
        <v>34</v>
      </c>
      <c r="P1214" s="4">
        <v>80</v>
      </c>
      <c r="Q1214">
        <v>1</v>
      </c>
      <c r="R1214" s="4">
        <f t="shared" si="90"/>
        <v>80</v>
      </c>
      <c r="S1214" s="2">
        <v>47.430000309999997</v>
      </c>
      <c r="T1214" s="2">
        <f t="shared" si="93"/>
        <v>32.569999690000003</v>
      </c>
      <c r="U1214" s="2">
        <f t="shared" si="94"/>
        <v>47.430000309999997</v>
      </c>
    </row>
    <row r="1215" spans="1:21">
      <c r="A1215">
        <v>55876</v>
      </c>
      <c r="B1215" s="1">
        <v>43491</v>
      </c>
      <c r="C1215" s="2">
        <f t="shared" si="91"/>
        <v>6</v>
      </c>
      <c r="D1215" s="2" t="str">
        <f t="shared" si="92"/>
        <v>Weekend</v>
      </c>
      <c r="E1215" s="2" t="str">
        <f>TEXT(Table2[[#This Row],[Order Date]],"MMMM")</f>
        <v>January</v>
      </c>
      <c r="F1215" s="2" t="str">
        <f>TEXT(Table2[[#This Row],[Order Date]],"YYYY")</f>
        <v>2019</v>
      </c>
      <c r="G1215">
        <v>5421</v>
      </c>
      <c r="H1215" t="s">
        <v>899</v>
      </c>
      <c r="I1215" t="s">
        <v>44</v>
      </c>
      <c r="J1215" t="s">
        <v>110</v>
      </c>
      <c r="K1215" t="s">
        <v>111</v>
      </c>
      <c r="L1215" t="s">
        <v>33</v>
      </c>
      <c r="M1215" t="s">
        <v>120</v>
      </c>
      <c r="N1215">
        <v>365</v>
      </c>
      <c r="O1215" t="s">
        <v>53</v>
      </c>
      <c r="P1215" s="4">
        <v>94.75</v>
      </c>
      <c r="Q1215">
        <v>5</v>
      </c>
      <c r="R1215" s="4">
        <f t="shared" si="90"/>
        <v>473.75</v>
      </c>
      <c r="S1215" s="2">
        <v>152.8499985</v>
      </c>
      <c r="T1215" s="2">
        <f t="shared" si="93"/>
        <v>320.90000150000003</v>
      </c>
      <c r="U1215" s="2">
        <f t="shared" si="94"/>
        <v>30.5699997</v>
      </c>
    </row>
    <row r="1216" spans="1:21">
      <c r="A1216">
        <v>4269</v>
      </c>
      <c r="B1216" s="1">
        <v>43491</v>
      </c>
      <c r="C1216" s="2">
        <f t="shared" si="91"/>
        <v>6</v>
      </c>
      <c r="D1216" s="2" t="str">
        <f t="shared" si="92"/>
        <v>Weekend</v>
      </c>
      <c r="E1216" s="2" t="str">
        <f>TEXT(Table2[[#This Row],[Order Date]],"MMMM")</f>
        <v>January</v>
      </c>
      <c r="F1216" s="2" t="str">
        <f>TEXT(Table2[[#This Row],[Order Date]],"YYYY")</f>
        <v>2019</v>
      </c>
      <c r="G1216">
        <v>6523</v>
      </c>
      <c r="H1216" t="s">
        <v>92</v>
      </c>
      <c r="I1216" t="s">
        <v>44</v>
      </c>
      <c r="J1216" t="s">
        <v>110</v>
      </c>
      <c r="K1216" t="s">
        <v>111</v>
      </c>
      <c r="L1216" t="s">
        <v>19</v>
      </c>
      <c r="M1216" t="s">
        <v>160</v>
      </c>
      <c r="N1216">
        <v>502</v>
      </c>
      <c r="O1216" t="s">
        <v>29</v>
      </c>
      <c r="P1216" s="4">
        <v>65</v>
      </c>
      <c r="Q1216">
        <v>5</v>
      </c>
      <c r="R1216" s="4">
        <f t="shared" si="90"/>
        <v>325</v>
      </c>
      <c r="S1216" s="2">
        <v>167.99999235000001</v>
      </c>
      <c r="T1216" s="2">
        <f t="shared" si="93"/>
        <v>157.00000764999999</v>
      </c>
      <c r="U1216" s="2">
        <f t="shared" si="94"/>
        <v>33.599998470000003</v>
      </c>
    </row>
    <row r="1217" spans="1:21">
      <c r="A1217">
        <v>62193</v>
      </c>
      <c r="B1217" s="1">
        <v>43491</v>
      </c>
      <c r="C1217" s="2">
        <f t="shared" si="91"/>
        <v>6</v>
      </c>
      <c r="D1217" s="2" t="str">
        <f t="shared" si="92"/>
        <v>Weekend</v>
      </c>
      <c r="E1217" s="2" t="str">
        <f>TEXT(Table2[[#This Row],[Order Date]],"MMMM")</f>
        <v>January</v>
      </c>
      <c r="F1217" s="2" t="str">
        <f>TEXT(Table2[[#This Row],[Order Date]],"YYYY")</f>
        <v>2019</v>
      </c>
      <c r="G1217">
        <v>7003</v>
      </c>
      <c r="H1217" t="s">
        <v>900</v>
      </c>
      <c r="I1217" t="s">
        <v>44</v>
      </c>
      <c r="J1217" t="s">
        <v>110</v>
      </c>
      <c r="K1217" t="s">
        <v>111</v>
      </c>
      <c r="L1217" t="s">
        <v>19</v>
      </c>
      <c r="M1217" t="s">
        <v>112</v>
      </c>
      <c r="N1217">
        <v>957</v>
      </c>
      <c r="O1217" t="s">
        <v>34</v>
      </c>
      <c r="P1217" s="4">
        <v>80</v>
      </c>
      <c r="Q1217">
        <v>1</v>
      </c>
      <c r="R1217" s="4">
        <f t="shared" si="90"/>
        <v>80</v>
      </c>
      <c r="S1217" s="2">
        <v>47.430000309999997</v>
      </c>
      <c r="T1217" s="2">
        <f t="shared" si="93"/>
        <v>32.569999690000003</v>
      </c>
      <c r="U1217" s="2">
        <f t="shared" si="94"/>
        <v>47.430000309999997</v>
      </c>
    </row>
    <row r="1218" spans="1:21">
      <c r="A1218">
        <v>20234</v>
      </c>
      <c r="B1218" s="1">
        <v>43491</v>
      </c>
      <c r="C1218" s="2">
        <f t="shared" si="91"/>
        <v>6</v>
      </c>
      <c r="D1218" s="2" t="str">
        <f t="shared" si="92"/>
        <v>Weekend</v>
      </c>
      <c r="E1218" s="2" t="str">
        <f>TEXT(Table2[[#This Row],[Order Date]],"MMMM")</f>
        <v>January</v>
      </c>
      <c r="F1218" s="2" t="str">
        <f>TEXT(Table2[[#This Row],[Order Date]],"YYYY")</f>
        <v>2019</v>
      </c>
      <c r="G1218">
        <v>7132</v>
      </c>
      <c r="H1218" t="s">
        <v>426</v>
      </c>
      <c r="I1218" t="s">
        <v>44</v>
      </c>
      <c r="J1218" t="s">
        <v>110</v>
      </c>
      <c r="K1218" t="s">
        <v>111</v>
      </c>
      <c r="L1218" t="s">
        <v>28</v>
      </c>
      <c r="M1218" t="s">
        <v>115</v>
      </c>
      <c r="N1218">
        <v>1004</v>
      </c>
      <c r="O1218" t="s">
        <v>49</v>
      </c>
      <c r="P1218" s="4">
        <v>460.58</v>
      </c>
      <c r="Q1218">
        <v>1</v>
      </c>
      <c r="R1218" s="4">
        <f t="shared" ref="R1218:R1281" si="95">P1218*Q1218</f>
        <v>460.58</v>
      </c>
      <c r="S1218" s="2">
        <v>268.7900085</v>
      </c>
      <c r="T1218" s="2">
        <f t="shared" si="93"/>
        <v>191.78999149999999</v>
      </c>
      <c r="U1218" s="2">
        <f t="shared" si="94"/>
        <v>268.7900085</v>
      </c>
    </row>
    <row r="1219" spans="1:21">
      <c r="A1219">
        <v>11513</v>
      </c>
      <c r="B1219" s="1">
        <v>43491</v>
      </c>
      <c r="C1219" s="2">
        <f t="shared" ref="C1219:C1282" si="96">WEEKDAY(B1219,2)</f>
        <v>6</v>
      </c>
      <c r="D1219" s="2" t="str">
        <f t="shared" ref="D1219:D1282" si="97">IF(C1219&gt;=6,"Weekend","Weekday")</f>
        <v>Weekend</v>
      </c>
      <c r="E1219" s="2" t="str">
        <f>TEXT(Table2[[#This Row],[Order Date]],"MMMM")</f>
        <v>January</v>
      </c>
      <c r="F1219" s="2" t="str">
        <f>TEXT(Table2[[#This Row],[Order Date]],"YYYY")</f>
        <v>2019</v>
      </c>
      <c r="G1219">
        <v>8103</v>
      </c>
      <c r="H1219" t="s">
        <v>335</v>
      </c>
      <c r="I1219" t="s">
        <v>44</v>
      </c>
      <c r="J1219" t="s">
        <v>110</v>
      </c>
      <c r="K1219" t="s">
        <v>111</v>
      </c>
      <c r="L1219" t="s">
        <v>28</v>
      </c>
      <c r="M1219" t="s">
        <v>115</v>
      </c>
      <c r="N1219">
        <v>1004</v>
      </c>
      <c r="O1219" t="s">
        <v>49</v>
      </c>
      <c r="P1219" s="4">
        <v>460.58</v>
      </c>
      <c r="Q1219">
        <v>1</v>
      </c>
      <c r="R1219" s="4">
        <f t="shared" si="95"/>
        <v>460.58</v>
      </c>
      <c r="S1219" s="2">
        <v>268.7900085</v>
      </c>
      <c r="T1219" s="2">
        <f t="shared" ref="T1219:T1282" si="98">R1219-S1219</f>
        <v>191.78999149999999</v>
      </c>
      <c r="U1219" s="2">
        <f t="shared" ref="U1219:U1282" si="99">S1219/Q1219</f>
        <v>268.7900085</v>
      </c>
    </row>
    <row r="1220" spans="1:21">
      <c r="A1220">
        <v>64813</v>
      </c>
      <c r="B1220" s="1">
        <v>43491</v>
      </c>
      <c r="C1220" s="2">
        <f t="shared" si="96"/>
        <v>6</v>
      </c>
      <c r="D1220" s="2" t="str">
        <f t="shared" si="97"/>
        <v>Weekend</v>
      </c>
      <c r="E1220" s="2" t="str">
        <f>TEXT(Table2[[#This Row],[Order Date]],"MMMM")</f>
        <v>January</v>
      </c>
      <c r="F1220" s="2" t="str">
        <f>TEXT(Table2[[#This Row],[Order Date]],"YYYY")</f>
        <v>2019</v>
      </c>
      <c r="G1220">
        <v>10018</v>
      </c>
      <c r="H1220" t="s">
        <v>599</v>
      </c>
      <c r="I1220" t="s">
        <v>159</v>
      </c>
      <c r="J1220" t="s">
        <v>110</v>
      </c>
      <c r="K1220" t="s">
        <v>90</v>
      </c>
      <c r="L1220" t="s">
        <v>28</v>
      </c>
      <c r="M1220" t="s">
        <v>160</v>
      </c>
      <c r="N1220">
        <v>502</v>
      </c>
      <c r="O1220" t="s">
        <v>29</v>
      </c>
      <c r="P1220" s="4">
        <v>65</v>
      </c>
      <c r="Q1220">
        <v>4</v>
      </c>
      <c r="R1220" s="4">
        <f t="shared" si="95"/>
        <v>260</v>
      </c>
      <c r="S1220" s="2">
        <v>134.39999388000001</v>
      </c>
      <c r="T1220" s="2">
        <f t="shared" si="98"/>
        <v>125.60000611999999</v>
      </c>
      <c r="U1220" s="2">
        <f t="shared" si="99"/>
        <v>33.599998470000003</v>
      </c>
    </row>
    <row r="1221" spans="1:21">
      <c r="A1221">
        <v>47002</v>
      </c>
      <c r="B1221" s="1">
        <v>43491</v>
      </c>
      <c r="C1221" s="2">
        <f t="shared" si="96"/>
        <v>6</v>
      </c>
      <c r="D1221" s="2" t="str">
        <f t="shared" si="97"/>
        <v>Weekend</v>
      </c>
      <c r="E1221" s="2" t="str">
        <f>TEXT(Table2[[#This Row],[Order Date]],"MMMM")</f>
        <v>January</v>
      </c>
      <c r="F1221" s="2" t="str">
        <f>TEXT(Table2[[#This Row],[Order Date]],"YYYY")</f>
        <v>2019</v>
      </c>
      <c r="G1221">
        <v>4596</v>
      </c>
      <c r="H1221" t="s">
        <v>583</v>
      </c>
      <c r="I1221" t="s">
        <v>901</v>
      </c>
      <c r="J1221" t="s">
        <v>89</v>
      </c>
      <c r="K1221" t="s">
        <v>90</v>
      </c>
      <c r="L1221" t="s">
        <v>28</v>
      </c>
      <c r="M1221" t="s">
        <v>120</v>
      </c>
      <c r="N1221">
        <v>365</v>
      </c>
      <c r="O1221" t="s">
        <v>53</v>
      </c>
      <c r="P1221" s="4">
        <v>94.75</v>
      </c>
      <c r="Q1221">
        <v>5</v>
      </c>
      <c r="R1221" s="4">
        <f t="shared" si="95"/>
        <v>473.75</v>
      </c>
      <c r="S1221" s="2">
        <v>152.8499985</v>
      </c>
      <c r="T1221" s="2">
        <f t="shared" si="98"/>
        <v>320.90000150000003</v>
      </c>
      <c r="U1221" s="2">
        <f t="shared" si="99"/>
        <v>30.5699997</v>
      </c>
    </row>
    <row r="1222" spans="1:21">
      <c r="A1222">
        <v>64894</v>
      </c>
      <c r="B1222" s="1">
        <v>43491</v>
      </c>
      <c r="C1222" s="2">
        <f t="shared" si="96"/>
        <v>6</v>
      </c>
      <c r="D1222" s="2" t="str">
        <f t="shared" si="97"/>
        <v>Weekend</v>
      </c>
      <c r="E1222" s="2" t="str">
        <f>TEXT(Table2[[#This Row],[Order Date]],"MMMM")</f>
        <v>January</v>
      </c>
      <c r="F1222" s="2" t="str">
        <f>TEXT(Table2[[#This Row],[Order Date]],"YYYY")</f>
        <v>2019</v>
      </c>
      <c r="G1222">
        <v>7492</v>
      </c>
      <c r="H1222" t="s">
        <v>92</v>
      </c>
      <c r="I1222" t="s">
        <v>233</v>
      </c>
      <c r="J1222" t="s">
        <v>89</v>
      </c>
      <c r="K1222" t="s">
        <v>90</v>
      </c>
      <c r="L1222" t="s">
        <v>28</v>
      </c>
      <c r="M1222" t="s">
        <v>134</v>
      </c>
      <c r="N1222">
        <v>191</v>
      </c>
      <c r="O1222" t="s">
        <v>29</v>
      </c>
      <c r="P1222" s="4">
        <v>85</v>
      </c>
      <c r="Q1222">
        <v>5</v>
      </c>
      <c r="R1222" s="4">
        <f t="shared" si="95"/>
        <v>425</v>
      </c>
      <c r="S1222" s="2">
        <v>273.89999399999999</v>
      </c>
      <c r="T1222" s="2">
        <f t="shared" si="98"/>
        <v>151.10000600000001</v>
      </c>
      <c r="U1222" s="2">
        <f t="shared" si="99"/>
        <v>54.779998800000001</v>
      </c>
    </row>
    <row r="1223" spans="1:21">
      <c r="A1223">
        <v>64222</v>
      </c>
      <c r="B1223" s="1">
        <v>43491</v>
      </c>
      <c r="C1223" s="2">
        <f t="shared" si="96"/>
        <v>6</v>
      </c>
      <c r="D1223" s="2" t="str">
        <f t="shared" si="97"/>
        <v>Weekend</v>
      </c>
      <c r="E1223" s="2" t="str">
        <f>TEXT(Table2[[#This Row],[Order Date]],"MMMM")</f>
        <v>January</v>
      </c>
      <c r="F1223" s="2" t="str">
        <f>TEXT(Table2[[#This Row],[Order Date]],"YYYY")</f>
        <v>2019</v>
      </c>
      <c r="G1223">
        <v>4848</v>
      </c>
      <c r="H1223" t="s">
        <v>421</v>
      </c>
      <c r="I1223" t="s">
        <v>902</v>
      </c>
      <c r="J1223" t="s">
        <v>89</v>
      </c>
      <c r="K1223" t="s">
        <v>90</v>
      </c>
      <c r="L1223" t="s">
        <v>33</v>
      </c>
      <c r="M1223" t="s">
        <v>134</v>
      </c>
      <c r="N1223">
        <v>191</v>
      </c>
      <c r="O1223" t="s">
        <v>29</v>
      </c>
      <c r="P1223" s="4">
        <v>85</v>
      </c>
      <c r="Q1223">
        <v>4</v>
      </c>
      <c r="R1223" s="4">
        <f t="shared" si="95"/>
        <v>340</v>
      </c>
      <c r="S1223" s="2">
        <v>219.11999520000001</v>
      </c>
      <c r="T1223" s="2">
        <f t="shared" si="98"/>
        <v>120.88000479999999</v>
      </c>
      <c r="U1223" s="2">
        <f t="shared" si="99"/>
        <v>54.779998800000001</v>
      </c>
    </row>
    <row r="1224" spans="1:21">
      <c r="A1224">
        <v>62072</v>
      </c>
      <c r="B1224" s="1">
        <v>43490</v>
      </c>
      <c r="C1224" s="2">
        <f t="shared" si="96"/>
        <v>5</v>
      </c>
      <c r="D1224" s="2" t="str">
        <f t="shared" si="97"/>
        <v>Weekday</v>
      </c>
      <c r="E1224" s="2" t="str">
        <f>TEXT(Table2[[#This Row],[Order Date]],"MMMM")</f>
        <v>January</v>
      </c>
      <c r="F1224" s="2" t="str">
        <f>TEXT(Table2[[#This Row],[Order Date]],"YYYY")</f>
        <v>2019</v>
      </c>
      <c r="G1224">
        <v>1146</v>
      </c>
      <c r="H1224" t="s">
        <v>461</v>
      </c>
      <c r="I1224" t="s">
        <v>44</v>
      </c>
      <c r="J1224" t="s">
        <v>110</v>
      </c>
      <c r="K1224" t="s">
        <v>111</v>
      </c>
      <c r="L1224" t="s">
        <v>28</v>
      </c>
      <c r="M1224" t="s">
        <v>94</v>
      </c>
      <c r="N1224">
        <v>403</v>
      </c>
      <c r="O1224" t="s">
        <v>53</v>
      </c>
      <c r="P1224" s="4">
        <v>133.37</v>
      </c>
      <c r="Q1224">
        <v>1</v>
      </c>
      <c r="R1224" s="4">
        <f t="shared" si="95"/>
        <v>133.37</v>
      </c>
      <c r="S1224" s="2">
        <v>84.590000149999995</v>
      </c>
      <c r="T1224" s="2">
        <f t="shared" si="98"/>
        <v>48.77999985000001</v>
      </c>
      <c r="U1224" s="2">
        <f t="shared" si="99"/>
        <v>84.590000149999995</v>
      </c>
    </row>
    <row r="1225" spans="1:21">
      <c r="A1225">
        <v>64163</v>
      </c>
      <c r="B1225" s="1">
        <v>43490</v>
      </c>
      <c r="C1225" s="2">
        <f t="shared" si="96"/>
        <v>5</v>
      </c>
      <c r="D1225" s="2" t="str">
        <f t="shared" si="97"/>
        <v>Weekday</v>
      </c>
      <c r="E1225" s="2" t="str">
        <f>TEXT(Table2[[#This Row],[Order Date]],"MMMM")</f>
        <v>January</v>
      </c>
      <c r="F1225" s="2" t="str">
        <f>TEXT(Table2[[#This Row],[Order Date]],"YYYY")</f>
        <v>2019</v>
      </c>
      <c r="G1225">
        <v>3975</v>
      </c>
      <c r="H1225" t="s">
        <v>903</v>
      </c>
      <c r="I1225" t="s">
        <v>44</v>
      </c>
      <c r="J1225" t="s">
        <v>110</v>
      </c>
      <c r="K1225" t="s">
        <v>111</v>
      </c>
      <c r="L1225" t="s">
        <v>28</v>
      </c>
      <c r="M1225" t="s">
        <v>94</v>
      </c>
      <c r="N1225">
        <v>403</v>
      </c>
      <c r="O1225" t="s">
        <v>53</v>
      </c>
      <c r="P1225" s="4">
        <v>133.37</v>
      </c>
      <c r="Q1225">
        <v>1</v>
      </c>
      <c r="R1225" s="4">
        <f t="shared" si="95"/>
        <v>133.37</v>
      </c>
      <c r="S1225" s="2">
        <v>84.590000149999995</v>
      </c>
      <c r="T1225" s="2">
        <f t="shared" si="98"/>
        <v>48.77999985000001</v>
      </c>
      <c r="U1225" s="2">
        <f t="shared" si="99"/>
        <v>84.590000149999995</v>
      </c>
    </row>
    <row r="1226" spans="1:21">
      <c r="A1226">
        <v>62117</v>
      </c>
      <c r="B1226" s="1">
        <v>43490</v>
      </c>
      <c r="C1226" s="2">
        <f t="shared" si="96"/>
        <v>5</v>
      </c>
      <c r="D1226" s="2" t="str">
        <f t="shared" si="97"/>
        <v>Weekday</v>
      </c>
      <c r="E1226" s="2" t="str">
        <f>TEXT(Table2[[#This Row],[Order Date]],"MMMM")</f>
        <v>January</v>
      </c>
      <c r="F1226" s="2" t="str">
        <f>TEXT(Table2[[#This Row],[Order Date]],"YYYY")</f>
        <v>2019</v>
      </c>
      <c r="G1226">
        <v>5113</v>
      </c>
      <c r="H1226" t="s">
        <v>816</v>
      </c>
      <c r="I1226" t="s">
        <v>44</v>
      </c>
      <c r="J1226" t="s">
        <v>110</v>
      </c>
      <c r="K1226" t="s">
        <v>111</v>
      </c>
      <c r="L1226" t="s">
        <v>28</v>
      </c>
      <c r="M1226" t="s">
        <v>120</v>
      </c>
      <c r="N1226">
        <v>365</v>
      </c>
      <c r="O1226" t="s">
        <v>53</v>
      </c>
      <c r="P1226" s="4">
        <v>94.75</v>
      </c>
      <c r="Q1226">
        <v>1</v>
      </c>
      <c r="R1226" s="4">
        <f t="shared" si="95"/>
        <v>94.75</v>
      </c>
      <c r="S1226" s="2">
        <v>30.5699997</v>
      </c>
      <c r="T1226" s="2">
        <f t="shared" si="98"/>
        <v>64.180000300000003</v>
      </c>
      <c r="U1226" s="2">
        <f t="shared" si="99"/>
        <v>30.5699997</v>
      </c>
    </row>
    <row r="1227" spans="1:21">
      <c r="A1227">
        <v>59301</v>
      </c>
      <c r="B1227" s="1">
        <v>43490</v>
      </c>
      <c r="C1227" s="2">
        <f t="shared" si="96"/>
        <v>5</v>
      </c>
      <c r="D1227" s="2" t="str">
        <f t="shared" si="97"/>
        <v>Weekday</v>
      </c>
      <c r="E1227" s="2" t="str">
        <f>TEXT(Table2[[#This Row],[Order Date]],"MMMM")</f>
        <v>January</v>
      </c>
      <c r="F1227" s="2" t="str">
        <f>TEXT(Table2[[#This Row],[Order Date]],"YYYY")</f>
        <v>2019</v>
      </c>
      <c r="G1227">
        <v>5364</v>
      </c>
      <c r="H1227" t="s">
        <v>507</v>
      </c>
      <c r="I1227" t="s">
        <v>44</v>
      </c>
      <c r="J1227" t="s">
        <v>110</v>
      </c>
      <c r="K1227" t="s">
        <v>111</v>
      </c>
      <c r="L1227" t="s">
        <v>33</v>
      </c>
      <c r="M1227" t="s">
        <v>160</v>
      </c>
      <c r="N1227">
        <v>502</v>
      </c>
      <c r="O1227" t="s">
        <v>29</v>
      </c>
      <c r="P1227" s="4">
        <v>65</v>
      </c>
      <c r="Q1227">
        <v>5</v>
      </c>
      <c r="R1227" s="4">
        <f t="shared" si="95"/>
        <v>325</v>
      </c>
      <c r="S1227" s="2">
        <v>167.99999235000001</v>
      </c>
      <c r="T1227" s="2">
        <f t="shared" si="98"/>
        <v>157.00000764999999</v>
      </c>
      <c r="U1227" s="2">
        <f t="shared" si="99"/>
        <v>33.599998470000003</v>
      </c>
    </row>
    <row r="1228" spans="1:21">
      <c r="A1228">
        <v>57929</v>
      </c>
      <c r="B1228" s="1">
        <v>43490</v>
      </c>
      <c r="C1228" s="2">
        <f t="shared" si="96"/>
        <v>5</v>
      </c>
      <c r="D1228" s="2" t="str">
        <f t="shared" si="97"/>
        <v>Weekday</v>
      </c>
      <c r="E1228" s="2" t="str">
        <f>TEXT(Table2[[#This Row],[Order Date]],"MMMM")</f>
        <v>January</v>
      </c>
      <c r="F1228" s="2" t="str">
        <f>TEXT(Table2[[#This Row],[Order Date]],"YYYY")</f>
        <v>2019</v>
      </c>
      <c r="G1228">
        <v>7720</v>
      </c>
      <c r="H1228" t="s">
        <v>847</v>
      </c>
      <c r="I1228" t="s">
        <v>44</v>
      </c>
      <c r="J1228" t="s">
        <v>110</v>
      </c>
      <c r="K1228" t="s">
        <v>111</v>
      </c>
      <c r="L1228" t="s">
        <v>33</v>
      </c>
      <c r="M1228" t="s">
        <v>183</v>
      </c>
      <c r="N1228">
        <v>627</v>
      </c>
      <c r="O1228" t="s">
        <v>46</v>
      </c>
      <c r="P1228" s="4">
        <v>165</v>
      </c>
      <c r="Q1228">
        <v>5</v>
      </c>
      <c r="R1228" s="4">
        <f t="shared" si="95"/>
        <v>825</v>
      </c>
      <c r="S1228" s="2">
        <v>613.65001700000005</v>
      </c>
      <c r="T1228" s="2">
        <f t="shared" si="98"/>
        <v>211.34998299999995</v>
      </c>
      <c r="U1228" s="2">
        <f t="shared" si="99"/>
        <v>122.73000340000002</v>
      </c>
    </row>
    <row r="1229" spans="1:21">
      <c r="A1229">
        <v>51725</v>
      </c>
      <c r="B1229" s="1">
        <v>43490</v>
      </c>
      <c r="C1229" s="2">
        <f t="shared" si="96"/>
        <v>5</v>
      </c>
      <c r="D1229" s="2" t="str">
        <f t="shared" si="97"/>
        <v>Weekday</v>
      </c>
      <c r="E1229" s="2" t="str">
        <f>TEXT(Table2[[#This Row],[Order Date]],"MMMM")</f>
        <v>January</v>
      </c>
      <c r="F1229" s="2" t="str">
        <f>TEXT(Table2[[#This Row],[Order Date]],"YYYY")</f>
        <v>2019</v>
      </c>
      <c r="G1229">
        <v>11254</v>
      </c>
      <c r="H1229" t="s">
        <v>92</v>
      </c>
      <c r="I1229" t="s">
        <v>44</v>
      </c>
      <c r="J1229" t="s">
        <v>110</v>
      </c>
      <c r="K1229" t="s">
        <v>111</v>
      </c>
      <c r="L1229" t="s">
        <v>33</v>
      </c>
      <c r="M1229" t="s">
        <v>120</v>
      </c>
      <c r="N1229">
        <v>365</v>
      </c>
      <c r="O1229" t="s">
        <v>53</v>
      </c>
      <c r="P1229" s="4">
        <v>94.75</v>
      </c>
      <c r="Q1229">
        <v>5</v>
      </c>
      <c r="R1229" s="4">
        <f t="shared" si="95"/>
        <v>473.75</v>
      </c>
      <c r="S1229" s="2">
        <v>152.8499985</v>
      </c>
      <c r="T1229" s="2">
        <f t="shared" si="98"/>
        <v>320.90000150000003</v>
      </c>
      <c r="U1229" s="2">
        <f t="shared" si="99"/>
        <v>30.5699997</v>
      </c>
    </row>
    <row r="1230" spans="1:21">
      <c r="A1230">
        <v>51746</v>
      </c>
      <c r="B1230" s="1">
        <v>43490</v>
      </c>
      <c r="C1230" s="2">
        <f t="shared" si="96"/>
        <v>5</v>
      </c>
      <c r="D1230" s="2" t="str">
        <f t="shared" si="97"/>
        <v>Weekday</v>
      </c>
      <c r="E1230" s="2" t="str">
        <f>TEXT(Table2[[#This Row],[Order Date]],"MMMM")</f>
        <v>January</v>
      </c>
      <c r="F1230" s="2" t="str">
        <f>TEXT(Table2[[#This Row],[Order Date]],"YYYY")</f>
        <v>2019</v>
      </c>
      <c r="G1230">
        <v>12291</v>
      </c>
      <c r="H1230" t="s">
        <v>904</v>
      </c>
      <c r="I1230" t="s">
        <v>44</v>
      </c>
      <c r="J1230" t="s">
        <v>110</v>
      </c>
      <c r="K1230" t="s">
        <v>111</v>
      </c>
      <c r="L1230" t="s">
        <v>33</v>
      </c>
      <c r="M1230" t="s">
        <v>183</v>
      </c>
      <c r="N1230">
        <v>627</v>
      </c>
      <c r="O1230" t="s">
        <v>46</v>
      </c>
      <c r="P1230" s="4">
        <v>165</v>
      </c>
      <c r="Q1230">
        <v>5</v>
      </c>
      <c r="R1230" s="4">
        <f t="shared" si="95"/>
        <v>825</v>
      </c>
      <c r="S1230" s="2">
        <v>613.65001700000005</v>
      </c>
      <c r="T1230" s="2">
        <f t="shared" si="98"/>
        <v>211.34998299999995</v>
      </c>
      <c r="U1230" s="2">
        <f t="shared" si="99"/>
        <v>122.73000340000002</v>
      </c>
    </row>
    <row r="1231" spans="1:21">
      <c r="A1231">
        <v>45746</v>
      </c>
      <c r="B1231" s="1">
        <v>43490</v>
      </c>
      <c r="C1231" s="2">
        <f t="shared" si="96"/>
        <v>5</v>
      </c>
      <c r="D1231" s="2" t="str">
        <f t="shared" si="97"/>
        <v>Weekday</v>
      </c>
      <c r="E1231" s="2" t="str">
        <f>TEXT(Table2[[#This Row],[Order Date]],"MMMM")</f>
        <v>January</v>
      </c>
      <c r="F1231" s="2" t="str">
        <f>TEXT(Table2[[#This Row],[Order Date]],"YYYY")</f>
        <v>2019</v>
      </c>
      <c r="G1231">
        <v>7112</v>
      </c>
      <c r="H1231" t="s">
        <v>860</v>
      </c>
      <c r="I1231" t="s">
        <v>318</v>
      </c>
      <c r="J1231" t="s">
        <v>319</v>
      </c>
      <c r="K1231" t="s">
        <v>90</v>
      </c>
      <c r="L1231" t="s">
        <v>28</v>
      </c>
      <c r="M1231" t="s">
        <v>160</v>
      </c>
      <c r="N1231">
        <v>502</v>
      </c>
      <c r="O1231" t="s">
        <v>29</v>
      </c>
      <c r="P1231" s="4">
        <v>65</v>
      </c>
      <c r="Q1231">
        <v>4</v>
      </c>
      <c r="R1231" s="4">
        <f t="shared" si="95"/>
        <v>260</v>
      </c>
      <c r="S1231" s="2">
        <v>134.39999388000001</v>
      </c>
      <c r="T1231" s="2">
        <f t="shared" si="98"/>
        <v>125.60000611999999</v>
      </c>
      <c r="U1231" s="2">
        <f t="shared" si="99"/>
        <v>33.599998470000003</v>
      </c>
    </row>
    <row r="1232" spans="1:21">
      <c r="A1232">
        <v>68369</v>
      </c>
      <c r="B1232" s="1">
        <v>43490</v>
      </c>
      <c r="C1232" s="2">
        <f t="shared" si="96"/>
        <v>5</v>
      </c>
      <c r="D1232" s="2" t="str">
        <f t="shared" si="97"/>
        <v>Weekday</v>
      </c>
      <c r="E1232" s="2" t="str">
        <f>TEXT(Table2[[#This Row],[Order Date]],"MMMM")</f>
        <v>January</v>
      </c>
      <c r="F1232" s="2" t="str">
        <f>TEXT(Table2[[#This Row],[Order Date]],"YYYY")</f>
        <v>2019</v>
      </c>
      <c r="G1232">
        <v>8391</v>
      </c>
      <c r="H1232" t="s">
        <v>92</v>
      </c>
      <c r="I1232" t="s">
        <v>514</v>
      </c>
      <c r="J1232" t="s">
        <v>89</v>
      </c>
      <c r="K1232" t="s">
        <v>90</v>
      </c>
      <c r="L1232" t="s">
        <v>28</v>
      </c>
      <c r="M1232" t="s">
        <v>120</v>
      </c>
      <c r="N1232">
        <v>365</v>
      </c>
      <c r="O1232" t="s">
        <v>53</v>
      </c>
      <c r="P1232" s="4">
        <v>94.75</v>
      </c>
      <c r="Q1232">
        <v>5</v>
      </c>
      <c r="R1232" s="4">
        <f t="shared" si="95"/>
        <v>473.75</v>
      </c>
      <c r="S1232" s="2">
        <v>152.8499985</v>
      </c>
      <c r="T1232" s="2">
        <f t="shared" si="98"/>
        <v>320.90000150000003</v>
      </c>
      <c r="U1232" s="2">
        <f t="shared" si="99"/>
        <v>30.5699997</v>
      </c>
    </row>
    <row r="1233" spans="1:21">
      <c r="A1233">
        <v>68374</v>
      </c>
      <c r="B1233" s="1">
        <v>43490</v>
      </c>
      <c r="C1233" s="2">
        <f t="shared" si="96"/>
        <v>5</v>
      </c>
      <c r="D1233" s="2" t="str">
        <f t="shared" si="97"/>
        <v>Weekday</v>
      </c>
      <c r="E1233" s="2" t="str">
        <f>TEXT(Table2[[#This Row],[Order Date]],"MMMM")</f>
        <v>January</v>
      </c>
      <c r="F1233" s="2" t="str">
        <f>TEXT(Table2[[#This Row],[Order Date]],"YYYY")</f>
        <v>2019</v>
      </c>
      <c r="G1233">
        <v>10549</v>
      </c>
      <c r="H1233" t="s">
        <v>638</v>
      </c>
      <c r="I1233" t="s">
        <v>639</v>
      </c>
      <c r="J1233" t="s">
        <v>89</v>
      </c>
      <c r="K1233" t="s">
        <v>90</v>
      </c>
      <c r="L1233" t="s">
        <v>28</v>
      </c>
      <c r="M1233" t="s">
        <v>120</v>
      </c>
      <c r="N1233">
        <v>365</v>
      </c>
      <c r="O1233" t="s">
        <v>53</v>
      </c>
      <c r="P1233" s="4">
        <v>94.75</v>
      </c>
      <c r="Q1233">
        <v>5</v>
      </c>
      <c r="R1233" s="4">
        <f t="shared" si="95"/>
        <v>473.75</v>
      </c>
      <c r="S1233" s="2">
        <v>152.8499985</v>
      </c>
      <c r="T1233" s="2">
        <f t="shared" si="98"/>
        <v>320.90000150000003</v>
      </c>
      <c r="U1233" s="2">
        <f t="shared" si="99"/>
        <v>30.5699997</v>
      </c>
    </row>
    <row r="1234" spans="1:21">
      <c r="A1234">
        <v>67292</v>
      </c>
      <c r="B1234" s="1">
        <v>43490</v>
      </c>
      <c r="C1234" s="2">
        <f t="shared" si="96"/>
        <v>5</v>
      </c>
      <c r="D1234" s="2" t="str">
        <f t="shared" si="97"/>
        <v>Weekday</v>
      </c>
      <c r="E1234" s="2" t="str">
        <f>TEXT(Table2[[#This Row],[Order Date]],"MMMM")</f>
        <v>January</v>
      </c>
      <c r="F1234" s="2" t="str">
        <f>TEXT(Table2[[#This Row],[Order Date]],"YYYY")</f>
        <v>2019</v>
      </c>
      <c r="G1234">
        <v>9671</v>
      </c>
      <c r="H1234" t="s">
        <v>92</v>
      </c>
      <c r="I1234" t="s">
        <v>596</v>
      </c>
      <c r="J1234" t="s">
        <v>89</v>
      </c>
      <c r="K1234" t="s">
        <v>90</v>
      </c>
      <c r="L1234" t="s">
        <v>28</v>
      </c>
      <c r="M1234" t="s">
        <v>134</v>
      </c>
      <c r="N1234">
        <v>191</v>
      </c>
      <c r="O1234" t="s">
        <v>29</v>
      </c>
      <c r="P1234" s="4">
        <v>85</v>
      </c>
      <c r="Q1234">
        <v>5</v>
      </c>
      <c r="R1234" s="4">
        <f t="shared" si="95"/>
        <v>425</v>
      </c>
      <c r="S1234" s="2">
        <v>273.89999399999999</v>
      </c>
      <c r="T1234" s="2">
        <f t="shared" si="98"/>
        <v>151.10000600000001</v>
      </c>
      <c r="U1234" s="2">
        <f t="shared" si="99"/>
        <v>54.779998800000001</v>
      </c>
    </row>
    <row r="1235" spans="1:21">
      <c r="A1235">
        <v>44816</v>
      </c>
      <c r="B1235" s="1">
        <v>43490</v>
      </c>
      <c r="C1235" s="2">
        <f t="shared" si="96"/>
        <v>5</v>
      </c>
      <c r="D1235" s="2" t="str">
        <f t="shared" si="97"/>
        <v>Weekday</v>
      </c>
      <c r="E1235" s="2" t="str">
        <f>TEXT(Table2[[#This Row],[Order Date]],"MMMM")</f>
        <v>January</v>
      </c>
      <c r="F1235" s="2" t="str">
        <f>TEXT(Table2[[#This Row],[Order Date]],"YYYY")</f>
        <v>2019</v>
      </c>
      <c r="G1235">
        <v>3141</v>
      </c>
      <c r="H1235" t="s">
        <v>905</v>
      </c>
      <c r="I1235" t="s">
        <v>906</v>
      </c>
      <c r="J1235" t="s">
        <v>89</v>
      </c>
      <c r="K1235" t="s">
        <v>90</v>
      </c>
      <c r="L1235" t="s">
        <v>28</v>
      </c>
      <c r="M1235" t="s">
        <v>120</v>
      </c>
      <c r="N1235">
        <v>365</v>
      </c>
      <c r="O1235" t="s">
        <v>53</v>
      </c>
      <c r="P1235" s="4">
        <v>94.75</v>
      </c>
      <c r="Q1235">
        <v>5</v>
      </c>
      <c r="R1235" s="4">
        <f t="shared" si="95"/>
        <v>473.75</v>
      </c>
      <c r="S1235" s="2">
        <v>152.8499985</v>
      </c>
      <c r="T1235" s="2">
        <f t="shared" si="98"/>
        <v>320.90000150000003</v>
      </c>
      <c r="U1235" s="2">
        <f t="shared" si="99"/>
        <v>30.5699997</v>
      </c>
    </row>
    <row r="1236" spans="1:21">
      <c r="A1236">
        <v>68428</v>
      </c>
      <c r="B1236" s="1">
        <v>43490</v>
      </c>
      <c r="C1236" s="2">
        <f t="shared" si="96"/>
        <v>5</v>
      </c>
      <c r="D1236" s="2" t="str">
        <f t="shared" si="97"/>
        <v>Weekday</v>
      </c>
      <c r="E1236" s="2" t="str">
        <f>TEXT(Table2[[#This Row],[Order Date]],"MMMM")</f>
        <v>January</v>
      </c>
      <c r="F1236" s="2" t="str">
        <f>TEXT(Table2[[#This Row],[Order Date]],"YYYY")</f>
        <v>2019</v>
      </c>
      <c r="G1236">
        <v>3471</v>
      </c>
      <c r="H1236" t="s">
        <v>907</v>
      </c>
      <c r="I1236" t="s">
        <v>313</v>
      </c>
      <c r="J1236" t="s">
        <v>89</v>
      </c>
      <c r="K1236" t="s">
        <v>90</v>
      </c>
      <c r="L1236" t="s">
        <v>33</v>
      </c>
      <c r="M1236" t="s">
        <v>134</v>
      </c>
      <c r="N1236">
        <v>191</v>
      </c>
      <c r="O1236" t="s">
        <v>29</v>
      </c>
      <c r="P1236" s="4">
        <v>85</v>
      </c>
      <c r="Q1236">
        <v>4</v>
      </c>
      <c r="R1236" s="4">
        <f t="shared" si="95"/>
        <v>340</v>
      </c>
      <c r="S1236" s="2">
        <v>219.11999520000001</v>
      </c>
      <c r="T1236" s="2">
        <f t="shared" si="98"/>
        <v>120.88000479999999</v>
      </c>
      <c r="U1236" s="2">
        <f t="shared" si="99"/>
        <v>54.779998800000001</v>
      </c>
    </row>
    <row r="1237" spans="1:21">
      <c r="A1237">
        <v>17211</v>
      </c>
      <c r="B1237" s="1">
        <v>43490</v>
      </c>
      <c r="C1237" s="2">
        <f t="shared" si="96"/>
        <v>5</v>
      </c>
      <c r="D1237" s="2" t="str">
        <f t="shared" si="97"/>
        <v>Weekday</v>
      </c>
      <c r="E1237" s="2" t="str">
        <f>TEXT(Table2[[#This Row],[Order Date]],"MMMM")</f>
        <v>January</v>
      </c>
      <c r="F1237" s="2" t="str">
        <f>TEXT(Table2[[#This Row],[Order Date]],"YYYY")</f>
        <v>2019</v>
      </c>
      <c r="G1237">
        <v>1595</v>
      </c>
      <c r="H1237" t="s">
        <v>92</v>
      </c>
      <c r="I1237" t="s">
        <v>464</v>
      </c>
      <c r="J1237" t="s">
        <v>89</v>
      </c>
      <c r="K1237" t="s">
        <v>90</v>
      </c>
      <c r="L1237" t="s">
        <v>28</v>
      </c>
      <c r="M1237" t="s">
        <v>134</v>
      </c>
      <c r="N1237">
        <v>191</v>
      </c>
      <c r="O1237" t="s">
        <v>29</v>
      </c>
      <c r="P1237" s="4">
        <v>85</v>
      </c>
      <c r="Q1237">
        <v>5</v>
      </c>
      <c r="R1237" s="4">
        <f t="shared" si="95"/>
        <v>425</v>
      </c>
      <c r="S1237" s="2">
        <v>273.89999399999999</v>
      </c>
      <c r="T1237" s="2">
        <f t="shared" si="98"/>
        <v>151.10000600000001</v>
      </c>
      <c r="U1237" s="2">
        <f t="shared" si="99"/>
        <v>54.779998800000001</v>
      </c>
    </row>
    <row r="1238" spans="1:21">
      <c r="A1238">
        <v>53816</v>
      </c>
      <c r="B1238" s="1">
        <v>43489</v>
      </c>
      <c r="C1238" s="2">
        <f t="shared" si="96"/>
        <v>4</v>
      </c>
      <c r="D1238" s="2" t="str">
        <f t="shared" si="97"/>
        <v>Weekday</v>
      </c>
      <c r="E1238" s="2" t="str">
        <f>TEXT(Table2[[#This Row],[Order Date]],"MMMM")</f>
        <v>January</v>
      </c>
      <c r="F1238" s="2" t="str">
        <f>TEXT(Table2[[#This Row],[Order Date]],"YYYY")</f>
        <v>2019</v>
      </c>
      <c r="G1238">
        <v>8360</v>
      </c>
      <c r="H1238" t="s">
        <v>92</v>
      </c>
      <c r="I1238" t="s">
        <v>44</v>
      </c>
      <c r="J1238" t="s">
        <v>110</v>
      </c>
      <c r="K1238" t="s">
        <v>111</v>
      </c>
      <c r="L1238" t="s">
        <v>28</v>
      </c>
      <c r="M1238" t="s">
        <v>134</v>
      </c>
      <c r="N1238">
        <v>191</v>
      </c>
      <c r="O1238" t="s">
        <v>29</v>
      </c>
      <c r="P1238" s="4">
        <v>85</v>
      </c>
      <c r="Q1238">
        <v>1</v>
      </c>
      <c r="R1238" s="4">
        <f t="shared" si="95"/>
        <v>85</v>
      </c>
      <c r="S1238" s="2">
        <v>54.779998800000001</v>
      </c>
      <c r="T1238" s="2">
        <f t="shared" si="98"/>
        <v>30.220001199999999</v>
      </c>
      <c r="U1238" s="2">
        <f t="shared" si="99"/>
        <v>54.779998800000001</v>
      </c>
    </row>
    <row r="1239" spans="1:21">
      <c r="A1239">
        <v>53810</v>
      </c>
      <c r="B1239" s="1">
        <v>43489</v>
      </c>
      <c r="C1239" s="2">
        <f t="shared" si="96"/>
        <v>4</v>
      </c>
      <c r="D1239" s="2" t="str">
        <f t="shared" si="97"/>
        <v>Weekday</v>
      </c>
      <c r="E1239" s="2" t="str">
        <f>TEXT(Table2[[#This Row],[Order Date]],"MMMM")</f>
        <v>January</v>
      </c>
      <c r="F1239" s="2" t="str">
        <f>TEXT(Table2[[#This Row],[Order Date]],"YYYY")</f>
        <v>2019</v>
      </c>
      <c r="G1239">
        <v>11455</v>
      </c>
      <c r="H1239" t="s">
        <v>189</v>
      </c>
      <c r="I1239" t="s">
        <v>44</v>
      </c>
      <c r="J1239" t="s">
        <v>110</v>
      </c>
      <c r="K1239" t="s">
        <v>111</v>
      </c>
      <c r="L1239" t="s">
        <v>33</v>
      </c>
      <c r="M1239" t="s">
        <v>183</v>
      </c>
      <c r="N1239">
        <v>627</v>
      </c>
      <c r="O1239" t="s">
        <v>46</v>
      </c>
      <c r="P1239" s="4">
        <v>165</v>
      </c>
      <c r="Q1239">
        <v>5</v>
      </c>
      <c r="R1239" s="4">
        <f t="shared" si="95"/>
        <v>825</v>
      </c>
      <c r="S1239" s="2">
        <v>613.65001700000005</v>
      </c>
      <c r="T1239" s="2">
        <f t="shared" si="98"/>
        <v>211.34998299999995</v>
      </c>
      <c r="U1239" s="2">
        <f t="shared" si="99"/>
        <v>122.73000340000002</v>
      </c>
    </row>
    <row r="1240" spans="1:21">
      <c r="A1240">
        <v>13890</v>
      </c>
      <c r="B1240" s="1">
        <v>43489</v>
      </c>
      <c r="C1240" s="2">
        <f t="shared" si="96"/>
        <v>4</v>
      </c>
      <c r="D1240" s="2" t="str">
        <f t="shared" si="97"/>
        <v>Weekday</v>
      </c>
      <c r="E1240" s="2" t="str">
        <f>TEXT(Table2[[#This Row],[Order Date]],"MMMM")</f>
        <v>January</v>
      </c>
      <c r="F1240" s="2" t="str">
        <f>TEXT(Table2[[#This Row],[Order Date]],"YYYY")</f>
        <v>2019</v>
      </c>
      <c r="G1240">
        <v>9120</v>
      </c>
      <c r="H1240" t="s">
        <v>577</v>
      </c>
      <c r="I1240" t="s">
        <v>159</v>
      </c>
      <c r="J1240" t="s">
        <v>110</v>
      </c>
      <c r="K1240" t="s">
        <v>90</v>
      </c>
      <c r="L1240" t="s">
        <v>28</v>
      </c>
      <c r="M1240" t="s">
        <v>160</v>
      </c>
      <c r="N1240">
        <v>502</v>
      </c>
      <c r="O1240" t="s">
        <v>29</v>
      </c>
      <c r="P1240" s="4">
        <v>65</v>
      </c>
      <c r="Q1240">
        <v>5</v>
      </c>
      <c r="R1240" s="4">
        <f t="shared" si="95"/>
        <v>325</v>
      </c>
      <c r="S1240" s="2">
        <v>167.99999235000001</v>
      </c>
      <c r="T1240" s="2">
        <f t="shared" si="98"/>
        <v>157.00000764999999</v>
      </c>
      <c r="U1240" s="2">
        <f t="shared" si="99"/>
        <v>33.599998470000003</v>
      </c>
    </row>
    <row r="1241" spans="1:21">
      <c r="A1241">
        <v>64053</v>
      </c>
      <c r="B1241" s="1">
        <v>43489</v>
      </c>
      <c r="C1241" s="2">
        <f t="shared" si="96"/>
        <v>4</v>
      </c>
      <c r="D1241" s="2" t="str">
        <f t="shared" si="97"/>
        <v>Weekday</v>
      </c>
      <c r="E1241" s="2" t="str">
        <f>TEXT(Table2[[#This Row],[Order Date]],"MMMM")</f>
        <v>January</v>
      </c>
      <c r="F1241" s="2" t="str">
        <f>TEXT(Table2[[#This Row],[Order Date]],"YYYY")</f>
        <v>2019</v>
      </c>
      <c r="G1241">
        <v>10121</v>
      </c>
      <c r="H1241" t="s">
        <v>92</v>
      </c>
      <c r="I1241" t="s">
        <v>159</v>
      </c>
      <c r="J1241" t="s">
        <v>110</v>
      </c>
      <c r="K1241" t="s">
        <v>90</v>
      </c>
      <c r="L1241" t="s">
        <v>28</v>
      </c>
      <c r="M1241" t="s">
        <v>94</v>
      </c>
      <c r="N1241">
        <v>403</v>
      </c>
      <c r="O1241" t="s">
        <v>53</v>
      </c>
      <c r="P1241" s="4">
        <v>133.37</v>
      </c>
      <c r="Q1241">
        <v>1</v>
      </c>
      <c r="R1241" s="4">
        <f t="shared" si="95"/>
        <v>133.37</v>
      </c>
      <c r="S1241" s="2">
        <v>84.590000149999995</v>
      </c>
      <c r="T1241" s="2">
        <f t="shared" si="98"/>
        <v>48.77999985000001</v>
      </c>
      <c r="U1241" s="2">
        <f t="shared" si="99"/>
        <v>84.590000149999995</v>
      </c>
    </row>
    <row r="1242" spans="1:21">
      <c r="A1242">
        <v>64053</v>
      </c>
      <c r="B1242" s="1">
        <v>43489</v>
      </c>
      <c r="C1242" s="2">
        <f t="shared" si="96"/>
        <v>4</v>
      </c>
      <c r="D1242" s="2" t="str">
        <f t="shared" si="97"/>
        <v>Weekday</v>
      </c>
      <c r="E1242" s="2" t="str">
        <f>TEXT(Table2[[#This Row],[Order Date]],"MMMM")</f>
        <v>January</v>
      </c>
      <c r="F1242" s="2" t="str">
        <f>TEXT(Table2[[#This Row],[Order Date]],"YYYY")</f>
        <v>2019</v>
      </c>
      <c r="G1242">
        <v>10121</v>
      </c>
      <c r="H1242" t="s">
        <v>92</v>
      </c>
      <c r="I1242" t="s">
        <v>159</v>
      </c>
      <c r="J1242" t="s">
        <v>110</v>
      </c>
      <c r="K1242" t="s">
        <v>90</v>
      </c>
      <c r="L1242" t="s">
        <v>28</v>
      </c>
      <c r="M1242" t="s">
        <v>94</v>
      </c>
      <c r="N1242">
        <v>403</v>
      </c>
      <c r="O1242" t="s">
        <v>53</v>
      </c>
      <c r="P1242" s="4">
        <v>133.37</v>
      </c>
      <c r="Q1242">
        <v>1</v>
      </c>
      <c r="R1242" s="4">
        <f t="shared" si="95"/>
        <v>133.37</v>
      </c>
      <c r="S1242" s="2">
        <v>84.590000149999995</v>
      </c>
      <c r="T1242" s="2">
        <f t="shared" si="98"/>
        <v>48.77999985000001</v>
      </c>
      <c r="U1242" s="2">
        <f t="shared" si="99"/>
        <v>84.590000149999995</v>
      </c>
    </row>
    <row r="1243" spans="1:21">
      <c r="A1243">
        <v>68337</v>
      </c>
      <c r="B1243" s="1">
        <v>43489</v>
      </c>
      <c r="C1243" s="2">
        <f t="shared" si="96"/>
        <v>4</v>
      </c>
      <c r="D1243" s="2" t="str">
        <f t="shared" si="97"/>
        <v>Weekday</v>
      </c>
      <c r="E1243" s="2" t="str">
        <f>TEXT(Table2[[#This Row],[Order Date]],"MMMM")</f>
        <v>January</v>
      </c>
      <c r="F1243" s="2" t="str">
        <f>TEXT(Table2[[#This Row],[Order Date]],"YYYY")</f>
        <v>2019</v>
      </c>
      <c r="G1243">
        <v>8897</v>
      </c>
      <c r="H1243" t="s">
        <v>908</v>
      </c>
      <c r="I1243" t="s">
        <v>36</v>
      </c>
      <c r="J1243" t="s">
        <v>110</v>
      </c>
      <c r="K1243" t="s">
        <v>90</v>
      </c>
      <c r="L1243" t="s">
        <v>28</v>
      </c>
      <c r="M1243" t="s">
        <v>183</v>
      </c>
      <c r="N1243">
        <v>627</v>
      </c>
      <c r="O1243" t="s">
        <v>46</v>
      </c>
      <c r="P1243" s="4">
        <v>165</v>
      </c>
      <c r="Q1243">
        <v>4</v>
      </c>
      <c r="R1243" s="4">
        <f t="shared" si="95"/>
        <v>660</v>
      </c>
      <c r="S1243" s="2">
        <v>490.9200136</v>
      </c>
      <c r="T1243" s="2">
        <f t="shared" si="98"/>
        <v>169.0799864</v>
      </c>
      <c r="U1243" s="2">
        <f t="shared" si="99"/>
        <v>122.7300034</v>
      </c>
    </row>
    <row r="1244" spans="1:21">
      <c r="A1244">
        <v>64066</v>
      </c>
      <c r="B1244" s="1">
        <v>43489</v>
      </c>
      <c r="C1244" s="2">
        <f t="shared" si="96"/>
        <v>4</v>
      </c>
      <c r="D1244" s="2" t="str">
        <f t="shared" si="97"/>
        <v>Weekday</v>
      </c>
      <c r="E1244" s="2" t="str">
        <f>TEXT(Table2[[#This Row],[Order Date]],"MMMM")</f>
        <v>January</v>
      </c>
      <c r="F1244" s="2" t="str">
        <f>TEXT(Table2[[#This Row],[Order Date]],"YYYY")</f>
        <v>2019</v>
      </c>
      <c r="G1244">
        <v>442</v>
      </c>
      <c r="H1244" t="s">
        <v>92</v>
      </c>
      <c r="I1244" t="s">
        <v>909</v>
      </c>
      <c r="J1244" t="s">
        <v>89</v>
      </c>
      <c r="K1244" t="s">
        <v>90</v>
      </c>
      <c r="L1244" t="s">
        <v>28</v>
      </c>
      <c r="M1244" t="s">
        <v>134</v>
      </c>
      <c r="N1244">
        <v>191</v>
      </c>
      <c r="O1244" t="s">
        <v>29</v>
      </c>
      <c r="P1244" s="4">
        <v>85</v>
      </c>
      <c r="Q1244">
        <v>5</v>
      </c>
      <c r="R1244" s="4">
        <f t="shared" si="95"/>
        <v>425</v>
      </c>
      <c r="S1244" s="2">
        <v>273.89999399999999</v>
      </c>
      <c r="T1244" s="2">
        <f t="shared" si="98"/>
        <v>151.10000600000001</v>
      </c>
      <c r="U1244" s="2">
        <f t="shared" si="99"/>
        <v>54.779998800000001</v>
      </c>
    </row>
    <row r="1245" spans="1:21">
      <c r="A1245">
        <v>66229</v>
      </c>
      <c r="B1245" s="1">
        <v>43489</v>
      </c>
      <c r="C1245" s="2">
        <f t="shared" si="96"/>
        <v>4</v>
      </c>
      <c r="D1245" s="2" t="str">
        <f t="shared" si="97"/>
        <v>Weekday</v>
      </c>
      <c r="E1245" s="2" t="str">
        <f>TEXT(Table2[[#This Row],[Order Date]],"MMMM")</f>
        <v>January</v>
      </c>
      <c r="F1245" s="2" t="str">
        <f>TEXT(Table2[[#This Row],[Order Date]],"YYYY")</f>
        <v>2019</v>
      </c>
      <c r="G1245">
        <v>11002</v>
      </c>
      <c r="H1245" t="s">
        <v>92</v>
      </c>
      <c r="I1245" t="s">
        <v>321</v>
      </c>
      <c r="J1245" t="s">
        <v>89</v>
      </c>
      <c r="K1245" t="s">
        <v>90</v>
      </c>
      <c r="L1245" t="s">
        <v>33</v>
      </c>
      <c r="M1245" t="s">
        <v>120</v>
      </c>
      <c r="N1245">
        <v>365</v>
      </c>
      <c r="O1245" t="s">
        <v>53</v>
      </c>
      <c r="P1245" s="4">
        <v>94.75</v>
      </c>
      <c r="Q1245">
        <v>4</v>
      </c>
      <c r="R1245" s="4">
        <f t="shared" si="95"/>
        <v>379</v>
      </c>
      <c r="S1245" s="2">
        <v>122.2799988</v>
      </c>
      <c r="T1245" s="2">
        <f t="shared" si="98"/>
        <v>256.72000120000001</v>
      </c>
      <c r="U1245" s="2">
        <f t="shared" si="99"/>
        <v>30.5699997</v>
      </c>
    </row>
    <row r="1246" spans="1:21">
      <c r="A1246">
        <v>57829</v>
      </c>
      <c r="B1246" s="1">
        <v>43489</v>
      </c>
      <c r="C1246" s="2">
        <f t="shared" si="96"/>
        <v>4</v>
      </c>
      <c r="D1246" s="2" t="str">
        <f t="shared" si="97"/>
        <v>Weekday</v>
      </c>
      <c r="E1246" s="2" t="str">
        <f>TEXT(Table2[[#This Row],[Order Date]],"MMMM")</f>
        <v>January</v>
      </c>
      <c r="F1246" s="2" t="str">
        <f>TEXT(Table2[[#This Row],[Order Date]],"YYYY")</f>
        <v>2019</v>
      </c>
      <c r="G1246">
        <v>3131</v>
      </c>
      <c r="H1246" t="s">
        <v>328</v>
      </c>
      <c r="I1246" t="s">
        <v>292</v>
      </c>
      <c r="J1246" t="s">
        <v>89</v>
      </c>
      <c r="K1246" t="s">
        <v>90</v>
      </c>
      <c r="L1246" t="s">
        <v>33</v>
      </c>
      <c r="M1246" t="s">
        <v>183</v>
      </c>
      <c r="N1246">
        <v>627</v>
      </c>
      <c r="O1246" t="s">
        <v>46</v>
      </c>
      <c r="P1246" s="4">
        <v>165</v>
      </c>
      <c r="Q1246">
        <v>2</v>
      </c>
      <c r="R1246" s="4">
        <f t="shared" si="95"/>
        <v>330</v>
      </c>
      <c r="S1246" s="2">
        <v>245.4600068</v>
      </c>
      <c r="T1246" s="2">
        <f t="shared" si="98"/>
        <v>84.539993199999998</v>
      </c>
      <c r="U1246" s="2">
        <f t="shared" si="99"/>
        <v>122.7300034</v>
      </c>
    </row>
    <row r="1247" spans="1:21">
      <c r="A1247">
        <v>64054</v>
      </c>
      <c r="B1247" s="1">
        <v>43489</v>
      </c>
      <c r="C1247" s="2">
        <f t="shared" si="96"/>
        <v>4</v>
      </c>
      <c r="D1247" s="2" t="str">
        <f t="shared" si="97"/>
        <v>Weekday</v>
      </c>
      <c r="E1247" s="2" t="str">
        <f>TEXT(Table2[[#This Row],[Order Date]],"MMMM")</f>
        <v>January</v>
      </c>
      <c r="F1247" s="2" t="str">
        <f>TEXT(Table2[[#This Row],[Order Date]],"YYYY")</f>
        <v>2019</v>
      </c>
      <c r="G1247">
        <v>8196</v>
      </c>
      <c r="H1247" t="s">
        <v>626</v>
      </c>
      <c r="I1247" t="s">
        <v>910</v>
      </c>
      <c r="J1247" t="s">
        <v>89</v>
      </c>
      <c r="K1247" t="s">
        <v>90</v>
      </c>
      <c r="L1247" t="s">
        <v>33</v>
      </c>
      <c r="M1247" t="s">
        <v>120</v>
      </c>
      <c r="N1247">
        <v>365</v>
      </c>
      <c r="O1247" t="s">
        <v>53</v>
      </c>
      <c r="P1247" s="4">
        <v>94.75</v>
      </c>
      <c r="Q1247">
        <v>4</v>
      </c>
      <c r="R1247" s="4">
        <f t="shared" si="95"/>
        <v>379</v>
      </c>
      <c r="S1247" s="2">
        <v>122.2799988</v>
      </c>
      <c r="T1247" s="2">
        <f t="shared" si="98"/>
        <v>256.72000120000001</v>
      </c>
      <c r="U1247" s="2">
        <f t="shared" si="99"/>
        <v>30.5699997</v>
      </c>
    </row>
    <row r="1248" spans="1:21">
      <c r="A1248">
        <v>17467</v>
      </c>
      <c r="B1248" s="1">
        <v>43489</v>
      </c>
      <c r="C1248" s="2">
        <f t="shared" si="96"/>
        <v>4</v>
      </c>
      <c r="D1248" s="2" t="str">
        <f t="shared" si="97"/>
        <v>Weekday</v>
      </c>
      <c r="E1248" s="2" t="str">
        <f>TEXT(Table2[[#This Row],[Order Date]],"MMMM")</f>
        <v>January</v>
      </c>
      <c r="F1248" s="2" t="str">
        <f>TEXT(Table2[[#This Row],[Order Date]],"YYYY")</f>
        <v>2019</v>
      </c>
      <c r="G1248">
        <v>10534</v>
      </c>
      <c r="H1248" t="s">
        <v>911</v>
      </c>
      <c r="I1248" t="s">
        <v>836</v>
      </c>
      <c r="J1248" t="s">
        <v>89</v>
      </c>
      <c r="K1248" t="s">
        <v>90</v>
      </c>
      <c r="L1248" t="s">
        <v>28</v>
      </c>
      <c r="M1248" t="s">
        <v>134</v>
      </c>
      <c r="N1248">
        <v>191</v>
      </c>
      <c r="O1248" t="s">
        <v>29</v>
      </c>
      <c r="P1248" s="4">
        <v>85</v>
      </c>
      <c r="Q1248">
        <v>5</v>
      </c>
      <c r="R1248" s="4">
        <f t="shared" si="95"/>
        <v>425</v>
      </c>
      <c r="S1248" s="2">
        <v>273.89999399999999</v>
      </c>
      <c r="T1248" s="2">
        <f t="shared" si="98"/>
        <v>151.10000600000001</v>
      </c>
      <c r="U1248" s="2">
        <f t="shared" si="99"/>
        <v>54.779998800000001</v>
      </c>
    </row>
    <row r="1249" spans="1:21">
      <c r="A1249">
        <v>66219</v>
      </c>
      <c r="B1249" s="1">
        <v>43489</v>
      </c>
      <c r="C1249" s="2">
        <f t="shared" si="96"/>
        <v>4</v>
      </c>
      <c r="D1249" s="2" t="str">
        <f t="shared" si="97"/>
        <v>Weekday</v>
      </c>
      <c r="E1249" s="2" t="str">
        <f>TEXT(Table2[[#This Row],[Order Date]],"MMMM")</f>
        <v>January</v>
      </c>
      <c r="F1249" s="2" t="str">
        <f>TEXT(Table2[[#This Row],[Order Date]],"YYYY")</f>
        <v>2019</v>
      </c>
      <c r="G1249">
        <v>11945</v>
      </c>
      <c r="H1249" t="s">
        <v>92</v>
      </c>
      <c r="I1249" t="s">
        <v>245</v>
      </c>
      <c r="J1249" t="s">
        <v>89</v>
      </c>
      <c r="K1249" t="s">
        <v>90</v>
      </c>
      <c r="L1249" t="s">
        <v>28</v>
      </c>
      <c r="M1249" t="s">
        <v>120</v>
      </c>
      <c r="N1249">
        <v>365</v>
      </c>
      <c r="O1249" t="s">
        <v>53</v>
      </c>
      <c r="P1249" s="4">
        <v>94.75</v>
      </c>
      <c r="Q1249">
        <v>5</v>
      </c>
      <c r="R1249" s="4">
        <f t="shared" si="95"/>
        <v>473.75</v>
      </c>
      <c r="S1249" s="2">
        <v>152.8499985</v>
      </c>
      <c r="T1249" s="2">
        <f t="shared" si="98"/>
        <v>320.90000150000003</v>
      </c>
      <c r="U1249" s="2">
        <f t="shared" si="99"/>
        <v>30.5699997</v>
      </c>
    </row>
    <row r="1250" spans="1:21">
      <c r="A1250">
        <v>19702</v>
      </c>
      <c r="B1250" s="1">
        <v>43489</v>
      </c>
      <c r="C1250" s="2">
        <f t="shared" si="96"/>
        <v>4</v>
      </c>
      <c r="D1250" s="2" t="str">
        <f t="shared" si="97"/>
        <v>Weekday</v>
      </c>
      <c r="E1250" s="2" t="str">
        <f>TEXT(Table2[[#This Row],[Order Date]],"MMMM")</f>
        <v>January</v>
      </c>
      <c r="F1250" s="2" t="str">
        <f>TEXT(Table2[[#This Row],[Order Date]],"YYYY")</f>
        <v>2019</v>
      </c>
      <c r="G1250">
        <v>4896</v>
      </c>
      <c r="H1250" t="s">
        <v>92</v>
      </c>
      <c r="I1250" t="s">
        <v>260</v>
      </c>
      <c r="J1250" t="s">
        <v>89</v>
      </c>
      <c r="K1250" t="s">
        <v>90</v>
      </c>
      <c r="L1250" t="s">
        <v>33</v>
      </c>
      <c r="M1250" t="s">
        <v>173</v>
      </c>
      <c r="N1250">
        <v>235</v>
      </c>
      <c r="O1250" t="s">
        <v>42</v>
      </c>
      <c r="P1250" s="4">
        <v>34.950000000000003</v>
      </c>
      <c r="Q1250">
        <v>4</v>
      </c>
      <c r="R1250" s="4">
        <f t="shared" si="95"/>
        <v>139.80000000000001</v>
      </c>
      <c r="S1250" s="2">
        <v>76.520004279999995</v>
      </c>
      <c r="T1250" s="2">
        <f t="shared" si="98"/>
        <v>63.279995720000016</v>
      </c>
      <c r="U1250" s="2">
        <f t="shared" si="99"/>
        <v>19.130001069999999</v>
      </c>
    </row>
    <row r="1251" spans="1:21">
      <c r="A1251">
        <v>64065</v>
      </c>
      <c r="B1251" s="1">
        <v>43489</v>
      </c>
      <c r="C1251" s="2">
        <f t="shared" si="96"/>
        <v>4</v>
      </c>
      <c r="D1251" s="2" t="str">
        <f t="shared" si="97"/>
        <v>Weekday</v>
      </c>
      <c r="E1251" s="2" t="str">
        <f>TEXT(Table2[[#This Row],[Order Date]],"MMMM")</f>
        <v>January</v>
      </c>
      <c r="F1251" s="2" t="str">
        <f>TEXT(Table2[[#This Row],[Order Date]],"YYYY")</f>
        <v>2019</v>
      </c>
      <c r="G1251">
        <v>3444</v>
      </c>
      <c r="H1251" t="s">
        <v>821</v>
      </c>
      <c r="I1251" t="s">
        <v>26</v>
      </c>
      <c r="J1251" t="s">
        <v>89</v>
      </c>
      <c r="K1251" t="s">
        <v>90</v>
      </c>
      <c r="L1251" t="s">
        <v>33</v>
      </c>
      <c r="M1251" t="s">
        <v>134</v>
      </c>
      <c r="N1251">
        <v>191</v>
      </c>
      <c r="O1251" t="s">
        <v>29</v>
      </c>
      <c r="P1251" s="4">
        <v>85</v>
      </c>
      <c r="Q1251">
        <v>4</v>
      </c>
      <c r="R1251" s="4">
        <f t="shared" si="95"/>
        <v>340</v>
      </c>
      <c r="S1251" s="2">
        <v>219.11999520000001</v>
      </c>
      <c r="T1251" s="2">
        <f t="shared" si="98"/>
        <v>120.88000479999999</v>
      </c>
      <c r="U1251" s="2">
        <f t="shared" si="99"/>
        <v>54.779998800000001</v>
      </c>
    </row>
    <row r="1252" spans="1:21">
      <c r="A1252">
        <v>47509</v>
      </c>
      <c r="B1252" s="1">
        <v>43489</v>
      </c>
      <c r="C1252" s="2">
        <f t="shared" si="96"/>
        <v>4</v>
      </c>
      <c r="D1252" s="2" t="str">
        <f t="shared" si="97"/>
        <v>Weekday</v>
      </c>
      <c r="E1252" s="2" t="str">
        <f>TEXT(Table2[[#This Row],[Order Date]],"MMMM")</f>
        <v>January</v>
      </c>
      <c r="F1252" s="2" t="str">
        <f>TEXT(Table2[[#This Row],[Order Date]],"YYYY")</f>
        <v>2019</v>
      </c>
      <c r="G1252">
        <v>7363</v>
      </c>
      <c r="H1252" t="s">
        <v>912</v>
      </c>
      <c r="I1252" t="s">
        <v>386</v>
      </c>
      <c r="J1252" t="s">
        <v>89</v>
      </c>
      <c r="K1252" t="s">
        <v>90</v>
      </c>
      <c r="L1252" t="s">
        <v>28</v>
      </c>
      <c r="M1252" t="s">
        <v>134</v>
      </c>
      <c r="N1252">
        <v>191</v>
      </c>
      <c r="O1252" t="s">
        <v>29</v>
      </c>
      <c r="P1252" s="4">
        <v>85</v>
      </c>
      <c r="Q1252">
        <v>5</v>
      </c>
      <c r="R1252" s="4">
        <f t="shared" si="95"/>
        <v>425</v>
      </c>
      <c r="S1252" s="2">
        <v>273.89999399999999</v>
      </c>
      <c r="T1252" s="2">
        <f t="shared" si="98"/>
        <v>151.10000600000001</v>
      </c>
      <c r="U1252" s="2">
        <f t="shared" si="99"/>
        <v>54.779998800000001</v>
      </c>
    </row>
    <row r="1253" spans="1:21">
      <c r="A1253">
        <v>61983</v>
      </c>
      <c r="B1253" s="1">
        <v>43488</v>
      </c>
      <c r="C1253" s="2">
        <f t="shared" si="96"/>
        <v>3</v>
      </c>
      <c r="D1253" s="2" t="str">
        <f t="shared" si="97"/>
        <v>Weekday</v>
      </c>
      <c r="E1253" s="2" t="str">
        <f>TEXT(Table2[[#This Row],[Order Date]],"MMMM")</f>
        <v>January</v>
      </c>
      <c r="F1253" s="2" t="str">
        <f>TEXT(Table2[[#This Row],[Order Date]],"YYYY")</f>
        <v>2019</v>
      </c>
      <c r="G1253">
        <v>1900</v>
      </c>
      <c r="H1253" t="s">
        <v>913</v>
      </c>
      <c r="I1253" t="s">
        <v>44</v>
      </c>
      <c r="J1253" t="s">
        <v>110</v>
      </c>
      <c r="K1253" t="s">
        <v>111</v>
      </c>
      <c r="L1253" t="s">
        <v>28</v>
      </c>
      <c r="M1253" t="s">
        <v>134</v>
      </c>
      <c r="N1253">
        <v>191</v>
      </c>
      <c r="O1253" t="s">
        <v>29</v>
      </c>
      <c r="P1253" s="4">
        <v>85</v>
      </c>
      <c r="Q1253">
        <v>1</v>
      </c>
      <c r="R1253" s="4">
        <f t="shared" si="95"/>
        <v>85</v>
      </c>
      <c r="S1253" s="2">
        <v>54.779998800000001</v>
      </c>
      <c r="T1253" s="2">
        <f t="shared" si="98"/>
        <v>30.220001199999999</v>
      </c>
      <c r="U1253" s="2">
        <f t="shared" si="99"/>
        <v>54.779998800000001</v>
      </c>
    </row>
    <row r="1254" spans="1:21">
      <c r="A1254">
        <v>61983</v>
      </c>
      <c r="B1254" s="1">
        <v>43488</v>
      </c>
      <c r="C1254" s="2">
        <f t="shared" si="96"/>
        <v>3</v>
      </c>
      <c r="D1254" s="2" t="str">
        <f t="shared" si="97"/>
        <v>Weekday</v>
      </c>
      <c r="E1254" s="2" t="str">
        <f>TEXT(Table2[[#This Row],[Order Date]],"MMMM")</f>
        <v>January</v>
      </c>
      <c r="F1254" s="2" t="str">
        <f>TEXT(Table2[[#This Row],[Order Date]],"YYYY")</f>
        <v>2019</v>
      </c>
      <c r="G1254">
        <v>1900</v>
      </c>
      <c r="H1254" t="s">
        <v>913</v>
      </c>
      <c r="I1254" t="s">
        <v>44</v>
      </c>
      <c r="J1254" t="s">
        <v>110</v>
      </c>
      <c r="K1254" t="s">
        <v>111</v>
      </c>
      <c r="L1254" t="s">
        <v>28</v>
      </c>
      <c r="M1254" t="s">
        <v>94</v>
      </c>
      <c r="N1254">
        <v>403</v>
      </c>
      <c r="O1254" t="s">
        <v>53</v>
      </c>
      <c r="P1254" s="4">
        <v>133.37</v>
      </c>
      <c r="Q1254">
        <v>1</v>
      </c>
      <c r="R1254" s="4">
        <f t="shared" si="95"/>
        <v>133.37</v>
      </c>
      <c r="S1254" s="2">
        <v>84.590000149999995</v>
      </c>
      <c r="T1254" s="2">
        <f t="shared" si="98"/>
        <v>48.77999985000001</v>
      </c>
      <c r="U1254" s="2">
        <f t="shared" si="99"/>
        <v>84.590000149999995</v>
      </c>
    </row>
    <row r="1255" spans="1:21">
      <c r="A1255">
        <v>14730</v>
      </c>
      <c r="B1255" s="1">
        <v>43488</v>
      </c>
      <c r="C1255" s="2">
        <f t="shared" si="96"/>
        <v>3</v>
      </c>
      <c r="D1255" s="2" t="str">
        <f t="shared" si="97"/>
        <v>Weekday</v>
      </c>
      <c r="E1255" s="2" t="str">
        <f>TEXT(Table2[[#This Row],[Order Date]],"MMMM")</f>
        <v>January</v>
      </c>
      <c r="F1255" s="2" t="str">
        <f>TEXT(Table2[[#This Row],[Order Date]],"YYYY")</f>
        <v>2019</v>
      </c>
      <c r="G1255">
        <v>8098</v>
      </c>
      <c r="H1255" t="s">
        <v>92</v>
      </c>
      <c r="I1255" t="s">
        <v>44</v>
      </c>
      <c r="J1255" t="s">
        <v>110</v>
      </c>
      <c r="K1255" t="s">
        <v>111</v>
      </c>
      <c r="L1255" t="s">
        <v>28</v>
      </c>
      <c r="M1255" t="s">
        <v>94</v>
      </c>
      <c r="N1255">
        <v>403</v>
      </c>
      <c r="O1255" t="s">
        <v>53</v>
      </c>
      <c r="P1255" s="4">
        <v>133.37</v>
      </c>
      <c r="Q1255">
        <v>1</v>
      </c>
      <c r="R1255" s="4">
        <f t="shared" si="95"/>
        <v>133.37</v>
      </c>
      <c r="S1255" s="2">
        <v>84.590000149999995</v>
      </c>
      <c r="T1255" s="2">
        <f t="shared" si="98"/>
        <v>48.77999985000001</v>
      </c>
      <c r="U1255" s="2">
        <f t="shared" si="99"/>
        <v>84.590000149999995</v>
      </c>
    </row>
    <row r="1256" spans="1:21">
      <c r="A1256">
        <v>61940</v>
      </c>
      <c r="B1256" s="1">
        <v>43488</v>
      </c>
      <c r="C1256" s="2">
        <f t="shared" si="96"/>
        <v>3</v>
      </c>
      <c r="D1256" s="2" t="str">
        <f t="shared" si="97"/>
        <v>Weekday</v>
      </c>
      <c r="E1256" s="2" t="str">
        <f>TEXT(Table2[[#This Row],[Order Date]],"MMMM")</f>
        <v>January</v>
      </c>
      <c r="F1256" s="2" t="str">
        <f>TEXT(Table2[[#This Row],[Order Date]],"YYYY")</f>
        <v>2019</v>
      </c>
      <c r="G1256">
        <v>11288</v>
      </c>
      <c r="H1256" t="s">
        <v>92</v>
      </c>
      <c r="I1256" t="s">
        <v>119</v>
      </c>
      <c r="J1256" t="s">
        <v>110</v>
      </c>
      <c r="K1256" t="s">
        <v>90</v>
      </c>
      <c r="L1256" t="s">
        <v>28</v>
      </c>
      <c r="M1256" t="s">
        <v>120</v>
      </c>
      <c r="N1256">
        <v>365</v>
      </c>
      <c r="O1256" t="s">
        <v>53</v>
      </c>
      <c r="P1256" s="4">
        <v>94.75</v>
      </c>
      <c r="Q1256">
        <v>1</v>
      </c>
      <c r="R1256" s="4">
        <f t="shared" si="95"/>
        <v>94.75</v>
      </c>
      <c r="S1256" s="2">
        <v>30.5699997</v>
      </c>
      <c r="T1256" s="2">
        <f t="shared" si="98"/>
        <v>64.180000300000003</v>
      </c>
      <c r="U1256" s="2">
        <f t="shared" si="99"/>
        <v>30.5699997</v>
      </c>
    </row>
    <row r="1257" spans="1:21">
      <c r="A1257">
        <v>61940</v>
      </c>
      <c r="B1257" s="1">
        <v>43488</v>
      </c>
      <c r="C1257" s="2">
        <f t="shared" si="96"/>
        <v>3</v>
      </c>
      <c r="D1257" s="2" t="str">
        <f t="shared" si="97"/>
        <v>Weekday</v>
      </c>
      <c r="E1257" s="2" t="str">
        <f>TEXT(Table2[[#This Row],[Order Date]],"MMMM")</f>
        <v>January</v>
      </c>
      <c r="F1257" s="2" t="str">
        <f>TEXT(Table2[[#This Row],[Order Date]],"YYYY")</f>
        <v>2019</v>
      </c>
      <c r="G1257">
        <v>11288</v>
      </c>
      <c r="H1257" t="s">
        <v>92</v>
      </c>
      <c r="I1257" t="s">
        <v>119</v>
      </c>
      <c r="J1257" t="s">
        <v>110</v>
      </c>
      <c r="K1257" t="s">
        <v>90</v>
      </c>
      <c r="L1257" t="s">
        <v>28</v>
      </c>
      <c r="M1257" t="s">
        <v>94</v>
      </c>
      <c r="N1257">
        <v>403</v>
      </c>
      <c r="O1257" t="s">
        <v>53</v>
      </c>
      <c r="P1257" s="4">
        <v>133.37</v>
      </c>
      <c r="Q1257">
        <v>1</v>
      </c>
      <c r="R1257" s="4">
        <f t="shared" si="95"/>
        <v>133.37</v>
      </c>
      <c r="S1257" s="2">
        <v>84.590000149999995</v>
      </c>
      <c r="T1257" s="2">
        <f t="shared" si="98"/>
        <v>48.77999985000001</v>
      </c>
      <c r="U1257" s="2">
        <f t="shared" si="99"/>
        <v>84.590000149999995</v>
      </c>
    </row>
    <row r="1258" spans="1:21">
      <c r="A1258">
        <v>11936</v>
      </c>
      <c r="B1258" s="1">
        <v>43488</v>
      </c>
      <c r="C1258" s="2">
        <f t="shared" si="96"/>
        <v>3</v>
      </c>
      <c r="D1258" s="2" t="str">
        <f t="shared" si="97"/>
        <v>Weekday</v>
      </c>
      <c r="E1258" s="2" t="str">
        <f>TEXT(Table2[[#This Row],[Order Date]],"MMMM")</f>
        <v>January</v>
      </c>
      <c r="F1258" s="2" t="str">
        <f>TEXT(Table2[[#This Row],[Order Date]],"YYYY")</f>
        <v>2019</v>
      </c>
      <c r="G1258">
        <v>724</v>
      </c>
      <c r="H1258" t="s">
        <v>252</v>
      </c>
      <c r="I1258" t="s">
        <v>40</v>
      </c>
      <c r="J1258" t="s">
        <v>110</v>
      </c>
      <c r="K1258" t="s">
        <v>90</v>
      </c>
      <c r="L1258" t="s">
        <v>28</v>
      </c>
      <c r="M1258" t="s">
        <v>537</v>
      </c>
      <c r="N1258">
        <v>565</v>
      </c>
      <c r="O1258" t="s">
        <v>53</v>
      </c>
      <c r="P1258" s="4">
        <v>70</v>
      </c>
      <c r="Q1258">
        <v>5</v>
      </c>
      <c r="R1258" s="4">
        <f t="shared" si="95"/>
        <v>350</v>
      </c>
      <c r="S1258" s="2">
        <v>195.75000764999999</v>
      </c>
      <c r="T1258" s="2">
        <f t="shared" si="98"/>
        <v>154.24999235000001</v>
      </c>
      <c r="U1258" s="2">
        <f t="shared" si="99"/>
        <v>39.150001529999997</v>
      </c>
    </row>
    <row r="1259" spans="1:21">
      <c r="A1259">
        <v>68289</v>
      </c>
      <c r="B1259" s="1">
        <v>43488</v>
      </c>
      <c r="C1259" s="2">
        <f t="shared" si="96"/>
        <v>3</v>
      </c>
      <c r="D1259" s="2" t="str">
        <f t="shared" si="97"/>
        <v>Weekday</v>
      </c>
      <c r="E1259" s="2" t="str">
        <f>TEXT(Table2[[#This Row],[Order Date]],"MMMM")</f>
        <v>January</v>
      </c>
      <c r="F1259" s="2" t="str">
        <f>TEXT(Table2[[#This Row],[Order Date]],"YYYY")</f>
        <v>2019</v>
      </c>
      <c r="G1259">
        <v>7006</v>
      </c>
      <c r="H1259" t="s">
        <v>92</v>
      </c>
      <c r="I1259" t="s">
        <v>914</v>
      </c>
      <c r="J1259" t="s">
        <v>89</v>
      </c>
      <c r="K1259" t="s">
        <v>90</v>
      </c>
      <c r="L1259" t="s">
        <v>28</v>
      </c>
      <c r="M1259" t="s">
        <v>134</v>
      </c>
      <c r="N1259">
        <v>191</v>
      </c>
      <c r="O1259" t="s">
        <v>29</v>
      </c>
      <c r="P1259" s="4">
        <v>85</v>
      </c>
      <c r="Q1259">
        <v>5</v>
      </c>
      <c r="R1259" s="4">
        <f t="shared" si="95"/>
        <v>425</v>
      </c>
      <c r="S1259" s="2">
        <v>273.89999399999999</v>
      </c>
      <c r="T1259" s="2">
        <f t="shared" si="98"/>
        <v>151.10000600000001</v>
      </c>
      <c r="U1259" s="2">
        <f t="shared" si="99"/>
        <v>54.779998800000001</v>
      </c>
    </row>
    <row r="1260" spans="1:21">
      <c r="A1260">
        <v>66794</v>
      </c>
      <c r="B1260" s="1">
        <v>43488</v>
      </c>
      <c r="C1260" s="2">
        <f t="shared" si="96"/>
        <v>3</v>
      </c>
      <c r="D1260" s="2" t="str">
        <f t="shared" si="97"/>
        <v>Weekday</v>
      </c>
      <c r="E1260" s="2" t="str">
        <f>TEXT(Table2[[#This Row],[Order Date]],"MMMM")</f>
        <v>January</v>
      </c>
      <c r="F1260" s="2" t="str">
        <f>TEXT(Table2[[#This Row],[Order Date]],"YYYY")</f>
        <v>2019</v>
      </c>
      <c r="G1260">
        <v>6999</v>
      </c>
      <c r="H1260" t="s">
        <v>915</v>
      </c>
      <c r="I1260" t="s">
        <v>916</v>
      </c>
      <c r="J1260" t="s">
        <v>89</v>
      </c>
      <c r="K1260" t="s">
        <v>90</v>
      </c>
      <c r="L1260" t="s">
        <v>28</v>
      </c>
      <c r="M1260" t="s">
        <v>134</v>
      </c>
      <c r="N1260">
        <v>191</v>
      </c>
      <c r="O1260" t="s">
        <v>29</v>
      </c>
      <c r="P1260" s="4">
        <v>85</v>
      </c>
      <c r="Q1260">
        <v>5</v>
      </c>
      <c r="R1260" s="4">
        <f t="shared" si="95"/>
        <v>425</v>
      </c>
      <c r="S1260" s="2">
        <v>273.89999399999999</v>
      </c>
      <c r="T1260" s="2">
        <f t="shared" si="98"/>
        <v>151.10000600000001</v>
      </c>
      <c r="U1260" s="2">
        <f t="shared" si="99"/>
        <v>54.779998800000001</v>
      </c>
    </row>
    <row r="1261" spans="1:21">
      <c r="A1261">
        <v>61997</v>
      </c>
      <c r="B1261" s="1">
        <v>43488</v>
      </c>
      <c r="C1261" s="2">
        <f t="shared" si="96"/>
        <v>3</v>
      </c>
      <c r="D1261" s="2" t="str">
        <f t="shared" si="97"/>
        <v>Weekday</v>
      </c>
      <c r="E1261" s="2" t="str">
        <f>TEXT(Table2[[#This Row],[Order Date]],"MMMM")</f>
        <v>January</v>
      </c>
      <c r="F1261" s="2" t="str">
        <f>TEXT(Table2[[#This Row],[Order Date]],"YYYY")</f>
        <v>2019</v>
      </c>
      <c r="G1261">
        <v>4552</v>
      </c>
      <c r="H1261" t="s">
        <v>92</v>
      </c>
      <c r="I1261" t="s">
        <v>917</v>
      </c>
      <c r="J1261" t="s">
        <v>89</v>
      </c>
      <c r="K1261" t="s">
        <v>90</v>
      </c>
      <c r="L1261" t="s">
        <v>33</v>
      </c>
      <c r="M1261" t="s">
        <v>134</v>
      </c>
      <c r="N1261">
        <v>191</v>
      </c>
      <c r="O1261" t="s">
        <v>29</v>
      </c>
      <c r="P1261" s="4">
        <v>85</v>
      </c>
      <c r="Q1261">
        <v>4</v>
      </c>
      <c r="R1261" s="4">
        <f t="shared" si="95"/>
        <v>340</v>
      </c>
      <c r="S1261" s="2">
        <v>219.11999520000001</v>
      </c>
      <c r="T1261" s="2">
        <f t="shared" si="98"/>
        <v>120.88000479999999</v>
      </c>
      <c r="U1261" s="2">
        <f t="shared" si="99"/>
        <v>54.779998800000001</v>
      </c>
    </row>
    <row r="1262" spans="1:21">
      <c r="A1262">
        <v>71038</v>
      </c>
      <c r="B1262" s="1">
        <v>43487</v>
      </c>
      <c r="C1262" s="2">
        <f t="shared" si="96"/>
        <v>2</v>
      </c>
      <c r="D1262" s="2" t="str">
        <f t="shared" si="97"/>
        <v>Weekday</v>
      </c>
      <c r="E1262" s="2" t="str">
        <f>TEXT(Table2[[#This Row],[Order Date]],"MMMM")</f>
        <v>January</v>
      </c>
      <c r="F1262" s="2" t="str">
        <f>TEXT(Table2[[#This Row],[Order Date]],"YYYY")</f>
        <v>2019</v>
      </c>
      <c r="G1262">
        <v>14591</v>
      </c>
      <c r="H1262" t="s">
        <v>918</v>
      </c>
      <c r="I1262" t="s">
        <v>760</v>
      </c>
      <c r="J1262" t="s">
        <v>110</v>
      </c>
      <c r="K1262" t="s">
        <v>111</v>
      </c>
      <c r="L1262" t="s">
        <v>28</v>
      </c>
      <c r="M1262" t="s">
        <v>610</v>
      </c>
      <c r="N1262">
        <v>1352</v>
      </c>
      <c r="O1262" t="s">
        <v>38</v>
      </c>
      <c r="P1262" s="4">
        <v>669.99</v>
      </c>
      <c r="Q1262">
        <v>1</v>
      </c>
      <c r="R1262" s="4">
        <f t="shared" si="95"/>
        <v>669.99</v>
      </c>
      <c r="S1262" s="2">
        <v>450.58000183000001</v>
      </c>
      <c r="T1262" s="2">
        <f t="shared" si="98"/>
        <v>219.40999816999999</v>
      </c>
      <c r="U1262" s="2">
        <f t="shared" si="99"/>
        <v>450.58000183000001</v>
      </c>
    </row>
    <row r="1263" spans="1:21">
      <c r="A1263">
        <v>71000</v>
      </c>
      <c r="B1263" s="1">
        <v>43487</v>
      </c>
      <c r="C1263" s="2">
        <f t="shared" si="96"/>
        <v>2</v>
      </c>
      <c r="D1263" s="2" t="str">
        <f t="shared" si="97"/>
        <v>Weekday</v>
      </c>
      <c r="E1263" s="2" t="str">
        <f>TEXT(Table2[[#This Row],[Order Date]],"MMMM")</f>
        <v>January</v>
      </c>
      <c r="F1263" s="2" t="str">
        <f>TEXT(Table2[[#This Row],[Order Date]],"YYYY")</f>
        <v>2019</v>
      </c>
      <c r="G1263">
        <v>14553</v>
      </c>
      <c r="H1263" t="s">
        <v>104</v>
      </c>
      <c r="I1263" t="s">
        <v>227</v>
      </c>
      <c r="J1263" t="s">
        <v>110</v>
      </c>
      <c r="K1263" t="s">
        <v>111</v>
      </c>
      <c r="L1263" t="s">
        <v>28</v>
      </c>
      <c r="M1263" t="s">
        <v>610</v>
      </c>
      <c r="N1263">
        <v>1352</v>
      </c>
      <c r="O1263" t="s">
        <v>38</v>
      </c>
      <c r="P1263" s="4">
        <v>669.99</v>
      </c>
      <c r="Q1263">
        <v>1</v>
      </c>
      <c r="R1263" s="4">
        <f t="shared" si="95"/>
        <v>669.99</v>
      </c>
      <c r="S1263" s="2">
        <v>450.58000183000001</v>
      </c>
      <c r="T1263" s="2">
        <f t="shared" si="98"/>
        <v>219.40999816999999</v>
      </c>
      <c r="U1263" s="2">
        <f t="shared" si="99"/>
        <v>450.58000183000001</v>
      </c>
    </row>
    <row r="1264" spans="1:21">
      <c r="A1264">
        <v>71009</v>
      </c>
      <c r="B1264" s="1">
        <v>43487</v>
      </c>
      <c r="C1264" s="2">
        <f t="shared" si="96"/>
        <v>2</v>
      </c>
      <c r="D1264" s="2" t="str">
        <f t="shared" si="97"/>
        <v>Weekday</v>
      </c>
      <c r="E1264" s="2" t="str">
        <f>TEXT(Table2[[#This Row],[Order Date]],"MMMM")</f>
        <v>January</v>
      </c>
      <c r="F1264" s="2" t="str">
        <f>TEXT(Table2[[#This Row],[Order Date]],"YYYY")</f>
        <v>2019</v>
      </c>
      <c r="G1264">
        <v>14562</v>
      </c>
      <c r="H1264" t="s">
        <v>919</v>
      </c>
      <c r="I1264" t="s">
        <v>227</v>
      </c>
      <c r="J1264" t="s">
        <v>110</v>
      </c>
      <c r="K1264" t="s">
        <v>111</v>
      </c>
      <c r="L1264" t="s">
        <v>28</v>
      </c>
      <c r="M1264" t="s">
        <v>610</v>
      </c>
      <c r="N1264">
        <v>1352</v>
      </c>
      <c r="O1264" t="s">
        <v>38</v>
      </c>
      <c r="P1264" s="4">
        <v>669.99</v>
      </c>
      <c r="Q1264">
        <v>1</v>
      </c>
      <c r="R1264" s="4">
        <f t="shared" si="95"/>
        <v>669.99</v>
      </c>
      <c r="S1264" s="2">
        <v>450.58000183000001</v>
      </c>
      <c r="T1264" s="2">
        <f t="shared" si="98"/>
        <v>219.40999816999999</v>
      </c>
      <c r="U1264" s="2">
        <f t="shared" si="99"/>
        <v>450.58000183000001</v>
      </c>
    </row>
    <row r="1265" spans="1:21">
      <c r="A1265">
        <v>68879</v>
      </c>
      <c r="B1265" s="1">
        <v>43487</v>
      </c>
      <c r="C1265" s="2">
        <f t="shared" si="96"/>
        <v>2</v>
      </c>
      <c r="D1265" s="2" t="str">
        <f t="shared" si="97"/>
        <v>Weekday</v>
      </c>
      <c r="E1265" s="2" t="str">
        <f>TEXT(Table2[[#This Row],[Order Date]],"MMMM")</f>
        <v>January</v>
      </c>
      <c r="F1265" s="2" t="str">
        <f>TEXT(Table2[[#This Row],[Order Date]],"YYYY")</f>
        <v>2019</v>
      </c>
      <c r="G1265">
        <v>778</v>
      </c>
      <c r="H1265" t="s">
        <v>567</v>
      </c>
      <c r="I1265" t="s">
        <v>44</v>
      </c>
      <c r="J1265" t="s">
        <v>110</v>
      </c>
      <c r="K1265" t="s">
        <v>111</v>
      </c>
      <c r="L1265" t="s">
        <v>28</v>
      </c>
      <c r="M1265" t="s">
        <v>920</v>
      </c>
      <c r="N1265">
        <v>60</v>
      </c>
      <c r="O1265" t="s">
        <v>42</v>
      </c>
      <c r="P1265" s="4">
        <v>189.75</v>
      </c>
      <c r="Q1265">
        <v>1</v>
      </c>
      <c r="R1265" s="4">
        <f t="shared" si="95"/>
        <v>189.75</v>
      </c>
      <c r="S1265" s="2">
        <v>95.799987799999997</v>
      </c>
      <c r="T1265" s="2">
        <f t="shared" si="98"/>
        <v>93.950012200000003</v>
      </c>
      <c r="U1265" s="2">
        <f t="shared" si="99"/>
        <v>95.799987799999997</v>
      </c>
    </row>
    <row r="1266" spans="1:21">
      <c r="A1266">
        <v>68879</v>
      </c>
      <c r="B1266" s="1">
        <v>43487</v>
      </c>
      <c r="C1266" s="2">
        <f t="shared" si="96"/>
        <v>2</v>
      </c>
      <c r="D1266" s="2" t="str">
        <f t="shared" si="97"/>
        <v>Weekday</v>
      </c>
      <c r="E1266" s="2" t="str">
        <f>TEXT(Table2[[#This Row],[Order Date]],"MMMM")</f>
        <v>January</v>
      </c>
      <c r="F1266" s="2" t="str">
        <f>TEXT(Table2[[#This Row],[Order Date]],"YYYY")</f>
        <v>2019</v>
      </c>
      <c r="G1266">
        <v>778</v>
      </c>
      <c r="H1266" t="s">
        <v>567</v>
      </c>
      <c r="I1266" t="s">
        <v>44</v>
      </c>
      <c r="J1266" t="s">
        <v>110</v>
      </c>
      <c r="K1266" t="s">
        <v>111</v>
      </c>
      <c r="L1266" t="s">
        <v>28</v>
      </c>
      <c r="M1266" t="s">
        <v>94</v>
      </c>
      <c r="N1266">
        <v>403</v>
      </c>
      <c r="O1266" t="s">
        <v>53</v>
      </c>
      <c r="P1266" s="4">
        <v>133.37</v>
      </c>
      <c r="Q1266">
        <v>1</v>
      </c>
      <c r="R1266" s="4">
        <f t="shared" si="95"/>
        <v>133.37</v>
      </c>
      <c r="S1266" s="2">
        <v>84.590000149999995</v>
      </c>
      <c r="T1266" s="2">
        <f t="shared" si="98"/>
        <v>48.77999985000001</v>
      </c>
      <c r="U1266" s="2">
        <f t="shared" si="99"/>
        <v>84.590000149999995</v>
      </c>
    </row>
    <row r="1267" spans="1:21">
      <c r="A1267">
        <v>68879</v>
      </c>
      <c r="B1267" s="1">
        <v>43487</v>
      </c>
      <c r="C1267" s="2">
        <f t="shared" si="96"/>
        <v>2</v>
      </c>
      <c r="D1267" s="2" t="str">
        <f t="shared" si="97"/>
        <v>Weekday</v>
      </c>
      <c r="E1267" s="2" t="str">
        <f>TEXT(Table2[[#This Row],[Order Date]],"MMMM")</f>
        <v>January</v>
      </c>
      <c r="F1267" s="2" t="str">
        <f>TEXT(Table2[[#This Row],[Order Date]],"YYYY")</f>
        <v>2019</v>
      </c>
      <c r="G1267">
        <v>778</v>
      </c>
      <c r="H1267" t="s">
        <v>567</v>
      </c>
      <c r="I1267" t="s">
        <v>44</v>
      </c>
      <c r="J1267" t="s">
        <v>110</v>
      </c>
      <c r="K1267" t="s">
        <v>111</v>
      </c>
      <c r="L1267" t="s">
        <v>28</v>
      </c>
      <c r="M1267" t="s">
        <v>94</v>
      </c>
      <c r="N1267">
        <v>403</v>
      </c>
      <c r="O1267" t="s">
        <v>53</v>
      </c>
      <c r="P1267" s="4">
        <v>133.37</v>
      </c>
      <c r="Q1267">
        <v>1</v>
      </c>
      <c r="R1267" s="4">
        <f t="shared" si="95"/>
        <v>133.37</v>
      </c>
      <c r="S1267" s="2">
        <v>84.590000149999995</v>
      </c>
      <c r="T1267" s="2">
        <f t="shared" si="98"/>
        <v>48.77999985000001</v>
      </c>
      <c r="U1267" s="2">
        <f t="shared" si="99"/>
        <v>84.590000149999995</v>
      </c>
    </row>
    <row r="1268" spans="1:21">
      <c r="A1268">
        <v>68220</v>
      </c>
      <c r="B1268" s="1">
        <v>43487</v>
      </c>
      <c r="C1268" s="2">
        <f t="shared" si="96"/>
        <v>2</v>
      </c>
      <c r="D1268" s="2" t="str">
        <f t="shared" si="97"/>
        <v>Weekday</v>
      </c>
      <c r="E1268" s="2" t="str">
        <f>TEXT(Table2[[#This Row],[Order Date]],"MMMM")</f>
        <v>January</v>
      </c>
      <c r="F1268" s="2" t="str">
        <f>TEXT(Table2[[#This Row],[Order Date]],"YYYY")</f>
        <v>2019</v>
      </c>
      <c r="G1268">
        <v>9962</v>
      </c>
      <c r="H1268" t="s">
        <v>92</v>
      </c>
      <c r="I1268" t="s">
        <v>44</v>
      </c>
      <c r="J1268" t="s">
        <v>110</v>
      </c>
      <c r="K1268" t="s">
        <v>111</v>
      </c>
      <c r="L1268" t="s">
        <v>28</v>
      </c>
      <c r="M1268" t="s">
        <v>94</v>
      </c>
      <c r="N1268">
        <v>403</v>
      </c>
      <c r="O1268" t="s">
        <v>53</v>
      </c>
      <c r="P1268" s="4">
        <v>133.37</v>
      </c>
      <c r="Q1268">
        <v>1</v>
      </c>
      <c r="R1268" s="4">
        <f t="shared" si="95"/>
        <v>133.37</v>
      </c>
      <c r="S1268" s="2">
        <v>84.590000149999995</v>
      </c>
      <c r="T1268" s="2">
        <f t="shared" si="98"/>
        <v>48.77999985000001</v>
      </c>
      <c r="U1268" s="2">
        <f t="shared" si="99"/>
        <v>84.590000149999995</v>
      </c>
    </row>
    <row r="1269" spans="1:21">
      <c r="A1269">
        <v>63936</v>
      </c>
      <c r="B1269" s="1">
        <v>43487</v>
      </c>
      <c r="C1269" s="2">
        <f t="shared" si="96"/>
        <v>2</v>
      </c>
      <c r="D1269" s="2" t="str">
        <f t="shared" si="97"/>
        <v>Weekday</v>
      </c>
      <c r="E1269" s="2" t="str">
        <f>TEXT(Table2[[#This Row],[Order Date]],"MMMM")</f>
        <v>January</v>
      </c>
      <c r="F1269" s="2" t="str">
        <f>TEXT(Table2[[#This Row],[Order Date]],"YYYY")</f>
        <v>2019</v>
      </c>
      <c r="G1269">
        <v>11329</v>
      </c>
      <c r="H1269" t="s">
        <v>92</v>
      </c>
      <c r="I1269" t="s">
        <v>31</v>
      </c>
      <c r="J1269" t="s">
        <v>110</v>
      </c>
      <c r="K1269" t="s">
        <v>90</v>
      </c>
      <c r="L1269" t="s">
        <v>28</v>
      </c>
      <c r="M1269" t="s">
        <v>134</v>
      </c>
      <c r="N1269">
        <v>191</v>
      </c>
      <c r="O1269" t="s">
        <v>29</v>
      </c>
      <c r="P1269" s="4">
        <v>85</v>
      </c>
      <c r="Q1269">
        <v>3</v>
      </c>
      <c r="R1269" s="4">
        <f t="shared" si="95"/>
        <v>255</v>
      </c>
      <c r="S1269" s="2">
        <v>164.33999640000002</v>
      </c>
      <c r="T1269" s="2">
        <f t="shared" si="98"/>
        <v>90.660003599999982</v>
      </c>
      <c r="U1269" s="2">
        <f t="shared" si="99"/>
        <v>54.779998800000008</v>
      </c>
    </row>
    <row r="1270" spans="1:21">
      <c r="A1270">
        <v>63936</v>
      </c>
      <c r="B1270" s="1">
        <v>43487</v>
      </c>
      <c r="C1270" s="2">
        <f t="shared" si="96"/>
        <v>2</v>
      </c>
      <c r="D1270" s="2" t="str">
        <f t="shared" si="97"/>
        <v>Weekday</v>
      </c>
      <c r="E1270" s="2" t="str">
        <f>TEXT(Table2[[#This Row],[Order Date]],"MMMM")</f>
        <v>January</v>
      </c>
      <c r="F1270" s="2" t="str">
        <f>TEXT(Table2[[#This Row],[Order Date]],"YYYY")</f>
        <v>2019</v>
      </c>
      <c r="G1270">
        <v>11329</v>
      </c>
      <c r="H1270" t="s">
        <v>92</v>
      </c>
      <c r="I1270" t="s">
        <v>31</v>
      </c>
      <c r="J1270" t="s">
        <v>110</v>
      </c>
      <c r="K1270" t="s">
        <v>90</v>
      </c>
      <c r="L1270" t="s">
        <v>28</v>
      </c>
      <c r="M1270" t="s">
        <v>183</v>
      </c>
      <c r="N1270">
        <v>627</v>
      </c>
      <c r="O1270" t="s">
        <v>46</v>
      </c>
      <c r="P1270" s="4">
        <v>165</v>
      </c>
      <c r="Q1270">
        <v>4</v>
      </c>
      <c r="R1270" s="4">
        <f t="shared" si="95"/>
        <v>660</v>
      </c>
      <c r="S1270" s="2">
        <v>490.9200136</v>
      </c>
      <c r="T1270" s="2">
        <f t="shared" si="98"/>
        <v>169.0799864</v>
      </c>
      <c r="U1270" s="2">
        <f t="shared" si="99"/>
        <v>122.7300034</v>
      </c>
    </row>
    <row r="1271" spans="1:21">
      <c r="A1271">
        <v>70978</v>
      </c>
      <c r="B1271" s="1">
        <v>43487</v>
      </c>
      <c r="C1271" s="2">
        <f t="shared" si="96"/>
        <v>2</v>
      </c>
      <c r="D1271" s="2" t="str">
        <f t="shared" si="97"/>
        <v>Weekday</v>
      </c>
      <c r="E1271" s="2" t="str">
        <f>TEXT(Table2[[#This Row],[Order Date]],"MMMM")</f>
        <v>January</v>
      </c>
      <c r="F1271" s="2" t="str">
        <f>TEXT(Table2[[#This Row],[Order Date]],"YYYY")</f>
        <v>2019</v>
      </c>
      <c r="G1271">
        <v>14531</v>
      </c>
      <c r="H1271" t="s">
        <v>252</v>
      </c>
      <c r="I1271" t="s">
        <v>31</v>
      </c>
      <c r="J1271" t="s">
        <v>110</v>
      </c>
      <c r="K1271" t="s">
        <v>90</v>
      </c>
      <c r="L1271" t="s">
        <v>28</v>
      </c>
      <c r="M1271" t="s">
        <v>610</v>
      </c>
      <c r="N1271">
        <v>1352</v>
      </c>
      <c r="O1271" t="s">
        <v>38</v>
      </c>
      <c r="P1271" s="4">
        <v>669.99</v>
      </c>
      <c r="Q1271">
        <v>1</v>
      </c>
      <c r="R1271" s="4">
        <f t="shared" si="95"/>
        <v>669.99</v>
      </c>
      <c r="S1271" s="2">
        <v>450.58000183000001</v>
      </c>
      <c r="T1271" s="2">
        <f t="shared" si="98"/>
        <v>219.40999816999999</v>
      </c>
      <c r="U1271" s="2">
        <f t="shared" si="99"/>
        <v>450.58000183000001</v>
      </c>
    </row>
    <row r="1272" spans="1:21">
      <c r="A1272">
        <v>65264</v>
      </c>
      <c r="B1272" s="1">
        <v>43487</v>
      </c>
      <c r="C1272" s="2">
        <f t="shared" si="96"/>
        <v>2</v>
      </c>
      <c r="D1272" s="2" t="str">
        <f t="shared" si="97"/>
        <v>Weekday</v>
      </c>
      <c r="E1272" s="2" t="str">
        <f>TEXT(Table2[[#This Row],[Order Date]],"MMMM")</f>
        <v>January</v>
      </c>
      <c r="F1272" s="2" t="str">
        <f>TEXT(Table2[[#This Row],[Order Date]],"YYYY")</f>
        <v>2019</v>
      </c>
      <c r="G1272">
        <v>9047</v>
      </c>
      <c r="H1272" t="s">
        <v>530</v>
      </c>
      <c r="I1272" t="s">
        <v>36</v>
      </c>
      <c r="J1272" t="s">
        <v>110</v>
      </c>
      <c r="K1272" t="s">
        <v>90</v>
      </c>
      <c r="L1272" t="s">
        <v>28</v>
      </c>
      <c r="M1272" t="s">
        <v>160</v>
      </c>
      <c r="N1272">
        <v>502</v>
      </c>
      <c r="O1272" t="s">
        <v>29</v>
      </c>
      <c r="P1272" s="4">
        <v>65</v>
      </c>
      <c r="Q1272">
        <v>5</v>
      </c>
      <c r="R1272" s="4">
        <f t="shared" si="95"/>
        <v>325</v>
      </c>
      <c r="S1272" s="2">
        <v>167.99999235000001</v>
      </c>
      <c r="T1272" s="2">
        <f t="shared" si="98"/>
        <v>157.00000764999999</v>
      </c>
      <c r="U1272" s="2">
        <f t="shared" si="99"/>
        <v>33.599998470000003</v>
      </c>
    </row>
    <row r="1273" spans="1:21">
      <c r="A1273">
        <v>63920</v>
      </c>
      <c r="B1273" s="1">
        <v>43487</v>
      </c>
      <c r="C1273" s="2">
        <f t="shared" si="96"/>
        <v>2</v>
      </c>
      <c r="D1273" s="2" t="str">
        <f t="shared" si="97"/>
        <v>Weekday</v>
      </c>
      <c r="E1273" s="2" t="str">
        <f>TEXT(Table2[[#This Row],[Order Date]],"MMMM")</f>
        <v>January</v>
      </c>
      <c r="F1273" s="2" t="str">
        <f>TEXT(Table2[[#This Row],[Order Date]],"YYYY")</f>
        <v>2019</v>
      </c>
      <c r="G1273">
        <v>4308</v>
      </c>
      <c r="H1273" t="s">
        <v>92</v>
      </c>
      <c r="I1273" t="s">
        <v>271</v>
      </c>
      <c r="J1273" t="s">
        <v>89</v>
      </c>
      <c r="K1273" t="s">
        <v>90</v>
      </c>
      <c r="L1273" t="s">
        <v>33</v>
      </c>
      <c r="M1273" t="s">
        <v>120</v>
      </c>
      <c r="N1273">
        <v>365</v>
      </c>
      <c r="O1273" t="s">
        <v>53</v>
      </c>
      <c r="P1273" s="4">
        <v>94.75</v>
      </c>
      <c r="Q1273">
        <v>4</v>
      </c>
      <c r="R1273" s="4">
        <f t="shared" si="95"/>
        <v>379</v>
      </c>
      <c r="S1273" s="2">
        <v>122.2799988</v>
      </c>
      <c r="T1273" s="2">
        <f t="shared" si="98"/>
        <v>256.72000120000001</v>
      </c>
      <c r="U1273" s="2">
        <f t="shared" si="99"/>
        <v>30.5699997</v>
      </c>
    </row>
    <row r="1274" spans="1:21">
      <c r="A1274">
        <v>67415</v>
      </c>
      <c r="B1274" s="1">
        <v>43487</v>
      </c>
      <c r="C1274" s="2">
        <f t="shared" si="96"/>
        <v>2</v>
      </c>
      <c r="D1274" s="2" t="str">
        <f t="shared" si="97"/>
        <v>Weekday</v>
      </c>
      <c r="E1274" s="2" t="str">
        <f>TEXT(Table2[[#This Row],[Order Date]],"MMMM")</f>
        <v>January</v>
      </c>
      <c r="F1274" s="2" t="str">
        <f>TEXT(Table2[[#This Row],[Order Date]],"YYYY")</f>
        <v>2019</v>
      </c>
      <c r="G1274">
        <v>11397</v>
      </c>
      <c r="H1274" t="s">
        <v>913</v>
      </c>
      <c r="I1274" t="s">
        <v>329</v>
      </c>
      <c r="J1274" t="s">
        <v>89</v>
      </c>
      <c r="K1274" t="s">
        <v>90</v>
      </c>
      <c r="L1274" t="s">
        <v>28</v>
      </c>
      <c r="M1274" t="s">
        <v>134</v>
      </c>
      <c r="N1274">
        <v>191</v>
      </c>
      <c r="O1274" t="s">
        <v>29</v>
      </c>
      <c r="P1274" s="4">
        <v>85</v>
      </c>
      <c r="Q1274">
        <v>5</v>
      </c>
      <c r="R1274" s="4">
        <f t="shared" si="95"/>
        <v>425</v>
      </c>
      <c r="S1274" s="2">
        <v>273.89999399999999</v>
      </c>
      <c r="T1274" s="2">
        <f t="shared" si="98"/>
        <v>151.10000600000001</v>
      </c>
      <c r="U1274" s="2">
        <f t="shared" si="99"/>
        <v>54.779998800000001</v>
      </c>
    </row>
    <row r="1275" spans="1:21">
      <c r="A1275">
        <v>10856</v>
      </c>
      <c r="B1275" s="1">
        <v>43487</v>
      </c>
      <c r="C1275" s="2">
        <f t="shared" si="96"/>
        <v>2</v>
      </c>
      <c r="D1275" s="2" t="str">
        <f t="shared" si="97"/>
        <v>Weekday</v>
      </c>
      <c r="E1275" s="2" t="str">
        <f>TEXT(Table2[[#This Row],[Order Date]],"MMMM")</f>
        <v>January</v>
      </c>
      <c r="F1275" s="2" t="str">
        <f>TEXT(Table2[[#This Row],[Order Date]],"YYYY")</f>
        <v>2019</v>
      </c>
      <c r="G1275">
        <v>10614</v>
      </c>
      <c r="H1275" t="s">
        <v>92</v>
      </c>
      <c r="I1275" t="s">
        <v>369</v>
      </c>
      <c r="J1275" t="s">
        <v>89</v>
      </c>
      <c r="K1275" t="s">
        <v>90</v>
      </c>
      <c r="L1275" t="s">
        <v>33</v>
      </c>
      <c r="M1275" t="s">
        <v>120</v>
      </c>
      <c r="N1275">
        <v>365</v>
      </c>
      <c r="O1275" t="s">
        <v>53</v>
      </c>
      <c r="P1275" s="4">
        <v>94.75</v>
      </c>
      <c r="Q1275">
        <v>4</v>
      </c>
      <c r="R1275" s="4">
        <f t="shared" si="95"/>
        <v>379</v>
      </c>
      <c r="S1275" s="2">
        <v>122.2799988</v>
      </c>
      <c r="T1275" s="2">
        <f t="shared" si="98"/>
        <v>256.72000120000001</v>
      </c>
      <c r="U1275" s="2">
        <f t="shared" si="99"/>
        <v>30.5699997</v>
      </c>
    </row>
    <row r="1276" spans="1:21">
      <c r="A1276">
        <v>68107</v>
      </c>
      <c r="B1276" s="1">
        <v>43486</v>
      </c>
      <c r="C1276" s="2">
        <f t="shared" si="96"/>
        <v>1</v>
      </c>
      <c r="D1276" s="2" t="str">
        <f t="shared" si="97"/>
        <v>Weekday</v>
      </c>
      <c r="E1276" s="2" t="str">
        <f>TEXT(Table2[[#This Row],[Order Date]],"MMMM")</f>
        <v>January</v>
      </c>
      <c r="F1276" s="2" t="str">
        <f>TEXT(Table2[[#This Row],[Order Date]],"YYYY")</f>
        <v>2019</v>
      </c>
      <c r="G1276">
        <v>2217</v>
      </c>
      <c r="H1276" t="s">
        <v>594</v>
      </c>
      <c r="I1276" t="s">
        <v>44</v>
      </c>
      <c r="J1276" t="s">
        <v>110</v>
      </c>
      <c r="K1276" t="s">
        <v>111</v>
      </c>
      <c r="L1276" t="s">
        <v>28</v>
      </c>
      <c r="M1276" t="s">
        <v>94</v>
      </c>
      <c r="N1276">
        <v>403</v>
      </c>
      <c r="O1276" t="s">
        <v>53</v>
      </c>
      <c r="P1276" s="4">
        <v>133.37</v>
      </c>
      <c r="Q1276">
        <v>1</v>
      </c>
      <c r="R1276" s="4">
        <f t="shared" si="95"/>
        <v>133.37</v>
      </c>
      <c r="S1276" s="2">
        <v>84.590000149999995</v>
      </c>
      <c r="T1276" s="2">
        <f t="shared" si="98"/>
        <v>48.77999985000001</v>
      </c>
      <c r="U1276" s="2">
        <f t="shared" si="99"/>
        <v>84.590000149999995</v>
      </c>
    </row>
    <row r="1277" spans="1:21">
      <c r="A1277">
        <v>53576</v>
      </c>
      <c r="B1277" s="1">
        <v>43486</v>
      </c>
      <c r="C1277" s="2">
        <f t="shared" si="96"/>
        <v>1</v>
      </c>
      <c r="D1277" s="2" t="str">
        <f t="shared" si="97"/>
        <v>Weekday</v>
      </c>
      <c r="E1277" s="2" t="str">
        <f>TEXT(Table2[[#This Row],[Order Date]],"MMMM")</f>
        <v>January</v>
      </c>
      <c r="F1277" s="2" t="str">
        <f>TEXT(Table2[[#This Row],[Order Date]],"YYYY")</f>
        <v>2019</v>
      </c>
      <c r="G1277">
        <v>5301</v>
      </c>
      <c r="H1277" t="s">
        <v>482</v>
      </c>
      <c r="I1277" t="s">
        <v>44</v>
      </c>
      <c r="J1277" t="s">
        <v>110</v>
      </c>
      <c r="K1277" t="s">
        <v>111</v>
      </c>
      <c r="L1277" t="s">
        <v>33</v>
      </c>
      <c r="M1277" t="s">
        <v>167</v>
      </c>
      <c r="N1277">
        <v>924</v>
      </c>
      <c r="O1277" t="s">
        <v>46</v>
      </c>
      <c r="P1277" s="4">
        <v>14.99</v>
      </c>
      <c r="Q1277">
        <v>5</v>
      </c>
      <c r="R1277" s="4">
        <f t="shared" si="95"/>
        <v>74.95</v>
      </c>
      <c r="S1277" s="2">
        <v>40.649995799999999</v>
      </c>
      <c r="T1277" s="2">
        <f t="shared" si="98"/>
        <v>34.300004200000004</v>
      </c>
      <c r="U1277" s="2">
        <f t="shared" si="99"/>
        <v>8.1299991600000006</v>
      </c>
    </row>
    <row r="1278" spans="1:21">
      <c r="A1278">
        <v>53574</v>
      </c>
      <c r="B1278" s="1">
        <v>43486</v>
      </c>
      <c r="C1278" s="2">
        <f t="shared" si="96"/>
        <v>1</v>
      </c>
      <c r="D1278" s="2" t="str">
        <f t="shared" si="97"/>
        <v>Weekday</v>
      </c>
      <c r="E1278" s="2" t="str">
        <f>TEXT(Table2[[#This Row],[Order Date]],"MMMM")</f>
        <v>January</v>
      </c>
      <c r="F1278" s="2" t="str">
        <f>TEXT(Table2[[#This Row],[Order Date]],"YYYY")</f>
        <v>2019</v>
      </c>
      <c r="G1278">
        <v>6149</v>
      </c>
      <c r="H1278" t="s">
        <v>921</v>
      </c>
      <c r="I1278" t="s">
        <v>44</v>
      </c>
      <c r="J1278" t="s">
        <v>110</v>
      </c>
      <c r="K1278" t="s">
        <v>111</v>
      </c>
      <c r="L1278" t="s">
        <v>33</v>
      </c>
      <c r="M1278" t="s">
        <v>120</v>
      </c>
      <c r="N1278">
        <v>365</v>
      </c>
      <c r="O1278" t="s">
        <v>53</v>
      </c>
      <c r="P1278" s="4">
        <v>94.75</v>
      </c>
      <c r="Q1278">
        <v>5</v>
      </c>
      <c r="R1278" s="4">
        <f t="shared" si="95"/>
        <v>473.75</v>
      </c>
      <c r="S1278" s="2">
        <v>152.8499985</v>
      </c>
      <c r="T1278" s="2">
        <f t="shared" si="98"/>
        <v>320.90000150000003</v>
      </c>
      <c r="U1278" s="2">
        <f t="shared" si="99"/>
        <v>30.5699997</v>
      </c>
    </row>
    <row r="1279" spans="1:21">
      <c r="A1279">
        <v>66275</v>
      </c>
      <c r="B1279" s="1">
        <v>43486</v>
      </c>
      <c r="C1279" s="2">
        <f t="shared" si="96"/>
        <v>1</v>
      </c>
      <c r="D1279" s="2" t="str">
        <f t="shared" si="97"/>
        <v>Weekday</v>
      </c>
      <c r="E1279" s="2" t="str">
        <f>TEXT(Table2[[#This Row],[Order Date]],"MMMM")</f>
        <v>January</v>
      </c>
      <c r="F1279" s="2" t="str">
        <f>TEXT(Table2[[#This Row],[Order Date]],"YYYY")</f>
        <v>2019</v>
      </c>
      <c r="G1279">
        <v>9029</v>
      </c>
      <c r="H1279" t="s">
        <v>484</v>
      </c>
      <c r="I1279" t="s">
        <v>36</v>
      </c>
      <c r="J1279" t="s">
        <v>110</v>
      </c>
      <c r="K1279" t="s">
        <v>90</v>
      </c>
      <c r="L1279" t="s">
        <v>28</v>
      </c>
      <c r="M1279" t="s">
        <v>160</v>
      </c>
      <c r="N1279">
        <v>502</v>
      </c>
      <c r="O1279" t="s">
        <v>29</v>
      </c>
      <c r="P1279" s="4">
        <v>65</v>
      </c>
      <c r="Q1279">
        <v>5</v>
      </c>
      <c r="R1279" s="4">
        <f t="shared" si="95"/>
        <v>325</v>
      </c>
      <c r="S1279" s="2">
        <v>167.99999235000001</v>
      </c>
      <c r="T1279" s="2">
        <f t="shared" si="98"/>
        <v>157.00000764999999</v>
      </c>
      <c r="U1279" s="2">
        <f t="shared" si="99"/>
        <v>33.599998470000003</v>
      </c>
    </row>
    <row r="1280" spans="1:21">
      <c r="A1280">
        <v>15029</v>
      </c>
      <c r="B1280" s="1">
        <v>43486</v>
      </c>
      <c r="C1280" s="2">
        <f t="shared" si="96"/>
        <v>1</v>
      </c>
      <c r="D1280" s="2" t="str">
        <f t="shared" si="97"/>
        <v>Weekday</v>
      </c>
      <c r="E1280" s="2" t="str">
        <f>TEXT(Table2[[#This Row],[Order Date]],"MMMM")</f>
        <v>January</v>
      </c>
      <c r="F1280" s="2" t="str">
        <f>TEXT(Table2[[#This Row],[Order Date]],"YYYY")</f>
        <v>2019</v>
      </c>
      <c r="G1280">
        <v>4187</v>
      </c>
      <c r="H1280" t="s">
        <v>447</v>
      </c>
      <c r="I1280" t="s">
        <v>566</v>
      </c>
      <c r="J1280" t="s">
        <v>89</v>
      </c>
      <c r="K1280" t="s">
        <v>90</v>
      </c>
      <c r="L1280" t="s">
        <v>33</v>
      </c>
      <c r="M1280" t="s">
        <v>160</v>
      </c>
      <c r="N1280">
        <v>502</v>
      </c>
      <c r="O1280" t="s">
        <v>29</v>
      </c>
      <c r="P1280" s="4">
        <v>65</v>
      </c>
      <c r="Q1280">
        <v>4</v>
      </c>
      <c r="R1280" s="4">
        <f t="shared" si="95"/>
        <v>260</v>
      </c>
      <c r="S1280" s="2">
        <v>134.39999388000001</v>
      </c>
      <c r="T1280" s="2">
        <f t="shared" si="98"/>
        <v>125.60000611999999</v>
      </c>
      <c r="U1280" s="2">
        <f t="shared" si="99"/>
        <v>33.599998470000003</v>
      </c>
    </row>
    <row r="1281" spans="1:21">
      <c r="A1281">
        <v>15819</v>
      </c>
      <c r="B1281" s="1">
        <v>43486</v>
      </c>
      <c r="C1281" s="2">
        <f t="shared" si="96"/>
        <v>1</v>
      </c>
      <c r="D1281" s="2" t="str">
        <f t="shared" si="97"/>
        <v>Weekday</v>
      </c>
      <c r="E1281" s="2" t="str">
        <f>TEXT(Table2[[#This Row],[Order Date]],"MMMM")</f>
        <v>January</v>
      </c>
      <c r="F1281" s="2" t="str">
        <f>TEXT(Table2[[#This Row],[Order Date]],"YYYY")</f>
        <v>2019</v>
      </c>
      <c r="G1281">
        <v>1996</v>
      </c>
      <c r="H1281" t="s">
        <v>92</v>
      </c>
      <c r="I1281" t="s">
        <v>127</v>
      </c>
      <c r="J1281" t="s">
        <v>89</v>
      </c>
      <c r="K1281" t="s">
        <v>90</v>
      </c>
      <c r="L1281" t="s">
        <v>33</v>
      </c>
      <c r="M1281" t="s">
        <v>183</v>
      </c>
      <c r="N1281">
        <v>627</v>
      </c>
      <c r="O1281" t="s">
        <v>46</v>
      </c>
      <c r="P1281" s="4">
        <v>165</v>
      </c>
      <c r="Q1281">
        <v>4</v>
      </c>
      <c r="R1281" s="4">
        <f t="shared" si="95"/>
        <v>660</v>
      </c>
      <c r="S1281" s="2">
        <v>490.9200136</v>
      </c>
      <c r="T1281" s="2">
        <f t="shared" si="98"/>
        <v>169.0799864</v>
      </c>
      <c r="U1281" s="2">
        <f t="shared" si="99"/>
        <v>122.7300034</v>
      </c>
    </row>
    <row r="1282" spans="1:21">
      <c r="A1282">
        <v>61826</v>
      </c>
      <c r="B1282" s="1">
        <v>43486</v>
      </c>
      <c r="C1282" s="2">
        <f t="shared" si="96"/>
        <v>1</v>
      </c>
      <c r="D1282" s="2" t="str">
        <f t="shared" si="97"/>
        <v>Weekday</v>
      </c>
      <c r="E1282" s="2" t="str">
        <f>TEXT(Table2[[#This Row],[Order Date]],"MMMM")</f>
        <v>January</v>
      </c>
      <c r="F1282" s="2" t="str">
        <f>TEXT(Table2[[#This Row],[Order Date]],"YYYY")</f>
        <v>2019</v>
      </c>
      <c r="G1282">
        <v>8115</v>
      </c>
      <c r="H1282" t="s">
        <v>620</v>
      </c>
      <c r="I1282" t="s">
        <v>665</v>
      </c>
      <c r="J1282" t="s">
        <v>89</v>
      </c>
      <c r="K1282" t="s">
        <v>90</v>
      </c>
      <c r="L1282" t="s">
        <v>33</v>
      </c>
      <c r="M1282" t="s">
        <v>120</v>
      </c>
      <c r="N1282">
        <v>365</v>
      </c>
      <c r="O1282" t="s">
        <v>53</v>
      </c>
      <c r="P1282" s="4">
        <v>94.75</v>
      </c>
      <c r="Q1282">
        <v>4</v>
      </c>
      <c r="R1282" s="4">
        <f t="shared" ref="R1282:R1345" si="100">P1282*Q1282</f>
        <v>379</v>
      </c>
      <c r="S1282" s="2">
        <v>122.2799988</v>
      </c>
      <c r="T1282" s="2">
        <f t="shared" si="98"/>
        <v>256.72000120000001</v>
      </c>
      <c r="U1282" s="2">
        <f t="shared" si="99"/>
        <v>30.5699997</v>
      </c>
    </row>
    <row r="1283" spans="1:21">
      <c r="A1283">
        <v>16969</v>
      </c>
      <c r="B1283" s="1">
        <v>43486</v>
      </c>
      <c r="C1283" s="2">
        <f t="shared" ref="C1283:C1346" si="101">WEEKDAY(B1283,2)</f>
        <v>1</v>
      </c>
      <c r="D1283" s="2" t="str">
        <f t="shared" ref="D1283:D1346" si="102">IF(C1283&gt;=6,"Weekend","Weekday")</f>
        <v>Weekday</v>
      </c>
      <c r="E1283" s="2" t="str">
        <f>TEXT(Table2[[#This Row],[Order Date]],"MMMM")</f>
        <v>January</v>
      </c>
      <c r="F1283" s="2" t="str">
        <f>TEXT(Table2[[#This Row],[Order Date]],"YYYY")</f>
        <v>2019</v>
      </c>
      <c r="G1283">
        <v>9500</v>
      </c>
      <c r="H1283" t="s">
        <v>387</v>
      </c>
      <c r="I1283" t="s">
        <v>846</v>
      </c>
      <c r="J1283" t="s">
        <v>89</v>
      </c>
      <c r="K1283" t="s">
        <v>90</v>
      </c>
      <c r="L1283" t="s">
        <v>28</v>
      </c>
      <c r="M1283" t="s">
        <v>162</v>
      </c>
      <c r="N1283">
        <v>172</v>
      </c>
      <c r="O1283" t="s">
        <v>29</v>
      </c>
      <c r="P1283" s="4">
        <v>30</v>
      </c>
      <c r="Q1283">
        <v>5</v>
      </c>
      <c r="R1283" s="4">
        <f t="shared" si="100"/>
        <v>150</v>
      </c>
      <c r="S1283" s="2">
        <v>74.750003800000002</v>
      </c>
      <c r="T1283" s="2">
        <f t="shared" ref="T1283:T1346" si="103">R1283-S1283</f>
        <v>75.249996199999998</v>
      </c>
      <c r="U1283" s="2">
        <f t="shared" ref="U1283:U1346" si="104">S1283/Q1283</f>
        <v>14.95000076</v>
      </c>
    </row>
    <row r="1284" spans="1:21">
      <c r="A1284">
        <v>61855</v>
      </c>
      <c r="B1284" s="1">
        <v>43486</v>
      </c>
      <c r="C1284" s="2">
        <f t="shared" si="101"/>
        <v>1</v>
      </c>
      <c r="D1284" s="2" t="str">
        <f t="shared" si="102"/>
        <v>Weekday</v>
      </c>
      <c r="E1284" s="2" t="str">
        <f>TEXT(Table2[[#This Row],[Order Date]],"MMMM")</f>
        <v>January</v>
      </c>
      <c r="F1284" s="2" t="str">
        <f>TEXT(Table2[[#This Row],[Order Date]],"YYYY")</f>
        <v>2019</v>
      </c>
      <c r="G1284">
        <v>9557</v>
      </c>
      <c r="H1284" t="s">
        <v>922</v>
      </c>
      <c r="I1284" t="s">
        <v>266</v>
      </c>
      <c r="J1284" t="s">
        <v>89</v>
      </c>
      <c r="K1284" t="s">
        <v>90</v>
      </c>
      <c r="L1284" t="s">
        <v>28</v>
      </c>
      <c r="M1284" t="s">
        <v>134</v>
      </c>
      <c r="N1284">
        <v>191</v>
      </c>
      <c r="O1284" t="s">
        <v>29</v>
      </c>
      <c r="P1284" s="4">
        <v>85</v>
      </c>
      <c r="Q1284">
        <v>5</v>
      </c>
      <c r="R1284" s="4">
        <f t="shared" si="100"/>
        <v>425</v>
      </c>
      <c r="S1284" s="2">
        <v>273.89999399999999</v>
      </c>
      <c r="T1284" s="2">
        <f t="shared" si="103"/>
        <v>151.10000600000001</v>
      </c>
      <c r="U1284" s="2">
        <f t="shared" si="104"/>
        <v>54.779998800000001</v>
      </c>
    </row>
    <row r="1285" spans="1:21">
      <c r="A1285">
        <v>15803</v>
      </c>
      <c r="B1285" s="1">
        <v>43486</v>
      </c>
      <c r="C1285" s="2">
        <f t="shared" si="101"/>
        <v>1</v>
      </c>
      <c r="D1285" s="2" t="str">
        <f t="shared" si="102"/>
        <v>Weekday</v>
      </c>
      <c r="E1285" s="2" t="str">
        <f>TEXT(Table2[[#This Row],[Order Date]],"MMMM")</f>
        <v>January</v>
      </c>
      <c r="F1285" s="2" t="str">
        <f>TEXT(Table2[[#This Row],[Order Date]],"YYYY")</f>
        <v>2019</v>
      </c>
      <c r="G1285">
        <v>1015</v>
      </c>
      <c r="H1285" t="s">
        <v>92</v>
      </c>
      <c r="I1285" t="s">
        <v>923</v>
      </c>
      <c r="J1285" t="s">
        <v>89</v>
      </c>
      <c r="K1285" t="s">
        <v>90</v>
      </c>
      <c r="L1285" t="s">
        <v>33</v>
      </c>
      <c r="M1285" t="s">
        <v>160</v>
      </c>
      <c r="N1285">
        <v>502</v>
      </c>
      <c r="O1285" t="s">
        <v>29</v>
      </c>
      <c r="P1285" s="4">
        <v>65</v>
      </c>
      <c r="Q1285">
        <v>4</v>
      </c>
      <c r="R1285" s="4">
        <f t="shared" si="100"/>
        <v>260</v>
      </c>
      <c r="S1285" s="2">
        <v>134.39999388000001</v>
      </c>
      <c r="T1285" s="2">
        <f t="shared" si="103"/>
        <v>125.60000611999999</v>
      </c>
      <c r="U1285" s="2">
        <f t="shared" si="104"/>
        <v>33.599998470000003</v>
      </c>
    </row>
    <row r="1286" spans="1:21">
      <c r="A1286">
        <v>62817</v>
      </c>
      <c r="B1286" s="1">
        <v>43486</v>
      </c>
      <c r="C1286" s="2">
        <f t="shared" si="101"/>
        <v>1</v>
      </c>
      <c r="D1286" s="2" t="str">
        <f t="shared" si="102"/>
        <v>Weekday</v>
      </c>
      <c r="E1286" s="2" t="str">
        <f>TEXT(Table2[[#This Row],[Order Date]],"MMMM")</f>
        <v>January</v>
      </c>
      <c r="F1286" s="2" t="str">
        <f>TEXT(Table2[[#This Row],[Order Date]],"YYYY")</f>
        <v>2019</v>
      </c>
      <c r="G1286">
        <v>3064</v>
      </c>
      <c r="H1286" t="s">
        <v>92</v>
      </c>
      <c r="I1286" t="s">
        <v>924</v>
      </c>
      <c r="J1286" t="s">
        <v>89</v>
      </c>
      <c r="K1286" t="s">
        <v>90</v>
      </c>
      <c r="L1286" t="s">
        <v>33</v>
      </c>
      <c r="M1286" t="s">
        <v>120</v>
      </c>
      <c r="N1286">
        <v>365</v>
      </c>
      <c r="O1286" t="s">
        <v>53</v>
      </c>
      <c r="P1286" s="4">
        <v>94.75</v>
      </c>
      <c r="Q1286">
        <v>4</v>
      </c>
      <c r="R1286" s="4">
        <f t="shared" si="100"/>
        <v>379</v>
      </c>
      <c r="S1286" s="2">
        <v>122.2799988</v>
      </c>
      <c r="T1286" s="2">
        <f t="shared" si="103"/>
        <v>256.72000120000001</v>
      </c>
      <c r="U1286" s="2">
        <f t="shared" si="104"/>
        <v>30.5699997</v>
      </c>
    </row>
    <row r="1287" spans="1:21">
      <c r="A1287">
        <v>10759</v>
      </c>
      <c r="B1287" s="1">
        <v>43486</v>
      </c>
      <c r="C1287" s="2">
        <f t="shared" si="101"/>
        <v>1</v>
      </c>
      <c r="D1287" s="2" t="str">
        <f t="shared" si="102"/>
        <v>Weekday</v>
      </c>
      <c r="E1287" s="2" t="str">
        <f>TEXT(Table2[[#This Row],[Order Date]],"MMMM")</f>
        <v>January</v>
      </c>
      <c r="F1287" s="2" t="str">
        <f>TEXT(Table2[[#This Row],[Order Date]],"YYYY")</f>
        <v>2019</v>
      </c>
      <c r="G1287">
        <v>2861</v>
      </c>
      <c r="H1287" t="s">
        <v>605</v>
      </c>
      <c r="I1287" t="s">
        <v>245</v>
      </c>
      <c r="J1287" t="s">
        <v>89</v>
      </c>
      <c r="K1287" t="s">
        <v>90</v>
      </c>
      <c r="L1287" t="s">
        <v>33</v>
      </c>
      <c r="M1287" t="s">
        <v>160</v>
      </c>
      <c r="N1287">
        <v>502</v>
      </c>
      <c r="O1287" t="s">
        <v>29</v>
      </c>
      <c r="P1287" s="4">
        <v>65</v>
      </c>
      <c r="Q1287">
        <v>4</v>
      </c>
      <c r="R1287" s="4">
        <f t="shared" si="100"/>
        <v>260</v>
      </c>
      <c r="S1287" s="2">
        <v>134.39999388000001</v>
      </c>
      <c r="T1287" s="2">
        <f t="shared" si="103"/>
        <v>125.60000611999999</v>
      </c>
      <c r="U1287" s="2">
        <f t="shared" si="104"/>
        <v>33.599998470000003</v>
      </c>
    </row>
    <row r="1288" spans="1:21">
      <c r="A1288">
        <v>63907</v>
      </c>
      <c r="B1288" s="1">
        <v>43486</v>
      </c>
      <c r="C1288" s="2">
        <f t="shared" si="101"/>
        <v>1</v>
      </c>
      <c r="D1288" s="2" t="str">
        <f t="shared" si="102"/>
        <v>Weekday</v>
      </c>
      <c r="E1288" s="2" t="str">
        <f>TEXT(Table2[[#This Row],[Order Date]],"MMMM")</f>
        <v>January</v>
      </c>
      <c r="F1288" s="2" t="str">
        <f>TEXT(Table2[[#This Row],[Order Date]],"YYYY")</f>
        <v>2019</v>
      </c>
      <c r="G1288">
        <v>569</v>
      </c>
      <c r="H1288" t="s">
        <v>925</v>
      </c>
      <c r="I1288" t="s">
        <v>555</v>
      </c>
      <c r="J1288" t="s">
        <v>89</v>
      </c>
      <c r="K1288" t="s">
        <v>90</v>
      </c>
      <c r="L1288" t="s">
        <v>33</v>
      </c>
      <c r="M1288" t="s">
        <v>134</v>
      </c>
      <c r="N1288">
        <v>191</v>
      </c>
      <c r="O1288" t="s">
        <v>29</v>
      </c>
      <c r="P1288" s="4">
        <v>85</v>
      </c>
      <c r="Q1288">
        <v>4</v>
      </c>
      <c r="R1288" s="4">
        <f t="shared" si="100"/>
        <v>340</v>
      </c>
      <c r="S1288" s="2">
        <v>219.11999520000001</v>
      </c>
      <c r="T1288" s="2">
        <f t="shared" si="103"/>
        <v>120.88000479999999</v>
      </c>
      <c r="U1288" s="2">
        <f t="shared" si="104"/>
        <v>54.779998800000001</v>
      </c>
    </row>
    <row r="1289" spans="1:21">
      <c r="A1289">
        <v>47199</v>
      </c>
      <c r="B1289" s="1">
        <v>43486</v>
      </c>
      <c r="C1289" s="2">
        <f t="shared" si="101"/>
        <v>1</v>
      </c>
      <c r="D1289" s="2" t="str">
        <f t="shared" si="102"/>
        <v>Weekday</v>
      </c>
      <c r="E1289" s="2" t="str">
        <f>TEXT(Table2[[#This Row],[Order Date]],"MMMM")</f>
        <v>January</v>
      </c>
      <c r="F1289" s="2" t="str">
        <f>TEXT(Table2[[#This Row],[Order Date]],"YYYY")</f>
        <v>2019</v>
      </c>
      <c r="G1289">
        <v>4839</v>
      </c>
      <c r="H1289" t="s">
        <v>92</v>
      </c>
      <c r="I1289" t="s">
        <v>161</v>
      </c>
      <c r="J1289" t="s">
        <v>89</v>
      </c>
      <c r="K1289" t="s">
        <v>90</v>
      </c>
      <c r="L1289" t="s">
        <v>33</v>
      </c>
      <c r="M1289" t="s">
        <v>160</v>
      </c>
      <c r="N1289">
        <v>502</v>
      </c>
      <c r="O1289" t="s">
        <v>29</v>
      </c>
      <c r="P1289" s="4">
        <v>65</v>
      </c>
      <c r="Q1289">
        <v>4</v>
      </c>
      <c r="R1289" s="4">
        <f t="shared" si="100"/>
        <v>260</v>
      </c>
      <c r="S1289" s="2">
        <v>134.39999388000001</v>
      </c>
      <c r="T1289" s="2">
        <f t="shared" si="103"/>
        <v>125.60000611999999</v>
      </c>
      <c r="U1289" s="2">
        <f t="shared" si="104"/>
        <v>33.599998470000003</v>
      </c>
    </row>
    <row r="1290" spans="1:21">
      <c r="A1290">
        <v>66001</v>
      </c>
      <c r="B1290" s="1">
        <v>43486</v>
      </c>
      <c r="C1290" s="2">
        <f t="shared" si="101"/>
        <v>1</v>
      </c>
      <c r="D1290" s="2" t="str">
        <f t="shared" si="102"/>
        <v>Weekday</v>
      </c>
      <c r="E1290" s="2" t="str">
        <f>TEXT(Table2[[#This Row],[Order Date]],"MMMM")</f>
        <v>January</v>
      </c>
      <c r="F1290" s="2" t="str">
        <f>TEXT(Table2[[#This Row],[Order Date]],"YYYY")</f>
        <v>2019</v>
      </c>
      <c r="G1290">
        <v>5977</v>
      </c>
      <c r="H1290" t="s">
        <v>518</v>
      </c>
      <c r="I1290" t="s">
        <v>926</v>
      </c>
      <c r="J1290" t="s">
        <v>89</v>
      </c>
      <c r="K1290" t="s">
        <v>90</v>
      </c>
      <c r="L1290" t="s">
        <v>33</v>
      </c>
      <c r="M1290" t="s">
        <v>183</v>
      </c>
      <c r="N1290">
        <v>627</v>
      </c>
      <c r="O1290" t="s">
        <v>46</v>
      </c>
      <c r="P1290" s="4">
        <v>165</v>
      </c>
      <c r="Q1290">
        <v>4</v>
      </c>
      <c r="R1290" s="4">
        <f t="shared" si="100"/>
        <v>660</v>
      </c>
      <c r="S1290" s="2">
        <v>490.9200136</v>
      </c>
      <c r="T1290" s="2">
        <f t="shared" si="103"/>
        <v>169.0799864</v>
      </c>
      <c r="U1290" s="2">
        <f t="shared" si="104"/>
        <v>122.7300034</v>
      </c>
    </row>
    <row r="1291" spans="1:21">
      <c r="A1291">
        <v>53568</v>
      </c>
      <c r="B1291" s="1">
        <v>43486</v>
      </c>
      <c r="C1291" s="2">
        <f t="shared" si="101"/>
        <v>1</v>
      </c>
      <c r="D1291" s="2" t="str">
        <f t="shared" si="102"/>
        <v>Weekday</v>
      </c>
      <c r="E1291" s="2" t="str">
        <f>TEXT(Table2[[#This Row],[Order Date]],"MMMM")</f>
        <v>January</v>
      </c>
      <c r="F1291" s="2" t="str">
        <f>TEXT(Table2[[#This Row],[Order Date]],"YYYY")</f>
        <v>2019</v>
      </c>
      <c r="G1291">
        <v>2013</v>
      </c>
      <c r="H1291" t="s">
        <v>825</v>
      </c>
      <c r="I1291" t="s">
        <v>353</v>
      </c>
      <c r="J1291" t="s">
        <v>89</v>
      </c>
      <c r="K1291" t="s">
        <v>90</v>
      </c>
      <c r="L1291" t="s">
        <v>33</v>
      </c>
      <c r="M1291" t="s">
        <v>160</v>
      </c>
      <c r="N1291">
        <v>502</v>
      </c>
      <c r="O1291" t="s">
        <v>29</v>
      </c>
      <c r="P1291" s="4">
        <v>65</v>
      </c>
      <c r="Q1291">
        <v>2</v>
      </c>
      <c r="R1291" s="4">
        <f t="shared" si="100"/>
        <v>130</v>
      </c>
      <c r="S1291" s="2">
        <v>67.199996940000005</v>
      </c>
      <c r="T1291" s="2">
        <f t="shared" si="103"/>
        <v>62.800003059999995</v>
      </c>
      <c r="U1291" s="2">
        <f t="shared" si="104"/>
        <v>33.599998470000003</v>
      </c>
    </row>
    <row r="1292" spans="1:21">
      <c r="A1292">
        <v>14482</v>
      </c>
      <c r="B1292" s="1">
        <v>43486</v>
      </c>
      <c r="C1292" s="2">
        <f t="shared" si="101"/>
        <v>1</v>
      </c>
      <c r="D1292" s="2" t="str">
        <f t="shared" si="102"/>
        <v>Weekday</v>
      </c>
      <c r="E1292" s="2" t="str">
        <f>TEXT(Table2[[#This Row],[Order Date]],"MMMM")</f>
        <v>January</v>
      </c>
      <c r="F1292" s="2" t="str">
        <f>TEXT(Table2[[#This Row],[Order Date]],"YYYY")</f>
        <v>2019</v>
      </c>
      <c r="G1292">
        <v>9459</v>
      </c>
      <c r="H1292" t="s">
        <v>367</v>
      </c>
      <c r="I1292" t="s">
        <v>233</v>
      </c>
      <c r="J1292" t="s">
        <v>89</v>
      </c>
      <c r="K1292" t="s">
        <v>90</v>
      </c>
      <c r="L1292" t="s">
        <v>33</v>
      </c>
      <c r="M1292" t="s">
        <v>160</v>
      </c>
      <c r="N1292">
        <v>502</v>
      </c>
      <c r="O1292" t="s">
        <v>29</v>
      </c>
      <c r="P1292" s="4">
        <v>65</v>
      </c>
      <c r="Q1292">
        <v>4</v>
      </c>
      <c r="R1292" s="4">
        <f t="shared" si="100"/>
        <v>260</v>
      </c>
      <c r="S1292" s="2">
        <v>134.39999388000001</v>
      </c>
      <c r="T1292" s="2">
        <f t="shared" si="103"/>
        <v>125.60000611999999</v>
      </c>
      <c r="U1292" s="2">
        <f t="shared" si="104"/>
        <v>33.599998470000003</v>
      </c>
    </row>
    <row r="1293" spans="1:21">
      <c r="A1293">
        <v>53581</v>
      </c>
      <c r="B1293" s="1">
        <v>43486</v>
      </c>
      <c r="C1293" s="2">
        <f t="shared" si="101"/>
        <v>1</v>
      </c>
      <c r="D1293" s="2" t="str">
        <f t="shared" si="102"/>
        <v>Weekday</v>
      </c>
      <c r="E1293" s="2" t="str">
        <f>TEXT(Table2[[#This Row],[Order Date]],"MMMM")</f>
        <v>January</v>
      </c>
      <c r="F1293" s="2" t="str">
        <f>TEXT(Table2[[#This Row],[Order Date]],"YYYY")</f>
        <v>2019</v>
      </c>
      <c r="G1293">
        <v>2790</v>
      </c>
      <c r="H1293" t="s">
        <v>618</v>
      </c>
      <c r="I1293" t="s">
        <v>619</v>
      </c>
      <c r="J1293" t="s">
        <v>89</v>
      </c>
      <c r="K1293" t="s">
        <v>90</v>
      </c>
      <c r="L1293" t="s">
        <v>33</v>
      </c>
      <c r="M1293" t="s">
        <v>120</v>
      </c>
      <c r="N1293">
        <v>365</v>
      </c>
      <c r="O1293" t="s">
        <v>53</v>
      </c>
      <c r="P1293" s="4">
        <v>94.75</v>
      </c>
      <c r="Q1293">
        <v>4</v>
      </c>
      <c r="R1293" s="4">
        <f t="shared" si="100"/>
        <v>379</v>
      </c>
      <c r="S1293" s="2">
        <v>122.2799988</v>
      </c>
      <c r="T1293" s="2">
        <f t="shared" si="103"/>
        <v>256.72000120000001</v>
      </c>
      <c r="U1293" s="2">
        <f t="shared" si="104"/>
        <v>30.5699997</v>
      </c>
    </row>
    <row r="1294" spans="1:21">
      <c r="A1294">
        <v>53586</v>
      </c>
      <c r="B1294" s="1">
        <v>43486</v>
      </c>
      <c r="C1294" s="2">
        <f t="shared" si="101"/>
        <v>1</v>
      </c>
      <c r="D1294" s="2" t="str">
        <f t="shared" si="102"/>
        <v>Weekday</v>
      </c>
      <c r="E1294" s="2" t="str">
        <f>TEXT(Table2[[#This Row],[Order Date]],"MMMM")</f>
        <v>January</v>
      </c>
      <c r="F1294" s="2" t="str">
        <f>TEXT(Table2[[#This Row],[Order Date]],"YYYY")</f>
        <v>2019</v>
      </c>
      <c r="G1294">
        <v>8696</v>
      </c>
      <c r="H1294" t="s">
        <v>927</v>
      </c>
      <c r="I1294" t="s">
        <v>894</v>
      </c>
      <c r="J1294" t="s">
        <v>89</v>
      </c>
      <c r="K1294" t="s">
        <v>90</v>
      </c>
      <c r="L1294" t="s">
        <v>33</v>
      </c>
      <c r="M1294" t="s">
        <v>120</v>
      </c>
      <c r="N1294">
        <v>365</v>
      </c>
      <c r="O1294" t="s">
        <v>53</v>
      </c>
      <c r="P1294" s="4">
        <v>94.75</v>
      </c>
      <c r="Q1294">
        <v>2</v>
      </c>
      <c r="R1294" s="4">
        <f t="shared" si="100"/>
        <v>189.5</v>
      </c>
      <c r="S1294" s="2">
        <v>61.139999400000001</v>
      </c>
      <c r="T1294" s="2">
        <f t="shared" si="103"/>
        <v>128.36000060000001</v>
      </c>
      <c r="U1294" s="2">
        <f t="shared" si="104"/>
        <v>30.5699997</v>
      </c>
    </row>
    <row r="1295" spans="1:21">
      <c r="A1295">
        <v>70279</v>
      </c>
      <c r="B1295" s="1">
        <v>43485</v>
      </c>
      <c r="C1295" s="2">
        <f t="shared" si="101"/>
        <v>7</v>
      </c>
      <c r="D1295" s="2" t="str">
        <f t="shared" si="102"/>
        <v>Weekend</v>
      </c>
      <c r="E1295" s="2" t="str">
        <f>TEXT(Table2[[#This Row],[Order Date]],"MMMM")</f>
        <v>January</v>
      </c>
      <c r="F1295" s="2" t="str">
        <f>TEXT(Table2[[#This Row],[Order Date]],"YYYY")</f>
        <v>2019</v>
      </c>
      <c r="G1295">
        <v>13832</v>
      </c>
      <c r="H1295" t="s">
        <v>267</v>
      </c>
      <c r="I1295" t="s">
        <v>227</v>
      </c>
      <c r="J1295" t="s">
        <v>110</v>
      </c>
      <c r="K1295" t="s">
        <v>111</v>
      </c>
      <c r="L1295" t="s">
        <v>28</v>
      </c>
      <c r="M1295" t="s">
        <v>228</v>
      </c>
      <c r="N1295">
        <v>1350</v>
      </c>
      <c r="O1295" t="s">
        <v>29</v>
      </c>
      <c r="P1295" s="4">
        <v>22.74</v>
      </c>
      <c r="Q1295">
        <v>1</v>
      </c>
      <c r="R1295" s="4">
        <f t="shared" si="100"/>
        <v>22.74</v>
      </c>
      <c r="S1295" s="2">
        <v>14.6999969</v>
      </c>
      <c r="T1295" s="2">
        <f t="shared" si="103"/>
        <v>8.0400030999999981</v>
      </c>
      <c r="U1295" s="2">
        <f t="shared" si="104"/>
        <v>14.6999969</v>
      </c>
    </row>
    <row r="1296" spans="1:21">
      <c r="A1296">
        <v>53540</v>
      </c>
      <c r="B1296" s="1">
        <v>43485</v>
      </c>
      <c r="C1296" s="2">
        <f t="shared" si="101"/>
        <v>7</v>
      </c>
      <c r="D1296" s="2" t="str">
        <f t="shared" si="102"/>
        <v>Weekend</v>
      </c>
      <c r="E1296" s="2" t="str">
        <f>TEXT(Table2[[#This Row],[Order Date]],"MMMM")</f>
        <v>January</v>
      </c>
      <c r="F1296" s="2" t="str">
        <f>TEXT(Table2[[#This Row],[Order Date]],"YYYY")</f>
        <v>2019</v>
      </c>
      <c r="G1296">
        <v>8524</v>
      </c>
      <c r="H1296" t="s">
        <v>431</v>
      </c>
      <c r="I1296" t="s">
        <v>44</v>
      </c>
      <c r="J1296" t="s">
        <v>110</v>
      </c>
      <c r="K1296" t="s">
        <v>111</v>
      </c>
      <c r="L1296" t="s">
        <v>33</v>
      </c>
      <c r="M1296" t="s">
        <v>120</v>
      </c>
      <c r="N1296">
        <v>365</v>
      </c>
      <c r="O1296" t="s">
        <v>53</v>
      </c>
      <c r="P1296" s="4">
        <v>94.75</v>
      </c>
      <c r="Q1296">
        <v>5</v>
      </c>
      <c r="R1296" s="4">
        <f t="shared" si="100"/>
        <v>473.75</v>
      </c>
      <c r="S1296" s="2">
        <v>152.8499985</v>
      </c>
      <c r="T1296" s="2">
        <f t="shared" si="103"/>
        <v>320.90000150000003</v>
      </c>
      <c r="U1296" s="2">
        <f t="shared" si="104"/>
        <v>30.5699997</v>
      </c>
    </row>
    <row r="1297" spans="1:21">
      <c r="A1297">
        <v>13343</v>
      </c>
      <c r="B1297" s="1">
        <v>43485</v>
      </c>
      <c r="C1297" s="2">
        <f t="shared" si="101"/>
        <v>7</v>
      </c>
      <c r="D1297" s="2" t="str">
        <f t="shared" si="102"/>
        <v>Weekend</v>
      </c>
      <c r="E1297" s="2" t="str">
        <f>TEXT(Table2[[#This Row],[Order Date]],"MMMM")</f>
        <v>January</v>
      </c>
      <c r="F1297" s="2" t="str">
        <f>TEXT(Table2[[#This Row],[Order Date]],"YYYY")</f>
        <v>2019</v>
      </c>
      <c r="G1297">
        <v>9726</v>
      </c>
      <c r="H1297" t="s">
        <v>92</v>
      </c>
      <c r="I1297" t="s">
        <v>44</v>
      </c>
      <c r="J1297" t="s">
        <v>110</v>
      </c>
      <c r="K1297" t="s">
        <v>111</v>
      </c>
      <c r="L1297" t="s">
        <v>28</v>
      </c>
      <c r="M1297" t="s">
        <v>94</v>
      </c>
      <c r="N1297">
        <v>403</v>
      </c>
      <c r="O1297" t="s">
        <v>53</v>
      </c>
      <c r="P1297" s="4">
        <v>133.37</v>
      </c>
      <c r="Q1297">
        <v>1</v>
      </c>
      <c r="R1297" s="4">
        <f t="shared" si="100"/>
        <v>133.37</v>
      </c>
      <c r="S1297" s="2">
        <v>84.590000149999995</v>
      </c>
      <c r="T1297" s="2">
        <f t="shared" si="103"/>
        <v>48.77999985000001</v>
      </c>
      <c r="U1297" s="2">
        <f t="shared" si="104"/>
        <v>84.590000149999995</v>
      </c>
    </row>
    <row r="1298" spans="1:21">
      <c r="A1298">
        <v>65030</v>
      </c>
      <c r="B1298" s="1">
        <v>43485</v>
      </c>
      <c r="C1298" s="2">
        <f t="shared" si="101"/>
        <v>7</v>
      </c>
      <c r="D1298" s="2" t="str">
        <f t="shared" si="102"/>
        <v>Weekend</v>
      </c>
      <c r="E1298" s="2" t="str">
        <f>TEXT(Table2[[#This Row],[Order Date]],"MMMM")</f>
        <v>January</v>
      </c>
      <c r="F1298" s="2" t="str">
        <f>TEXT(Table2[[#This Row],[Order Date]],"YYYY")</f>
        <v>2019</v>
      </c>
      <c r="G1298">
        <v>3570</v>
      </c>
      <c r="H1298" t="s">
        <v>176</v>
      </c>
      <c r="I1298" t="s">
        <v>152</v>
      </c>
      <c r="J1298" t="s">
        <v>110</v>
      </c>
      <c r="K1298" t="s">
        <v>90</v>
      </c>
      <c r="L1298" t="s">
        <v>28</v>
      </c>
      <c r="M1298" t="s">
        <v>160</v>
      </c>
      <c r="N1298">
        <v>502</v>
      </c>
      <c r="O1298" t="s">
        <v>29</v>
      </c>
      <c r="P1298" s="4">
        <v>65</v>
      </c>
      <c r="Q1298">
        <v>5</v>
      </c>
      <c r="R1298" s="4">
        <f t="shared" si="100"/>
        <v>325</v>
      </c>
      <c r="S1298" s="2">
        <v>167.99999235000001</v>
      </c>
      <c r="T1298" s="2">
        <f t="shared" si="103"/>
        <v>157.00000764999999</v>
      </c>
      <c r="U1298" s="2">
        <f t="shared" si="104"/>
        <v>33.599998470000003</v>
      </c>
    </row>
    <row r="1299" spans="1:21">
      <c r="A1299">
        <v>65922</v>
      </c>
      <c r="B1299" s="1">
        <v>43485</v>
      </c>
      <c r="C1299" s="2">
        <f t="shared" si="101"/>
        <v>7</v>
      </c>
      <c r="D1299" s="2" t="str">
        <f t="shared" si="102"/>
        <v>Weekend</v>
      </c>
      <c r="E1299" s="2" t="str">
        <f>TEXT(Table2[[#This Row],[Order Date]],"MMMM")</f>
        <v>January</v>
      </c>
      <c r="F1299" s="2" t="str">
        <f>TEXT(Table2[[#This Row],[Order Date]],"YYYY")</f>
        <v>2019</v>
      </c>
      <c r="G1299">
        <v>12151</v>
      </c>
      <c r="H1299" t="s">
        <v>928</v>
      </c>
      <c r="I1299" t="s">
        <v>31</v>
      </c>
      <c r="J1299" t="s">
        <v>110</v>
      </c>
      <c r="K1299" t="s">
        <v>90</v>
      </c>
      <c r="L1299" t="s">
        <v>28</v>
      </c>
      <c r="M1299" t="s">
        <v>120</v>
      </c>
      <c r="N1299">
        <v>365</v>
      </c>
      <c r="O1299" t="s">
        <v>53</v>
      </c>
      <c r="P1299" s="4">
        <v>94.75</v>
      </c>
      <c r="Q1299">
        <v>3</v>
      </c>
      <c r="R1299" s="4">
        <f t="shared" si="100"/>
        <v>284.25</v>
      </c>
      <c r="S1299" s="2">
        <v>91.709999100000005</v>
      </c>
      <c r="T1299" s="2">
        <f t="shared" si="103"/>
        <v>192.5400009</v>
      </c>
      <c r="U1299" s="2">
        <f t="shared" si="104"/>
        <v>30.5699997</v>
      </c>
    </row>
    <row r="1300" spans="1:21">
      <c r="A1300">
        <v>43551</v>
      </c>
      <c r="B1300" s="1">
        <v>43485</v>
      </c>
      <c r="C1300" s="2">
        <f t="shared" si="101"/>
        <v>7</v>
      </c>
      <c r="D1300" s="2" t="str">
        <f t="shared" si="102"/>
        <v>Weekend</v>
      </c>
      <c r="E1300" s="2" t="str">
        <f>TEXT(Table2[[#This Row],[Order Date]],"MMMM")</f>
        <v>January</v>
      </c>
      <c r="F1300" s="2" t="str">
        <f>TEXT(Table2[[#This Row],[Order Date]],"YYYY")</f>
        <v>2019</v>
      </c>
      <c r="G1300">
        <v>1191</v>
      </c>
      <c r="H1300" t="s">
        <v>929</v>
      </c>
      <c r="I1300" t="s">
        <v>930</v>
      </c>
      <c r="J1300" t="s">
        <v>89</v>
      </c>
      <c r="K1300" t="s">
        <v>90</v>
      </c>
      <c r="L1300" t="s">
        <v>33</v>
      </c>
      <c r="M1300" t="s">
        <v>160</v>
      </c>
      <c r="N1300">
        <v>502</v>
      </c>
      <c r="O1300" t="s">
        <v>29</v>
      </c>
      <c r="P1300" s="4">
        <v>65</v>
      </c>
      <c r="Q1300">
        <v>4</v>
      </c>
      <c r="R1300" s="4">
        <f t="shared" si="100"/>
        <v>260</v>
      </c>
      <c r="S1300" s="2">
        <v>134.39999388000001</v>
      </c>
      <c r="T1300" s="2">
        <f t="shared" si="103"/>
        <v>125.60000611999999</v>
      </c>
      <c r="U1300" s="2">
        <f t="shared" si="104"/>
        <v>33.599998470000003</v>
      </c>
    </row>
    <row r="1301" spans="1:21">
      <c r="A1301">
        <v>63803</v>
      </c>
      <c r="B1301" s="1">
        <v>43485</v>
      </c>
      <c r="C1301" s="2">
        <f t="shared" si="101"/>
        <v>7</v>
      </c>
      <c r="D1301" s="2" t="str">
        <f t="shared" si="102"/>
        <v>Weekend</v>
      </c>
      <c r="E1301" s="2" t="str">
        <f>TEXT(Table2[[#This Row],[Order Date]],"MMMM")</f>
        <v>January</v>
      </c>
      <c r="F1301" s="2" t="str">
        <f>TEXT(Table2[[#This Row],[Order Date]],"YYYY")</f>
        <v>2019</v>
      </c>
      <c r="G1301">
        <v>9119</v>
      </c>
      <c r="H1301" t="s">
        <v>92</v>
      </c>
      <c r="I1301" t="s">
        <v>931</v>
      </c>
      <c r="J1301" t="s">
        <v>89</v>
      </c>
      <c r="K1301" t="s">
        <v>90</v>
      </c>
      <c r="L1301" t="s">
        <v>28</v>
      </c>
      <c r="M1301" t="s">
        <v>134</v>
      </c>
      <c r="N1301">
        <v>191</v>
      </c>
      <c r="O1301" t="s">
        <v>29</v>
      </c>
      <c r="P1301" s="4">
        <v>85</v>
      </c>
      <c r="Q1301">
        <v>5</v>
      </c>
      <c r="R1301" s="4">
        <f t="shared" si="100"/>
        <v>425</v>
      </c>
      <c r="S1301" s="2">
        <v>273.89999399999999</v>
      </c>
      <c r="T1301" s="2">
        <f t="shared" si="103"/>
        <v>151.10000600000001</v>
      </c>
      <c r="U1301" s="2">
        <f t="shared" si="104"/>
        <v>54.779998800000001</v>
      </c>
    </row>
    <row r="1302" spans="1:21">
      <c r="A1302">
        <v>51396</v>
      </c>
      <c r="B1302" s="1">
        <v>43485</v>
      </c>
      <c r="C1302" s="2">
        <f t="shared" si="101"/>
        <v>7</v>
      </c>
      <c r="D1302" s="2" t="str">
        <f t="shared" si="102"/>
        <v>Weekend</v>
      </c>
      <c r="E1302" s="2" t="str">
        <f>TEXT(Table2[[#This Row],[Order Date]],"MMMM")</f>
        <v>January</v>
      </c>
      <c r="F1302" s="2" t="str">
        <f>TEXT(Table2[[#This Row],[Order Date]],"YYYY")</f>
        <v>2019</v>
      </c>
      <c r="G1302">
        <v>2741</v>
      </c>
      <c r="H1302" t="s">
        <v>92</v>
      </c>
      <c r="I1302" t="s">
        <v>397</v>
      </c>
      <c r="J1302" t="s">
        <v>89</v>
      </c>
      <c r="K1302" t="s">
        <v>90</v>
      </c>
      <c r="L1302" t="s">
        <v>33</v>
      </c>
      <c r="M1302" t="s">
        <v>932</v>
      </c>
      <c r="N1302">
        <v>828</v>
      </c>
      <c r="O1302" t="s">
        <v>49</v>
      </c>
      <c r="P1302" s="4">
        <v>185</v>
      </c>
      <c r="Q1302">
        <v>2</v>
      </c>
      <c r="R1302" s="4">
        <f t="shared" si="100"/>
        <v>370</v>
      </c>
      <c r="S1302" s="2">
        <v>176.45999907999999</v>
      </c>
      <c r="T1302" s="2">
        <f t="shared" si="103"/>
        <v>193.54000092000001</v>
      </c>
      <c r="U1302" s="2">
        <f t="shared" si="104"/>
        <v>88.229999539999994</v>
      </c>
    </row>
    <row r="1303" spans="1:21">
      <c r="A1303">
        <v>63843</v>
      </c>
      <c r="B1303" s="1">
        <v>43485</v>
      </c>
      <c r="C1303" s="2">
        <f t="shared" si="101"/>
        <v>7</v>
      </c>
      <c r="D1303" s="2" t="str">
        <f t="shared" si="102"/>
        <v>Weekend</v>
      </c>
      <c r="E1303" s="2" t="str">
        <f>TEXT(Table2[[#This Row],[Order Date]],"MMMM")</f>
        <v>January</v>
      </c>
      <c r="F1303" s="2" t="str">
        <f>TEXT(Table2[[#This Row],[Order Date]],"YYYY")</f>
        <v>2019</v>
      </c>
      <c r="G1303">
        <v>8065</v>
      </c>
      <c r="H1303" t="s">
        <v>92</v>
      </c>
      <c r="I1303" t="s">
        <v>26</v>
      </c>
      <c r="J1303" t="s">
        <v>89</v>
      </c>
      <c r="K1303" t="s">
        <v>90</v>
      </c>
      <c r="L1303" t="s">
        <v>28</v>
      </c>
      <c r="M1303" t="s">
        <v>120</v>
      </c>
      <c r="N1303">
        <v>365</v>
      </c>
      <c r="O1303" t="s">
        <v>53</v>
      </c>
      <c r="P1303" s="4">
        <v>94.75</v>
      </c>
      <c r="Q1303">
        <v>5</v>
      </c>
      <c r="R1303" s="4">
        <f t="shared" si="100"/>
        <v>473.75</v>
      </c>
      <c r="S1303" s="2">
        <v>152.8499985</v>
      </c>
      <c r="T1303" s="2">
        <f t="shared" si="103"/>
        <v>320.90000150000003</v>
      </c>
      <c r="U1303" s="2">
        <f t="shared" si="104"/>
        <v>30.5699997</v>
      </c>
    </row>
    <row r="1304" spans="1:21">
      <c r="A1304">
        <v>53568</v>
      </c>
      <c r="B1304" s="1">
        <v>43485</v>
      </c>
      <c r="C1304" s="2">
        <f t="shared" si="101"/>
        <v>7</v>
      </c>
      <c r="D1304" s="2" t="str">
        <f t="shared" si="102"/>
        <v>Weekend</v>
      </c>
      <c r="E1304" s="2" t="str">
        <f>TEXT(Table2[[#This Row],[Order Date]],"MMMM")</f>
        <v>January</v>
      </c>
      <c r="F1304" s="2" t="str">
        <f>TEXT(Table2[[#This Row],[Order Date]],"YYYY")</f>
        <v>2019</v>
      </c>
      <c r="G1304">
        <v>2013</v>
      </c>
      <c r="H1304" t="s">
        <v>825</v>
      </c>
      <c r="I1304" t="s">
        <v>353</v>
      </c>
      <c r="J1304" t="s">
        <v>89</v>
      </c>
      <c r="K1304" t="s">
        <v>90</v>
      </c>
      <c r="L1304" t="s">
        <v>33</v>
      </c>
      <c r="M1304" t="s">
        <v>183</v>
      </c>
      <c r="N1304">
        <v>627</v>
      </c>
      <c r="O1304" t="s">
        <v>46</v>
      </c>
      <c r="P1304" s="4">
        <v>165</v>
      </c>
      <c r="Q1304">
        <v>2</v>
      </c>
      <c r="R1304" s="4">
        <f t="shared" si="100"/>
        <v>330</v>
      </c>
      <c r="S1304" s="2">
        <v>245.4600068</v>
      </c>
      <c r="T1304" s="2">
        <f t="shared" si="103"/>
        <v>84.539993199999998</v>
      </c>
      <c r="U1304" s="2">
        <f t="shared" si="104"/>
        <v>122.7300034</v>
      </c>
    </row>
    <row r="1305" spans="1:21">
      <c r="A1305">
        <v>12867</v>
      </c>
      <c r="B1305" s="1">
        <v>43484</v>
      </c>
      <c r="C1305" s="2">
        <f t="shared" si="101"/>
        <v>6</v>
      </c>
      <c r="D1305" s="2" t="str">
        <f t="shared" si="102"/>
        <v>Weekend</v>
      </c>
      <c r="E1305" s="2" t="str">
        <f>TEXT(Table2[[#This Row],[Order Date]],"MMMM")</f>
        <v>January</v>
      </c>
      <c r="F1305" s="2" t="str">
        <f>TEXT(Table2[[#This Row],[Order Date]],"YYYY")</f>
        <v>2019</v>
      </c>
      <c r="G1305">
        <v>882</v>
      </c>
      <c r="H1305" t="s">
        <v>92</v>
      </c>
      <c r="I1305" t="s">
        <v>44</v>
      </c>
      <c r="J1305" t="s">
        <v>110</v>
      </c>
      <c r="K1305" t="s">
        <v>111</v>
      </c>
      <c r="L1305" t="s">
        <v>28</v>
      </c>
      <c r="M1305" t="s">
        <v>94</v>
      </c>
      <c r="N1305">
        <v>403</v>
      </c>
      <c r="O1305" t="s">
        <v>53</v>
      </c>
      <c r="P1305" s="4">
        <v>133.37</v>
      </c>
      <c r="Q1305">
        <v>1</v>
      </c>
      <c r="R1305" s="4">
        <f t="shared" si="100"/>
        <v>133.37</v>
      </c>
      <c r="S1305" s="2">
        <v>84.590000149999995</v>
      </c>
      <c r="T1305" s="2">
        <f t="shared" si="103"/>
        <v>48.77999985000001</v>
      </c>
      <c r="U1305" s="2">
        <f t="shared" si="104"/>
        <v>84.590000149999995</v>
      </c>
    </row>
    <row r="1306" spans="1:21">
      <c r="A1306">
        <v>55409</v>
      </c>
      <c r="B1306" s="1">
        <v>43484</v>
      </c>
      <c r="C1306" s="2">
        <f t="shared" si="101"/>
        <v>6</v>
      </c>
      <c r="D1306" s="2" t="str">
        <f t="shared" si="102"/>
        <v>Weekend</v>
      </c>
      <c r="E1306" s="2" t="str">
        <f>TEXT(Table2[[#This Row],[Order Date]],"MMMM")</f>
        <v>January</v>
      </c>
      <c r="F1306" s="2" t="str">
        <f>TEXT(Table2[[#This Row],[Order Date]],"YYYY")</f>
        <v>2019</v>
      </c>
      <c r="G1306">
        <v>1853</v>
      </c>
      <c r="H1306" t="s">
        <v>685</v>
      </c>
      <c r="I1306" t="s">
        <v>44</v>
      </c>
      <c r="J1306" t="s">
        <v>110</v>
      </c>
      <c r="K1306" t="s">
        <v>111</v>
      </c>
      <c r="L1306" t="s">
        <v>33</v>
      </c>
      <c r="M1306" t="s">
        <v>134</v>
      </c>
      <c r="N1306">
        <v>191</v>
      </c>
      <c r="O1306" t="s">
        <v>29</v>
      </c>
      <c r="P1306" s="4">
        <v>85</v>
      </c>
      <c r="Q1306">
        <v>5</v>
      </c>
      <c r="R1306" s="4">
        <f t="shared" si="100"/>
        <v>425</v>
      </c>
      <c r="S1306" s="2">
        <v>273.89999399999999</v>
      </c>
      <c r="T1306" s="2">
        <f t="shared" si="103"/>
        <v>151.10000600000001</v>
      </c>
      <c r="U1306" s="2">
        <f t="shared" si="104"/>
        <v>54.779998800000001</v>
      </c>
    </row>
    <row r="1307" spans="1:21">
      <c r="A1307">
        <v>18343</v>
      </c>
      <c r="B1307" s="1">
        <v>43484</v>
      </c>
      <c r="C1307" s="2">
        <f t="shared" si="101"/>
        <v>6</v>
      </c>
      <c r="D1307" s="2" t="str">
        <f t="shared" si="102"/>
        <v>Weekend</v>
      </c>
      <c r="E1307" s="2" t="str">
        <f>TEXT(Table2[[#This Row],[Order Date]],"MMMM")</f>
        <v>January</v>
      </c>
      <c r="F1307" s="2" t="str">
        <f>TEXT(Table2[[#This Row],[Order Date]],"YYYY")</f>
        <v>2019</v>
      </c>
      <c r="G1307">
        <v>4337</v>
      </c>
      <c r="H1307" t="s">
        <v>933</v>
      </c>
      <c r="I1307" t="s">
        <v>44</v>
      </c>
      <c r="J1307" t="s">
        <v>110</v>
      </c>
      <c r="K1307" t="s">
        <v>111</v>
      </c>
      <c r="L1307" t="s">
        <v>28</v>
      </c>
      <c r="M1307" t="s">
        <v>112</v>
      </c>
      <c r="N1307">
        <v>957</v>
      </c>
      <c r="O1307" t="s">
        <v>34</v>
      </c>
      <c r="P1307" s="4">
        <v>80</v>
      </c>
      <c r="Q1307">
        <v>1</v>
      </c>
      <c r="R1307" s="4">
        <f t="shared" si="100"/>
        <v>80</v>
      </c>
      <c r="S1307" s="2">
        <v>47.430000309999997</v>
      </c>
      <c r="T1307" s="2">
        <f t="shared" si="103"/>
        <v>32.569999690000003</v>
      </c>
      <c r="U1307" s="2">
        <f t="shared" si="104"/>
        <v>47.430000309999997</v>
      </c>
    </row>
    <row r="1308" spans="1:21">
      <c r="A1308">
        <v>14730</v>
      </c>
      <c r="B1308" s="1">
        <v>43484</v>
      </c>
      <c r="C1308" s="2">
        <f t="shared" si="101"/>
        <v>6</v>
      </c>
      <c r="D1308" s="2" t="str">
        <f t="shared" si="102"/>
        <v>Weekend</v>
      </c>
      <c r="E1308" s="2" t="str">
        <f>TEXT(Table2[[#This Row],[Order Date]],"MMMM")</f>
        <v>January</v>
      </c>
      <c r="F1308" s="2" t="str">
        <f>TEXT(Table2[[#This Row],[Order Date]],"YYYY")</f>
        <v>2019</v>
      </c>
      <c r="G1308">
        <v>8098</v>
      </c>
      <c r="H1308" t="s">
        <v>92</v>
      </c>
      <c r="I1308" t="s">
        <v>44</v>
      </c>
      <c r="J1308" t="s">
        <v>110</v>
      </c>
      <c r="K1308" t="s">
        <v>111</v>
      </c>
      <c r="L1308" t="s">
        <v>28</v>
      </c>
      <c r="M1308" t="s">
        <v>94</v>
      </c>
      <c r="N1308">
        <v>403</v>
      </c>
      <c r="O1308" t="s">
        <v>53</v>
      </c>
      <c r="P1308" s="4">
        <v>133.37</v>
      </c>
      <c r="Q1308">
        <v>1</v>
      </c>
      <c r="R1308" s="4">
        <f t="shared" si="100"/>
        <v>133.37</v>
      </c>
      <c r="S1308" s="2">
        <v>84.590000149999995</v>
      </c>
      <c r="T1308" s="2">
        <f t="shared" si="103"/>
        <v>48.77999985000001</v>
      </c>
      <c r="U1308" s="2">
        <f t="shared" si="104"/>
        <v>84.590000149999995</v>
      </c>
    </row>
    <row r="1309" spans="1:21">
      <c r="A1309">
        <v>63758</v>
      </c>
      <c r="B1309" s="1">
        <v>43484</v>
      </c>
      <c r="C1309" s="2">
        <f t="shared" si="101"/>
        <v>6</v>
      </c>
      <c r="D1309" s="2" t="str">
        <f t="shared" si="102"/>
        <v>Weekend</v>
      </c>
      <c r="E1309" s="2" t="str">
        <f>TEXT(Table2[[#This Row],[Order Date]],"MMMM")</f>
        <v>January</v>
      </c>
      <c r="F1309" s="2" t="str">
        <f>TEXT(Table2[[#This Row],[Order Date]],"YYYY")</f>
        <v>2019</v>
      </c>
      <c r="G1309">
        <v>5382</v>
      </c>
      <c r="H1309" t="s">
        <v>92</v>
      </c>
      <c r="I1309" t="s">
        <v>125</v>
      </c>
      <c r="J1309" t="s">
        <v>110</v>
      </c>
      <c r="K1309" t="s">
        <v>90</v>
      </c>
      <c r="L1309" t="s">
        <v>28</v>
      </c>
      <c r="M1309" t="s">
        <v>94</v>
      </c>
      <c r="N1309">
        <v>403</v>
      </c>
      <c r="O1309" t="s">
        <v>53</v>
      </c>
      <c r="P1309" s="4">
        <v>133.37</v>
      </c>
      <c r="Q1309">
        <v>1</v>
      </c>
      <c r="R1309" s="4">
        <f t="shared" si="100"/>
        <v>133.37</v>
      </c>
      <c r="S1309" s="2">
        <v>84.590000149999995</v>
      </c>
      <c r="T1309" s="2">
        <f t="shared" si="103"/>
        <v>48.77999985000001</v>
      </c>
      <c r="U1309" s="2">
        <f t="shared" si="104"/>
        <v>84.590000149999995</v>
      </c>
    </row>
    <row r="1310" spans="1:21">
      <c r="A1310">
        <v>67979</v>
      </c>
      <c r="B1310" s="1">
        <v>43484</v>
      </c>
      <c r="C1310" s="2">
        <f t="shared" si="101"/>
        <v>6</v>
      </c>
      <c r="D1310" s="2" t="str">
        <f t="shared" si="102"/>
        <v>Weekend</v>
      </c>
      <c r="E1310" s="2" t="str">
        <f>TEXT(Table2[[#This Row],[Order Date]],"MMMM")</f>
        <v>January</v>
      </c>
      <c r="F1310" s="2" t="str">
        <f>TEXT(Table2[[#This Row],[Order Date]],"YYYY")</f>
        <v>2019</v>
      </c>
      <c r="G1310">
        <v>1568</v>
      </c>
      <c r="H1310" t="s">
        <v>243</v>
      </c>
      <c r="I1310" t="s">
        <v>40</v>
      </c>
      <c r="J1310" t="s">
        <v>110</v>
      </c>
      <c r="K1310" t="s">
        <v>90</v>
      </c>
      <c r="L1310" t="s">
        <v>28</v>
      </c>
      <c r="M1310" t="s">
        <v>183</v>
      </c>
      <c r="N1310">
        <v>627</v>
      </c>
      <c r="O1310" t="s">
        <v>46</v>
      </c>
      <c r="P1310" s="4">
        <v>165</v>
      </c>
      <c r="Q1310">
        <v>5</v>
      </c>
      <c r="R1310" s="4">
        <f t="shared" si="100"/>
        <v>825</v>
      </c>
      <c r="S1310" s="2">
        <v>613.65001700000005</v>
      </c>
      <c r="T1310" s="2">
        <f t="shared" si="103"/>
        <v>211.34998299999995</v>
      </c>
      <c r="U1310" s="2">
        <f t="shared" si="104"/>
        <v>122.73000340000002</v>
      </c>
    </row>
    <row r="1311" spans="1:21">
      <c r="A1311">
        <v>10764</v>
      </c>
      <c r="B1311" s="1">
        <v>43484</v>
      </c>
      <c r="C1311" s="2">
        <f t="shared" si="101"/>
        <v>6</v>
      </c>
      <c r="D1311" s="2" t="str">
        <f t="shared" si="102"/>
        <v>Weekend</v>
      </c>
      <c r="E1311" s="2" t="str">
        <f>TEXT(Table2[[#This Row],[Order Date]],"MMMM")</f>
        <v>January</v>
      </c>
      <c r="F1311" s="2" t="str">
        <f>TEXT(Table2[[#This Row],[Order Date]],"YYYY")</f>
        <v>2019</v>
      </c>
      <c r="G1311">
        <v>2927</v>
      </c>
      <c r="H1311" t="s">
        <v>201</v>
      </c>
      <c r="I1311" t="s">
        <v>40</v>
      </c>
      <c r="J1311" t="s">
        <v>110</v>
      </c>
      <c r="K1311" t="s">
        <v>90</v>
      </c>
      <c r="L1311" t="s">
        <v>28</v>
      </c>
      <c r="M1311" t="s">
        <v>134</v>
      </c>
      <c r="N1311">
        <v>191</v>
      </c>
      <c r="O1311" t="s">
        <v>29</v>
      </c>
      <c r="P1311" s="4">
        <v>85</v>
      </c>
      <c r="Q1311">
        <v>1</v>
      </c>
      <c r="R1311" s="4">
        <f t="shared" si="100"/>
        <v>85</v>
      </c>
      <c r="S1311" s="2">
        <v>54.779998800000001</v>
      </c>
      <c r="T1311" s="2">
        <f t="shared" si="103"/>
        <v>30.220001199999999</v>
      </c>
      <c r="U1311" s="2">
        <f t="shared" si="104"/>
        <v>54.779998800000001</v>
      </c>
    </row>
    <row r="1312" spans="1:21">
      <c r="A1312">
        <v>67322</v>
      </c>
      <c r="B1312" s="1">
        <v>43484</v>
      </c>
      <c r="C1312" s="2">
        <f t="shared" si="101"/>
        <v>6</v>
      </c>
      <c r="D1312" s="2" t="str">
        <f t="shared" si="102"/>
        <v>Weekend</v>
      </c>
      <c r="E1312" s="2" t="str">
        <f>TEXT(Table2[[#This Row],[Order Date]],"MMMM")</f>
        <v>January</v>
      </c>
      <c r="F1312" s="2" t="str">
        <f>TEXT(Table2[[#This Row],[Order Date]],"YYYY")</f>
        <v>2019</v>
      </c>
      <c r="G1312">
        <v>6980</v>
      </c>
      <c r="H1312" t="s">
        <v>232</v>
      </c>
      <c r="I1312" t="s">
        <v>340</v>
      </c>
      <c r="J1312" t="s">
        <v>319</v>
      </c>
      <c r="K1312" t="s">
        <v>90</v>
      </c>
      <c r="L1312" t="s">
        <v>28</v>
      </c>
      <c r="M1312" t="s">
        <v>134</v>
      </c>
      <c r="N1312">
        <v>191</v>
      </c>
      <c r="O1312" t="s">
        <v>29</v>
      </c>
      <c r="P1312" s="4">
        <v>85</v>
      </c>
      <c r="Q1312">
        <v>1</v>
      </c>
      <c r="R1312" s="4">
        <f t="shared" si="100"/>
        <v>85</v>
      </c>
      <c r="S1312" s="2">
        <v>54.779998800000001</v>
      </c>
      <c r="T1312" s="2">
        <f t="shared" si="103"/>
        <v>30.220001199999999</v>
      </c>
      <c r="U1312" s="2">
        <f t="shared" si="104"/>
        <v>54.779998800000001</v>
      </c>
    </row>
    <row r="1313" spans="1:21">
      <c r="A1313">
        <v>57479</v>
      </c>
      <c r="B1313" s="1">
        <v>43484</v>
      </c>
      <c r="C1313" s="2">
        <f t="shared" si="101"/>
        <v>6</v>
      </c>
      <c r="D1313" s="2" t="str">
        <f t="shared" si="102"/>
        <v>Weekend</v>
      </c>
      <c r="E1313" s="2" t="str">
        <f>TEXT(Table2[[#This Row],[Order Date]],"MMMM")</f>
        <v>January</v>
      </c>
      <c r="F1313" s="2" t="str">
        <f>TEXT(Table2[[#This Row],[Order Date]],"YYYY")</f>
        <v>2019</v>
      </c>
      <c r="G1313">
        <v>1756</v>
      </c>
      <c r="H1313" t="s">
        <v>363</v>
      </c>
      <c r="I1313" t="s">
        <v>287</v>
      </c>
      <c r="J1313" t="s">
        <v>89</v>
      </c>
      <c r="K1313" t="s">
        <v>90</v>
      </c>
      <c r="L1313" t="s">
        <v>33</v>
      </c>
      <c r="M1313" t="s">
        <v>120</v>
      </c>
      <c r="N1313">
        <v>365</v>
      </c>
      <c r="O1313" t="s">
        <v>53</v>
      </c>
      <c r="P1313" s="4">
        <v>94.75</v>
      </c>
      <c r="Q1313">
        <v>4</v>
      </c>
      <c r="R1313" s="4">
        <f t="shared" si="100"/>
        <v>379</v>
      </c>
      <c r="S1313" s="2">
        <v>122.2799988</v>
      </c>
      <c r="T1313" s="2">
        <f t="shared" si="103"/>
        <v>256.72000120000001</v>
      </c>
      <c r="U1313" s="2">
        <f t="shared" si="104"/>
        <v>30.5699997</v>
      </c>
    </row>
    <row r="1314" spans="1:21">
      <c r="A1314">
        <v>65855</v>
      </c>
      <c r="B1314" s="1">
        <v>43484</v>
      </c>
      <c r="C1314" s="2">
        <f t="shared" si="101"/>
        <v>6</v>
      </c>
      <c r="D1314" s="2" t="str">
        <f t="shared" si="102"/>
        <v>Weekend</v>
      </c>
      <c r="E1314" s="2" t="str">
        <f>TEXT(Table2[[#This Row],[Order Date]],"MMMM")</f>
        <v>January</v>
      </c>
      <c r="F1314" s="2" t="str">
        <f>TEXT(Table2[[#This Row],[Order Date]],"YYYY")</f>
        <v>2019</v>
      </c>
      <c r="G1314">
        <v>5283</v>
      </c>
      <c r="H1314" t="s">
        <v>934</v>
      </c>
      <c r="I1314" t="s">
        <v>553</v>
      </c>
      <c r="J1314" t="s">
        <v>89</v>
      </c>
      <c r="K1314" t="s">
        <v>90</v>
      </c>
      <c r="L1314" t="s">
        <v>28</v>
      </c>
      <c r="M1314" t="s">
        <v>134</v>
      </c>
      <c r="N1314">
        <v>191</v>
      </c>
      <c r="O1314" t="s">
        <v>29</v>
      </c>
      <c r="P1314" s="4">
        <v>85</v>
      </c>
      <c r="Q1314">
        <v>5</v>
      </c>
      <c r="R1314" s="4">
        <f t="shared" si="100"/>
        <v>425</v>
      </c>
      <c r="S1314" s="2">
        <v>273.89999399999999</v>
      </c>
      <c r="T1314" s="2">
        <f t="shared" si="103"/>
        <v>151.10000600000001</v>
      </c>
      <c r="U1314" s="2">
        <f t="shared" si="104"/>
        <v>54.779998800000001</v>
      </c>
    </row>
    <row r="1315" spans="1:21">
      <c r="A1315">
        <v>61664</v>
      </c>
      <c r="B1315" s="1">
        <v>43484</v>
      </c>
      <c r="C1315" s="2">
        <f t="shared" si="101"/>
        <v>6</v>
      </c>
      <c r="D1315" s="2" t="str">
        <f t="shared" si="102"/>
        <v>Weekend</v>
      </c>
      <c r="E1315" s="2" t="str">
        <f>TEXT(Table2[[#This Row],[Order Date]],"MMMM")</f>
        <v>January</v>
      </c>
      <c r="F1315" s="2" t="str">
        <f>TEXT(Table2[[#This Row],[Order Date]],"YYYY")</f>
        <v>2019</v>
      </c>
      <c r="G1315">
        <v>7586</v>
      </c>
      <c r="H1315" t="s">
        <v>201</v>
      </c>
      <c r="I1315" t="s">
        <v>296</v>
      </c>
      <c r="J1315" t="s">
        <v>89</v>
      </c>
      <c r="K1315" t="s">
        <v>90</v>
      </c>
      <c r="L1315" t="s">
        <v>28</v>
      </c>
      <c r="M1315" t="s">
        <v>120</v>
      </c>
      <c r="N1315">
        <v>365</v>
      </c>
      <c r="O1315" t="s">
        <v>53</v>
      </c>
      <c r="P1315" s="4">
        <v>94.75</v>
      </c>
      <c r="Q1315">
        <v>5</v>
      </c>
      <c r="R1315" s="4">
        <f t="shared" si="100"/>
        <v>473.75</v>
      </c>
      <c r="S1315" s="2">
        <v>152.8499985</v>
      </c>
      <c r="T1315" s="2">
        <f t="shared" si="103"/>
        <v>320.90000150000003</v>
      </c>
      <c r="U1315" s="2">
        <f t="shared" si="104"/>
        <v>30.5699997</v>
      </c>
    </row>
    <row r="1316" spans="1:21">
      <c r="A1316">
        <v>64612</v>
      </c>
      <c r="B1316" s="1">
        <v>43484</v>
      </c>
      <c r="C1316" s="2">
        <f t="shared" si="101"/>
        <v>6</v>
      </c>
      <c r="D1316" s="2" t="str">
        <f t="shared" si="102"/>
        <v>Weekend</v>
      </c>
      <c r="E1316" s="2" t="str">
        <f>TEXT(Table2[[#This Row],[Order Date]],"MMMM")</f>
        <v>January</v>
      </c>
      <c r="F1316" s="2" t="str">
        <f>TEXT(Table2[[#This Row],[Order Date]],"YYYY")</f>
        <v>2019</v>
      </c>
      <c r="G1316">
        <v>12332</v>
      </c>
      <c r="H1316" t="s">
        <v>335</v>
      </c>
      <c r="I1316" t="s">
        <v>36</v>
      </c>
      <c r="J1316" t="s">
        <v>89</v>
      </c>
      <c r="K1316" t="s">
        <v>90</v>
      </c>
      <c r="L1316" t="s">
        <v>33</v>
      </c>
      <c r="M1316" t="s">
        <v>134</v>
      </c>
      <c r="N1316">
        <v>191</v>
      </c>
      <c r="O1316" t="s">
        <v>29</v>
      </c>
      <c r="P1316" s="4">
        <v>85</v>
      </c>
      <c r="Q1316">
        <v>4</v>
      </c>
      <c r="R1316" s="4">
        <f t="shared" si="100"/>
        <v>340</v>
      </c>
      <c r="S1316" s="2">
        <v>219.11999520000001</v>
      </c>
      <c r="T1316" s="2">
        <f t="shared" si="103"/>
        <v>120.88000479999999</v>
      </c>
      <c r="U1316" s="2">
        <f t="shared" si="104"/>
        <v>54.779998800000001</v>
      </c>
    </row>
    <row r="1317" spans="1:21">
      <c r="A1317">
        <v>67988</v>
      </c>
      <c r="B1317" s="1">
        <v>43484</v>
      </c>
      <c r="C1317" s="2">
        <f t="shared" si="101"/>
        <v>6</v>
      </c>
      <c r="D1317" s="2" t="str">
        <f t="shared" si="102"/>
        <v>Weekend</v>
      </c>
      <c r="E1317" s="2" t="str">
        <f>TEXT(Table2[[#This Row],[Order Date]],"MMMM")</f>
        <v>January</v>
      </c>
      <c r="F1317" s="2" t="str">
        <f>TEXT(Table2[[#This Row],[Order Date]],"YYYY")</f>
        <v>2019</v>
      </c>
      <c r="G1317">
        <v>8712</v>
      </c>
      <c r="H1317" t="s">
        <v>303</v>
      </c>
      <c r="I1317" t="s">
        <v>375</v>
      </c>
      <c r="J1317" t="s">
        <v>89</v>
      </c>
      <c r="K1317" t="s">
        <v>90</v>
      </c>
      <c r="L1317" t="s">
        <v>33</v>
      </c>
      <c r="M1317" t="s">
        <v>120</v>
      </c>
      <c r="N1317">
        <v>365</v>
      </c>
      <c r="O1317" t="s">
        <v>53</v>
      </c>
      <c r="P1317" s="4">
        <v>94.75</v>
      </c>
      <c r="Q1317">
        <v>4</v>
      </c>
      <c r="R1317" s="4">
        <f t="shared" si="100"/>
        <v>379</v>
      </c>
      <c r="S1317" s="2">
        <v>122.2799988</v>
      </c>
      <c r="T1317" s="2">
        <f t="shared" si="103"/>
        <v>256.72000120000001</v>
      </c>
      <c r="U1317" s="2">
        <f t="shared" si="104"/>
        <v>30.5699997</v>
      </c>
    </row>
    <row r="1318" spans="1:21">
      <c r="A1318">
        <v>16955</v>
      </c>
      <c r="B1318" s="1">
        <v>43484</v>
      </c>
      <c r="C1318" s="2">
        <f t="shared" si="101"/>
        <v>6</v>
      </c>
      <c r="D1318" s="2" t="str">
        <f t="shared" si="102"/>
        <v>Weekend</v>
      </c>
      <c r="E1318" s="2" t="str">
        <f>TEXT(Table2[[#This Row],[Order Date]],"MMMM")</f>
        <v>January</v>
      </c>
      <c r="F1318" s="2" t="str">
        <f>TEXT(Table2[[#This Row],[Order Date]],"YYYY")</f>
        <v>2019</v>
      </c>
      <c r="G1318">
        <v>10731</v>
      </c>
      <c r="H1318" t="s">
        <v>92</v>
      </c>
      <c r="I1318" t="s">
        <v>375</v>
      </c>
      <c r="J1318" t="s">
        <v>89</v>
      </c>
      <c r="K1318" t="s">
        <v>90</v>
      </c>
      <c r="L1318" t="s">
        <v>33</v>
      </c>
      <c r="M1318" t="s">
        <v>935</v>
      </c>
      <c r="N1318">
        <v>821</v>
      </c>
      <c r="O1318" t="s">
        <v>46</v>
      </c>
      <c r="P1318" s="4">
        <v>64.989999999999995</v>
      </c>
      <c r="Q1318">
        <v>4</v>
      </c>
      <c r="R1318" s="4">
        <f t="shared" si="100"/>
        <v>259.95999999999998</v>
      </c>
      <c r="S1318" s="2">
        <v>151.72000123999999</v>
      </c>
      <c r="T1318" s="2">
        <f t="shared" si="103"/>
        <v>108.23999875999999</v>
      </c>
      <c r="U1318" s="2">
        <f t="shared" si="104"/>
        <v>37.930000309999997</v>
      </c>
    </row>
    <row r="1319" spans="1:21">
      <c r="A1319">
        <v>65898</v>
      </c>
      <c r="B1319" s="1">
        <v>43484</v>
      </c>
      <c r="C1319" s="2">
        <f t="shared" si="101"/>
        <v>6</v>
      </c>
      <c r="D1319" s="2" t="str">
        <f t="shared" si="102"/>
        <v>Weekend</v>
      </c>
      <c r="E1319" s="2" t="str">
        <f>TEXT(Table2[[#This Row],[Order Date]],"MMMM")</f>
        <v>January</v>
      </c>
      <c r="F1319" s="2" t="str">
        <f>TEXT(Table2[[#This Row],[Order Date]],"YYYY")</f>
        <v>2019</v>
      </c>
      <c r="G1319">
        <v>8899</v>
      </c>
      <c r="H1319" t="s">
        <v>328</v>
      </c>
      <c r="I1319" t="s">
        <v>333</v>
      </c>
      <c r="J1319" t="s">
        <v>89</v>
      </c>
      <c r="K1319" t="s">
        <v>90</v>
      </c>
      <c r="L1319" t="s">
        <v>33</v>
      </c>
      <c r="M1319" t="s">
        <v>120</v>
      </c>
      <c r="N1319">
        <v>365</v>
      </c>
      <c r="O1319" t="s">
        <v>53</v>
      </c>
      <c r="P1319" s="4">
        <v>94.75</v>
      </c>
      <c r="Q1319">
        <v>4</v>
      </c>
      <c r="R1319" s="4">
        <f t="shared" si="100"/>
        <v>379</v>
      </c>
      <c r="S1319" s="2">
        <v>122.2799988</v>
      </c>
      <c r="T1319" s="2">
        <f t="shared" si="103"/>
        <v>256.72000120000001</v>
      </c>
      <c r="U1319" s="2">
        <f t="shared" si="104"/>
        <v>30.5699997</v>
      </c>
    </row>
    <row r="1320" spans="1:21">
      <c r="A1320">
        <v>65898</v>
      </c>
      <c r="B1320" s="1">
        <v>43484</v>
      </c>
      <c r="C1320" s="2">
        <f t="shared" si="101"/>
        <v>6</v>
      </c>
      <c r="D1320" s="2" t="str">
        <f t="shared" si="102"/>
        <v>Weekend</v>
      </c>
      <c r="E1320" s="2" t="str">
        <f>TEXT(Table2[[#This Row],[Order Date]],"MMMM")</f>
        <v>January</v>
      </c>
      <c r="F1320" s="2" t="str">
        <f>TEXT(Table2[[#This Row],[Order Date]],"YYYY")</f>
        <v>2019</v>
      </c>
      <c r="G1320">
        <v>8899</v>
      </c>
      <c r="H1320" t="s">
        <v>328</v>
      </c>
      <c r="I1320" t="s">
        <v>333</v>
      </c>
      <c r="J1320" t="s">
        <v>89</v>
      </c>
      <c r="K1320" t="s">
        <v>90</v>
      </c>
      <c r="L1320" t="s">
        <v>33</v>
      </c>
      <c r="M1320" t="s">
        <v>183</v>
      </c>
      <c r="N1320">
        <v>627</v>
      </c>
      <c r="O1320" t="s">
        <v>46</v>
      </c>
      <c r="P1320" s="4">
        <v>165</v>
      </c>
      <c r="Q1320">
        <v>4</v>
      </c>
      <c r="R1320" s="4">
        <f t="shared" si="100"/>
        <v>660</v>
      </c>
      <c r="S1320" s="2">
        <v>490.9200136</v>
      </c>
      <c r="T1320" s="2">
        <f t="shared" si="103"/>
        <v>169.0799864</v>
      </c>
      <c r="U1320" s="2">
        <f t="shared" si="104"/>
        <v>122.7300034</v>
      </c>
    </row>
    <row r="1321" spans="1:21">
      <c r="A1321">
        <v>64211</v>
      </c>
      <c r="B1321" s="1">
        <v>43484</v>
      </c>
      <c r="C1321" s="2">
        <f t="shared" si="101"/>
        <v>6</v>
      </c>
      <c r="D1321" s="2" t="str">
        <f t="shared" si="102"/>
        <v>Weekend</v>
      </c>
      <c r="E1321" s="2" t="str">
        <f>TEXT(Table2[[#This Row],[Order Date]],"MMMM")</f>
        <v>January</v>
      </c>
      <c r="F1321" s="2" t="str">
        <f>TEXT(Table2[[#This Row],[Order Date]],"YYYY")</f>
        <v>2019</v>
      </c>
      <c r="G1321">
        <v>9600</v>
      </c>
      <c r="H1321" t="s">
        <v>223</v>
      </c>
      <c r="I1321" t="s">
        <v>96</v>
      </c>
      <c r="J1321" t="s">
        <v>89</v>
      </c>
      <c r="K1321" t="s">
        <v>90</v>
      </c>
      <c r="L1321" t="s">
        <v>33</v>
      </c>
      <c r="M1321" t="s">
        <v>160</v>
      </c>
      <c r="N1321">
        <v>502</v>
      </c>
      <c r="O1321" t="s">
        <v>29</v>
      </c>
      <c r="P1321" s="4">
        <v>65</v>
      </c>
      <c r="Q1321">
        <v>4</v>
      </c>
      <c r="R1321" s="4">
        <f t="shared" si="100"/>
        <v>260</v>
      </c>
      <c r="S1321" s="2">
        <v>134.39999388000001</v>
      </c>
      <c r="T1321" s="2">
        <f t="shared" si="103"/>
        <v>125.60000611999999</v>
      </c>
      <c r="U1321" s="2">
        <f t="shared" si="104"/>
        <v>33.599998470000003</v>
      </c>
    </row>
    <row r="1322" spans="1:21">
      <c r="A1322">
        <v>61647</v>
      </c>
      <c r="B1322" s="1">
        <v>43483</v>
      </c>
      <c r="C1322" s="2">
        <f t="shared" si="101"/>
        <v>5</v>
      </c>
      <c r="D1322" s="2" t="str">
        <f t="shared" si="102"/>
        <v>Weekday</v>
      </c>
      <c r="E1322" s="2" t="str">
        <f>TEXT(Table2[[#This Row],[Order Date]],"MMMM")</f>
        <v>January</v>
      </c>
      <c r="F1322" s="2" t="str">
        <f>TEXT(Table2[[#This Row],[Order Date]],"YYYY")</f>
        <v>2019</v>
      </c>
      <c r="G1322">
        <v>509</v>
      </c>
      <c r="H1322" t="s">
        <v>92</v>
      </c>
      <c r="I1322" t="s">
        <v>44</v>
      </c>
      <c r="J1322" t="s">
        <v>110</v>
      </c>
      <c r="K1322" t="s">
        <v>111</v>
      </c>
      <c r="L1322" t="s">
        <v>28</v>
      </c>
      <c r="M1322" t="s">
        <v>94</v>
      </c>
      <c r="N1322">
        <v>403</v>
      </c>
      <c r="O1322" t="s">
        <v>53</v>
      </c>
      <c r="P1322" s="4">
        <v>133.37</v>
      </c>
      <c r="Q1322">
        <v>1</v>
      </c>
      <c r="R1322" s="4">
        <f t="shared" si="100"/>
        <v>133.37</v>
      </c>
      <c r="S1322" s="2">
        <v>84.590000149999995</v>
      </c>
      <c r="T1322" s="2">
        <f t="shared" si="103"/>
        <v>48.77999985000001</v>
      </c>
      <c r="U1322" s="2">
        <f t="shared" si="104"/>
        <v>84.590000149999995</v>
      </c>
    </row>
    <row r="1323" spans="1:21">
      <c r="A1323">
        <v>20072</v>
      </c>
      <c r="B1323" s="1">
        <v>43483</v>
      </c>
      <c r="C1323" s="2">
        <f t="shared" si="101"/>
        <v>5</v>
      </c>
      <c r="D1323" s="2" t="str">
        <f t="shared" si="102"/>
        <v>Weekday</v>
      </c>
      <c r="E1323" s="2" t="str">
        <f>TEXT(Table2[[#This Row],[Order Date]],"MMMM")</f>
        <v>January</v>
      </c>
      <c r="F1323" s="2" t="str">
        <f>TEXT(Table2[[#This Row],[Order Date]],"YYYY")</f>
        <v>2019</v>
      </c>
      <c r="G1323">
        <v>4279</v>
      </c>
      <c r="H1323" t="s">
        <v>193</v>
      </c>
      <c r="I1323" t="s">
        <v>44</v>
      </c>
      <c r="J1323" t="s">
        <v>110</v>
      </c>
      <c r="K1323" t="s">
        <v>111</v>
      </c>
      <c r="L1323" t="s">
        <v>28</v>
      </c>
      <c r="M1323" t="s">
        <v>112</v>
      </c>
      <c r="N1323">
        <v>957</v>
      </c>
      <c r="O1323" t="s">
        <v>34</v>
      </c>
      <c r="P1323" s="4">
        <v>80</v>
      </c>
      <c r="Q1323">
        <v>1</v>
      </c>
      <c r="R1323" s="4">
        <f t="shared" si="100"/>
        <v>80</v>
      </c>
      <c r="S1323" s="2">
        <v>47.430000309999997</v>
      </c>
      <c r="T1323" s="2">
        <f t="shared" si="103"/>
        <v>32.569999690000003</v>
      </c>
      <c r="U1323" s="2">
        <f t="shared" si="104"/>
        <v>47.430000309999997</v>
      </c>
    </row>
    <row r="1324" spans="1:21">
      <c r="A1324">
        <v>16302</v>
      </c>
      <c r="B1324" s="1">
        <v>43483</v>
      </c>
      <c r="C1324" s="2">
        <f t="shared" si="101"/>
        <v>5</v>
      </c>
      <c r="D1324" s="2" t="str">
        <f t="shared" si="102"/>
        <v>Weekday</v>
      </c>
      <c r="E1324" s="2" t="str">
        <f>TEXT(Table2[[#This Row],[Order Date]],"MMMM")</f>
        <v>January</v>
      </c>
      <c r="F1324" s="2" t="str">
        <f>TEXT(Table2[[#This Row],[Order Date]],"YYYY")</f>
        <v>2019</v>
      </c>
      <c r="G1324">
        <v>5988</v>
      </c>
      <c r="H1324" t="s">
        <v>535</v>
      </c>
      <c r="I1324" t="s">
        <v>44</v>
      </c>
      <c r="J1324" t="s">
        <v>110</v>
      </c>
      <c r="K1324" t="s">
        <v>111</v>
      </c>
      <c r="L1324" t="s">
        <v>28</v>
      </c>
      <c r="M1324" t="s">
        <v>94</v>
      </c>
      <c r="N1324">
        <v>403</v>
      </c>
      <c r="O1324" t="s">
        <v>53</v>
      </c>
      <c r="P1324" s="4">
        <v>133.37</v>
      </c>
      <c r="Q1324">
        <v>1</v>
      </c>
      <c r="R1324" s="4">
        <f t="shared" si="100"/>
        <v>133.37</v>
      </c>
      <c r="S1324" s="2">
        <v>84.590000149999995</v>
      </c>
      <c r="T1324" s="2">
        <f t="shared" si="103"/>
        <v>48.77999985000001</v>
      </c>
      <c r="U1324" s="2">
        <f t="shared" si="104"/>
        <v>84.590000149999995</v>
      </c>
    </row>
    <row r="1325" spans="1:21">
      <c r="A1325">
        <v>55336</v>
      </c>
      <c r="B1325" s="1">
        <v>43483</v>
      </c>
      <c r="C1325" s="2">
        <f t="shared" si="101"/>
        <v>5</v>
      </c>
      <c r="D1325" s="2" t="str">
        <f t="shared" si="102"/>
        <v>Weekday</v>
      </c>
      <c r="E1325" s="2" t="str">
        <f>TEXT(Table2[[#This Row],[Order Date]],"MMMM")</f>
        <v>January</v>
      </c>
      <c r="F1325" s="2" t="str">
        <f>TEXT(Table2[[#This Row],[Order Date]],"YYYY")</f>
        <v>2019</v>
      </c>
      <c r="G1325">
        <v>7446</v>
      </c>
      <c r="H1325" t="s">
        <v>213</v>
      </c>
      <c r="I1325" t="s">
        <v>44</v>
      </c>
      <c r="J1325" t="s">
        <v>110</v>
      </c>
      <c r="K1325" t="s">
        <v>111</v>
      </c>
      <c r="L1325" t="s">
        <v>33</v>
      </c>
      <c r="M1325" t="s">
        <v>183</v>
      </c>
      <c r="N1325">
        <v>627</v>
      </c>
      <c r="O1325" t="s">
        <v>46</v>
      </c>
      <c r="P1325" s="4">
        <v>165</v>
      </c>
      <c r="Q1325">
        <v>5</v>
      </c>
      <c r="R1325" s="4">
        <f t="shared" si="100"/>
        <v>825</v>
      </c>
      <c r="S1325" s="2">
        <v>613.65001700000005</v>
      </c>
      <c r="T1325" s="2">
        <f t="shared" si="103"/>
        <v>211.34998299999995</v>
      </c>
      <c r="U1325" s="2">
        <f t="shared" si="104"/>
        <v>122.73000340000002</v>
      </c>
    </row>
    <row r="1326" spans="1:21">
      <c r="A1326">
        <v>51674</v>
      </c>
      <c r="B1326" s="1">
        <v>43483</v>
      </c>
      <c r="C1326" s="2">
        <f t="shared" si="101"/>
        <v>5</v>
      </c>
      <c r="D1326" s="2" t="str">
        <f t="shared" si="102"/>
        <v>Weekday</v>
      </c>
      <c r="E1326" s="2" t="str">
        <f>TEXT(Table2[[#This Row],[Order Date]],"MMMM")</f>
        <v>January</v>
      </c>
      <c r="F1326" s="2" t="str">
        <f>TEXT(Table2[[#This Row],[Order Date]],"YYYY")</f>
        <v>2019</v>
      </c>
      <c r="G1326">
        <v>8348</v>
      </c>
      <c r="H1326" t="s">
        <v>600</v>
      </c>
      <c r="I1326" t="s">
        <v>44</v>
      </c>
      <c r="J1326" t="s">
        <v>110</v>
      </c>
      <c r="K1326" t="s">
        <v>111</v>
      </c>
      <c r="L1326" t="s">
        <v>33</v>
      </c>
      <c r="M1326" t="s">
        <v>554</v>
      </c>
      <c r="N1326">
        <v>567</v>
      </c>
      <c r="O1326" t="s">
        <v>29</v>
      </c>
      <c r="P1326" s="4">
        <v>25</v>
      </c>
      <c r="Q1326">
        <v>5</v>
      </c>
      <c r="R1326" s="4">
        <f t="shared" si="100"/>
        <v>125</v>
      </c>
      <c r="S1326" s="2">
        <v>87.200002649999988</v>
      </c>
      <c r="T1326" s="2">
        <f t="shared" si="103"/>
        <v>37.799997350000012</v>
      </c>
      <c r="U1326" s="2">
        <f t="shared" si="104"/>
        <v>17.440000529999999</v>
      </c>
    </row>
    <row r="1327" spans="1:21">
      <c r="A1327">
        <v>580</v>
      </c>
      <c r="B1327" s="1">
        <v>43483</v>
      </c>
      <c r="C1327" s="2">
        <f t="shared" si="101"/>
        <v>5</v>
      </c>
      <c r="D1327" s="2" t="str">
        <f t="shared" si="102"/>
        <v>Weekday</v>
      </c>
      <c r="E1327" s="2" t="str">
        <f>TEXT(Table2[[#This Row],[Order Date]],"MMMM")</f>
        <v>January</v>
      </c>
      <c r="F1327" s="2" t="str">
        <f>TEXT(Table2[[#This Row],[Order Date]],"YYYY")</f>
        <v>2019</v>
      </c>
      <c r="G1327">
        <v>8677</v>
      </c>
      <c r="H1327" t="s">
        <v>564</v>
      </c>
      <c r="I1327" t="s">
        <v>44</v>
      </c>
      <c r="J1327" t="s">
        <v>110</v>
      </c>
      <c r="K1327" t="s">
        <v>111</v>
      </c>
      <c r="L1327" t="s">
        <v>33</v>
      </c>
      <c r="M1327" t="s">
        <v>120</v>
      </c>
      <c r="N1327">
        <v>365</v>
      </c>
      <c r="O1327" t="s">
        <v>53</v>
      </c>
      <c r="P1327" s="4">
        <v>94.75</v>
      </c>
      <c r="Q1327">
        <v>5</v>
      </c>
      <c r="R1327" s="4">
        <f t="shared" si="100"/>
        <v>473.75</v>
      </c>
      <c r="S1327" s="2">
        <v>152.8499985</v>
      </c>
      <c r="T1327" s="2">
        <f t="shared" si="103"/>
        <v>320.90000150000003</v>
      </c>
      <c r="U1327" s="2">
        <f t="shared" si="104"/>
        <v>30.5699997</v>
      </c>
    </row>
    <row r="1328" spans="1:21">
      <c r="A1328">
        <v>51298</v>
      </c>
      <c r="B1328" s="1">
        <v>43483</v>
      </c>
      <c r="C1328" s="2">
        <f t="shared" si="101"/>
        <v>5</v>
      </c>
      <c r="D1328" s="2" t="str">
        <f t="shared" si="102"/>
        <v>Weekday</v>
      </c>
      <c r="E1328" s="2" t="str">
        <f>TEXT(Table2[[#This Row],[Order Date]],"MMMM")</f>
        <v>January</v>
      </c>
      <c r="F1328" s="2" t="str">
        <f>TEXT(Table2[[#This Row],[Order Date]],"YYYY")</f>
        <v>2019</v>
      </c>
      <c r="G1328">
        <v>9272</v>
      </c>
      <c r="H1328" t="s">
        <v>158</v>
      </c>
      <c r="I1328" t="s">
        <v>159</v>
      </c>
      <c r="J1328" t="s">
        <v>110</v>
      </c>
      <c r="K1328" t="s">
        <v>90</v>
      </c>
      <c r="L1328" t="s">
        <v>28</v>
      </c>
      <c r="M1328" t="s">
        <v>183</v>
      </c>
      <c r="N1328">
        <v>627</v>
      </c>
      <c r="O1328" t="s">
        <v>46</v>
      </c>
      <c r="P1328" s="4">
        <v>165</v>
      </c>
      <c r="Q1328">
        <v>3</v>
      </c>
      <c r="R1328" s="4">
        <f t="shared" si="100"/>
        <v>495</v>
      </c>
      <c r="S1328" s="2">
        <v>368.19001020000002</v>
      </c>
      <c r="T1328" s="2">
        <f t="shared" si="103"/>
        <v>126.80998979999998</v>
      </c>
      <c r="U1328" s="2">
        <f t="shared" si="104"/>
        <v>122.7300034</v>
      </c>
    </row>
    <row r="1329" spans="1:21">
      <c r="A1329">
        <v>53413</v>
      </c>
      <c r="B1329" s="1">
        <v>43483</v>
      </c>
      <c r="C1329" s="2">
        <f t="shared" si="101"/>
        <v>5</v>
      </c>
      <c r="D1329" s="2" t="str">
        <f t="shared" si="102"/>
        <v>Weekday</v>
      </c>
      <c r="E1329" s="2" t="str">
        <f>TEXT(Table2[[#This Row],[Order Date]],"MMMM")</f>
        <v>January</v>
      </c>
      <c r="F1329" s="2" t="str">
        <f>TEXT(Table2[[#This Row],[Order Date]],"YYYY")</f>
        <v>2019</v>
      </c>
      <c r="G1329">
        <v>376</v>
      </c>
      <c r="H1329" t="s">
        <v>201</v>
      </c>
      <c r="I1329" t="s">
        <v>44</v>
      </c>
      <c r="J1329" t="s">
        <v>110</v>
      </c>
      <c r="K1329" t="s">
        <v>90</v>
      </c>
      <c r="L1329" t="s">
        <v>28</v>
      </c>
      <c r="M1329" t="s">
        <v>120</v>
      </c>
      <c r="N1329">
        <v>365</v>
      </c>
      <c r="O1329" t="s">
        <v>53</v>
      </c>
      <c r="P1329" s="4">
        <v>94.75</v>
      </c>
      <c r="Q1329">
        <v>3</v>
      </c>
      <c r="R1329" s="4">
        <f t="shared" si="100"/>
        <v>284.25</v>
      </c>
      <c r="S1329" s="2">
        <v>91.709999100000005</v>
      </c>
      <c r="T1329" s="2">
        <f t="shared" si="103"/>
        <v>192.5400009</v>
      </c>
      <c r="U1329" s="2">
        <f t="shared" si="104"/>
        <v>30.5699997</v>
      </c>
    </row>
    <row r="1330" spans="1:21">
      <c r="A1330">
        <v>52576</v>
      </c>
      <c r="B1330" s="1">
        <v>43483</v>
      </c>
      <c r="C1330" s="2">
        <f t="shared" si="101"/>
        <v>5</v>
      </c>
      <c r="D1330" s="2" t="str">
        <f t="shared" si="102"/>
        <v>Weekday</v>
      </c>
      <c r="E1330" s="2" t="str">
        <f>TEXT(Table2[[#This Row],[Order Date]],"MMMM")</f>
        <v>January</v>
      </c>
      <c r="F1330" s="2" t="str">
        <f>TEXT(Table2[[#This Row],[Order Date]],"YYYY")</f>
        <v>2019</v>
      </c>
      <c r="G1330">
        <v>6746</v>
      </c>
      <c r="H1330" t="s">
        <v>201</v>
      </c>
      <c r="I1330" t="s">
        <v>44</v>
      </c>
      <c r="J1330" t="s">
        <v>110</v>
      </c>
      <c r="K1330" t="s">
        <v>90</v>
      </c>
      <c r="L1330" t="s">
        <v>28</v>
      </c>
      <c r="M1330" t="s">
        <v>160</v>
      </c>
      <c r="N1330">
        <v>502</v>
      </c>
      <c r="O1330" t="s">
        <v>29</v>
      </c>
      <c r="P1330" s="4">
        <v>65</v>
      </c>
      <c r="Q1330">
        <v>5</v>
      </c>
      <c r="R1330" s="4">
        <f t="shared" si="100"/>
        <v>325</v>
      </c>
      <c r="S1330" s="2">
        <v>167.99999235000001</v>
      </c>
      <c r="T1330" s="2">
        <f t="shared" si="103"/>
        <v>157.00000764999999</v>
      </c>
      <c r="U1330" s="2">
        <f t="shared" si="104"/>
        <v>33.599998470000003</v>
      </c>
    </row>
    <row r="1331" spans="1:21">
      <c r="A1331">
        <v>46064</v>
      </c>
      <c r="B1331" s="1">
        <v>43483</v>
      </c>
      <c r="C1331" s="2">
        <f t="shared" si="101"/>
        <v>5</v>
      </c>
      <c r="D1331" s="2" t="str">
        <f t="shared" si="102"/>
        <v>Weekday</v>
      </c>
      <c r="E1331" s="2" t="str">
        <f>TEXT(Table2[[#This Row],[Order Date]],"MMMM")</f>
        <v>January</v>
      </c>
      <c r="F1331" s="2" t="str">
        <f>TEXT(Table2[[#This Row],[Order Date]],"YYYY")</f>
        <v>2019</v>
      </c>
      <c r="G1331">
        <v>6980</v>
      </c>
      <c r="H1331" t="s">
        <v>232</v>
      </c>
      <c r="I1331" t="s">
        <v>340</v>
      </c>
      <c r="J1331" t="s">
        <v>319</v>
      </c>
      <c r="K1331" t="s">
        <v>90</v>
      </c>
      <c r="L1331" t="s">
        <v>28</v>
      </c>
      <c r="M1331" t="s">
        <v>134</v>
      </c>
      <c r="N1331">
        <v>191</v>
      </c>
      <c r="O1331" t="s">
        <v>29</v>
      </c>
      <c r="P1331" s="4">
        <v>85</v>
      </c>
      <c r="Q1331">
        <v>1</v>
      </c>
      <c r="R1331" s="4">
        <f t="shared" si="100"/>
        <v>85</v>
      </c>
      <c r="S1331" s="2">
        <v>54.779998800000001</v>
      </c>
      <c r="T1331" s="2">
        <f t="shared" si="103"/>
        <v>30.220001199999999</v>
      </c>
      <c r="U1331" s="2">
        <f t="shared" si="104"/>
        <v>54.779998800000001</v>
      </c>
    </row>
    <row r="1332" spans="1:21">
      <c r="A1332">
        <v>61596</v>
      </c>
      <c r="B1332" s="1">
        <v>43483</v>
      </c>
      <c r="C1332" s="2">
        <f t="shared" si="101"/>
        <v>5</v>
      </c>
      <c r="D1332" s="2" t="str">
        <f t="shared" si="102"/>
        <v>Weekday</v>
      </c>
      <c r="E1332" s="2" t="str">
        <f>TEXT(Table2[[#This Row],[Order Date]],"MMMM")</f>
        <v>January</v>
      </c>
      <c r="F1332" s="2" t="str">
        <f>TEXT(Table2[[#This Row],[Order Date]],"YYYY")</f>
        <v>2019</v>
      </c>
      <c r="G1332">
        <v>1408</v>
      </c>
      <c r="H1332" t="s">
        <v>936</v>
      </c>
      <c r="I1332" t="s">
        <v>101</v>
      </c>
      <c r="J1332" t="s">
        <v>89</v>
      </c>
      <c r="K1332" t="s">
        <v>90</v>
      </c>
      <c r="L1332" t="s">
        <v>28</v>
      </c>
      <c r="M1332" t="s">
        <v>120</v>
      </c>
      <c r="N1332">
        <v>365</v>
      </c>
      <c r="O1332" t="s">
        <v>53</v>
      </c>
      <c r="P1332" s="4">
        <v>94.75</v>
      </c>
      <c r="Q1332">
        <v>5</v>
      </c>
      <c r="R1332" s="4">
        <f t="shared" si="100"/>
        <v>473.75</v>
      </c>
      <c r="S1332" s="2">
        <v>152.8499985</v>
      </c>
      <c r="T1332" s="2">
        <f t="shared" si="103"/>
        <v>320.90000150000003</v>
      </c>
      <c r="U1332" s="2">
        <f t="shared" si="104"/>
        <v>30.5699997</v>
      </c>
    </row>
    <row r="1333" spans="1:21">
      <c r="A1333">
        <v>59498</v>
      </c>
      <c r="B1333" s="1">
        <v>43483</v>
      </c>
      <c r="C1333" s="2">
        <f t="shared" si="101"/>
        <v>5</v>
      </c>
      <c r="D1333" s="2" t="str">
        <f t="shared" si="102"/>
        <v>Weekday</v>
      </c>
      <c r="E1333" s="2" t="str">
        <f>TEXT(Table2[[#This Row],[Order Date]],"MMMM")</f>
        <v>January</v>
      </c>
      <c r="F1333" s="2" t="str">
        <f>TEXT(Table2[[#This Row],[Order Date]],"YYYY")</f>
        <v>2019</v>
      </c>
      <c r="G1333">
        <v>8746</v>
      </c>
      <c r="H1333" t="s">
        <v>937</v>
      </c>
      <c r="I1333" t="s">
        <v>211</v>
      </c>
      <c r="J1333" t="s">
        <v>89</v>
      </c>
      <c r="K1333" t="s">
        <v>90</v>
      </c>
      <c r="L1333" t="s">
        <v>33</v>
      </c>
      <c r="M1333" t="s">
        <v>183</v>
      </c>
      <c r="N1333">
        <v>627</v>
      </c>
      <c r="O1333" t="s">
        <v>46</v>
      </c>
      <c r="P1333" s="4">
        <v>165</v>
      </c>
      <c r="Q1333">
        <v>2</v>
      </c>
      <c r="R1333" s="4">
        <f t="shared" si="100"/>
        <v>330</v>
      </c>
      <c r="S1333" s="2">
        <v>245.4600068</v>
      </c>
      <c r="T1333" s="2">
        <f t="shared" si="103"/>
        <v>84.539993199999998</v>
      </c>
      <c r="U1333" s="2">
        <f t="shared" si="104"/>
        <v>122.7300034</v>
      </c>
    </row>
    <row r="1334" spans="1:21">
      <c r="A1334">
        <v>16557</v>
      </c>
      <c r="B1334" s="1">
        <v>43483</v>
      </c>
      <c r="C1334" s="2">
        <f t="shared" si="101"/>
        <v>5</v>
      </c>
      <c r="D1334" s="2" t="str">
        <f t="shared" si="102"/>
        <v>Weekday</v>
      </c>
      <c r="E1334" s="2" t="str">
        <f>TEXT(Table2[[#This Row],[Order Date]],"MMMM")</f>
        <v>January</v>
      </c>
      <c r="F1334" s="2" t="str">
        <f>TEXT(Table2[[#This Row],[Order Date]],"YYYY")</f>
        <v>2019</v>
      </c>
      <c r="G1334">
        <v>5481</v>
      </c>
      <c r="H1334" t="s">
        <v>753</v>
      </c>
      <c r="I1334" t="s">
        <v>938</v>
      </c>
      <c r="J1334" t="s">
        <v>89</v>
      </c>
      <c r="K1334" t="s">
        <v>90</v>
      </c>
      <c r="L1334" t="s">
        <v>33</v>
      </c>
      <c r="M1334" t="s">
        <v>806</v>
      </c>
      <c r="N1334">
        <v>906</v>
      </c>
      <c r="O1334" t="s">
        <v>46</v>
      </c>
      <c r="P1334" s="4">
        <v>52.99</v>
      </c>
      <c r="Q1334">
        <v>4</v>
      </c>
      <c r="R1334" s="4">
        <f t="shared" si="100"/>
        <v>211.96</v>
      </c>
      <c r="S1334" s="2">
        <v>143.44000244</v>
      </c>
      <c r="T1334" s="2">
        <f t="shared" si="103"/>
        <v>68.519997560000007</v>
      </c>
      <c r="U1334" s="2">
        <f t="shared" si="104"/>
        <v>35.86000061</v>
      </c>
    </row>
    <row r="1335" spans="1:21">
      <c r="A1335">
        <v>61612</v>
      </c>
      <c r="B1335" s="1">
        <v>43483</v>
      </c>
      <c r="C1335" s="2">
        <f t="shared" si="101"/>
        <v>5</v>
      </c>
      <c r="D1335" s="2" t="str">
        <f t="shared" si="102"/>
        <v>Weekday</v>
      </c>
      <c r="E1335" s="2" t="str">
        <f>TEXT(Table2[[#This Row],[Order Date]],"MMMM")</f>
        <v>January</v>
      </c>
      <c r="F1335" s="2" t="str">
        <f>TEXT(Table2[[#This Row],[Order Date]],"YYYY")</f>
        <v>2019</v>
      </c>
      <c r="G1335">
        <v>6005</v>
      </c>
      <c r="H1335" t="s">
        <v>776</v>
      </c>
      <c r="I1335" t="s">
        <v>939</v>
      </c>
      <c r="J1335" t="s">
        <v>89</v>
      </c>
      <c r="K1335" t="s">
        <v>90</v>
      </c>
      <c r="L1335" t="s">
        <v>33</v>
      </c>
      <c r="M1335" t="s">
        <v>134</v>
      </c>
      <c r="N1335">
        <v>191</v>
      </c>
      <c r="O1335" t="s">
        <v>29</v>
      </c>
      <c r="P1335" s="4">
        <v>85</v>
      </c>
      <c r="Q1335">
        <v>4</v>
      </c>
      <c r="R1335" s="4">
        <f t="shared" si="100"/>
        <v>340</v>
      </c>
      <c r="S1335" s="2">
        <v>219.11999520000001</v>
      </c>
      <c r="T1335" s="2">
        <f t="shared" si="103"/>
        <v>120.88000479999999</v>
      </c>
      <c r="U1335" s="2">
        <f t="shared" si="104"/>
        <v>54.779998800000001</v>
      </c>
    </row>
    <row r="1336" spans="1:21">
      <c r="A1336">
        <v>67845</v>
      </c>
      <c r="B1336" s="1">
        <v>43482</v>
      </c>
      <c r="C1336" s="2">
        <f t="shared" si="101"/>
        <v>4</v>
      </c>
      <c r="D1336" s="2" t="str">
        <f t="shared" si="102"/>
        <v>Weekday</v>
      </c>
      <c r="E1336" s="2" t="str">
        <f>TEXT(Table2[[#This Row],[Order Date]],"MMMM")</f>
        <v>January</v>
      </c>
      <c r="F1336" s="2" t="str">
        <f>TEXT(Table2[[#This Row],[Order Date]],"YYYY")</f>
        <v>2019</v>
      </c>
      <c r="G1336">
        <v>482</v>
      </c>
      <c r="H1336" t="s">
        <v>437</v>
      </c>
      <c r="I1336" t="s">
        <v>44</v>
      </c>
      <c r="J1336" t="s">
        <v>110</v>
      </c>
      <c r="K1336" t="s">
        <v>111</v>
      </c>
      <c r="L1336" t="s">
        <v>28</v>
      </c>
      <c r="M1336" t="s">
        <v>94</v>
      </c>
      <c r="N1336">
        <v>403</v>
      </c>
      <c r="O1336" t="s">
        <v>53</v>
      </c>
      <c r="P1336" s="4">
        <v>133.37</v>
      </c>
      <c r="Q1336">
        <v>1</v>
      </c>
      <c r="R1336" s="4">
        <f t="shared" si="100"/>
        <v>133.37</v>
      </c>
      <c r="S1336" s="2">
        <v>84.590000149999995</v>
      </c>
      <c r="T1336" s="2">
        <f t="shared" si="103"/>
        <v>48.77999985000001</v>
      </c>
      <c r="U1336" s="2">
        <f t="shared" si="104"/>
        <v>84.590000149999995</v>
      </c>
    </row>
    <row r="1337" spans="1:21">
      <c r="A1337">
        <v>67845</v>
      </c>
      <c r="B1337" s="1">
        <v>43482</v>
      </c>
      <c r="C1337" s="2">
        <f t="shared" si="101"/>
        <v>4</v>
      </c>
      <c r="D1337" s="2" t="str">
        <f t="shared" si="102"/>
        <v>Weekday</v>
      </c>
      <c r="E1337" s="2" t="str">
        <f>TEXT(Table2[[#This Row],[Order Date]],"MMMM")</f>
        <v>January</v>
      </c>
      <c r="F1337" s="2" t="str">
        <f>TEXT(Table2[[#This Row],[Order Date]],"YYYY")</f>
        <v>2019</v>
      </c>
      <c r="G1337">
        <v>482</v>
      </c>
      <c r="H1337" t="s">
        <v>437</v>
      </c>
      <c r="I1337" t="s">
        <v>44</v>
      </c>
      <c r="J1337" t="s">
        <v>110</v>
      </c>
      <c r="K1337" t="s">
        <v>111</v>
      </c>
      <c r="L1337" t="s">
        <v>28</v>
      </c>
      <c r="M1337" t="s">
        <v>112</v>
      </c>
      <c r="N1337">
        <v>957</v>
      </c>
      <c r="O1337" t="s">
        <v>34</v>
      </c>
      <c r="P1337" s="4">
        <v>80</v>
      </c>
      <c r="Q1337">
        <v>1</v>
      </c>
      <c r="R1337" s="4">
        <f t="shared" si="100"/>
        <v>80</v>
      </c>
      <c r="S1337" s="2">
        <v>47.430000309999997</v>
      </c>
      <c r="T1337" s="2">
        <f t="shared" si="103"/>
        <v>32.569999690000003</v>
      </c>
      <c r="U1337" s="2">
        <f t="shared" si="104"/>
        <v>47.430000309999997</v>
      </c>
    </row>
    <row r="1338" spans="1:21">
      <c r="A1338">
        <v>15599</v>
      </c>
      <c r="B1338" s="1">
        <v>43482</v>
      </c>
      <c r="C1338" s="2">
        <f t="shared" si="101"/>
        <v>4</v>
      </c>
      <c r="D1338" s="2" t="str">
        <f t="shared" si="102"/>
        <v>Weekday</v>
      </c>
      <c r="E1338" s="2" t="str">
        <f>TEXT(Table2[[#This Row],[Order Date]],"MMMM")</f>
        <v>January</v>
      </c>
      <c r="F1338" s="2" t="str">
        <f>TEXT(Table2[[#This Row],[Order Date]],"YYYY")</f>
        <v>2019</v>
      </c>
      <c r="G1338">
        <v>1186</v>
      </c>
      <c r="H1338" t="s">
        <v>281</v>
      </c>
      <c r="I1338" t="s">
        <v>44</v>
      </c>
      <c r="J1338" t="s">
        <v>110</v>
      </c>
      <c r="K1338" t="s">
        <v>111</v>
      </c>
      <c r="L1338" t="s">
        <v>28</v>
      </c>
      <c r="M1338" t="s">
        <v>115</v>
      </c>
      <c r="N1338">
        <v>1004</v>
      </c>
      <c r="O1338" t="s">
        <v>49</v>
      </c>
      <c r="P1338" s="4">
        <v>460.58</v>
      </c>
      <c r="Q1338">
        <v>1</v>
      </c>
      <c r="R1338" s="4">
        <f t="shared" si="100"/>
        <v>460.58</v>
      </c>
      <c r="S1338" s="2">
        <v>268.7900085</v>
      </c>
      <c r="T1338" s="2">
        <f t="shared" si="103"/>
        <v>191.78999149999999</v>
      </c>
      <c r="U1338" s="2">
        <f t="shared" si="104"/>
        <v>268.7900085</v>
      </c>
    </row>
    <row r="1339" spans="1:21">
      <c r="A1339">
        <v>57152</v>
      </c>
      <c r="B1339" s="1">
        <v>43482</v>
      </c>
      <c r="C1339" s="2">
        <f t="shared" si="101"/>
        <v>4</v>
      </c>
      <c r="D1339" s="2" t="str">
        <f t="shared" si="102"/>
        <v>Weekday</v>
      </c>
      <c r="E1339" s="2" t="str">
        <f>TEXT(Table2[[#This Row],[Order Date]],"MMMM")</f>
        <v>January</v>
      </c>
      <c r="F1339" s="2" t="str">
        <f>TEXT(Table2[[#This Row],[Order Date]],"YYYY")</f>
        <v>2019</v>
      </c>
      <c r="G1339">
        <v>4784</v>
      </c>
      <c r="H1339" t="s">
        <v>213</v>
      </c>
      <c r="I1339" t="s">
        <v>44</v>
      </c>
      <c r="J1339" t="s">
        <v>110</v>
      </c>
      <c r="K1339" t="s">
        <v>111</v>
      </c>
      <c r="L1339" t="s">
        <v>33</v>
      </c>
      <c r="M1339" t="s">
        <v>160</v>
      </c>
      <c r="N1339">
        <v>502</v>
      </c>
      <c r="O1339" t="s">
        <v>29</v>
      </c>
      <c r="P1339" s="4">
        <v>65</v>
      </c>
      <c r="Q1339">
        <v>5</v>
      </c>
      <c r="R1339" s="4">
        <f t="shared" si="100"/>
        <v>325</v>
      </c>
      <c r="S1339" s="2">
        <v>167.99999235000001</v>
      </c>
      <c r="T1339" s="2">
        <f t="shared" si="103"/>
        <v>157.00000764999999</v>
      </c>
      <c r="U1339" s="2">
        <f t="shared" si="104"/>
        <v>33.599998470000003</v>
      </c>
    </row>
    <row r="1340" spans="1:21">
      <c r="A1340">
        <v>60460</v>
      </c>
      <c r="B1340" s="1">
        <v>43482</v>
      </c>
      <c r="C1340" s="2">
        <f t="shared" si="101"/>
        <v>4</v>
      </c>
      <c r="D1340" s="2" t="str">
        <f t="shared" si="102"/>
        <v>Weekday</v>
      </c>
      <c r="E1340" s="2" t="str">
        <f>TEXT(Table2[[#This Row],[Order Date]],"MMMM")</f>
        <v>January</v>
      </c>
      <c r="F1340" s="2" t="str">
        <f>TEXT(Table2[[#This Row],[Order Date]],"YYYY")</f>
        <v>2019</v>
      </c>
      <c r="G1340">
        <v>9429</v>
      </c>
      <c r="H1340" t="s">
        <v>348</v>
      </c>
      <c r="I1340" t="s">
        <v>44</v>
      </c>
      <c r="J1340" t="s">
        <v>110</v>
      </c>
      <c r="K1340" t="s">
        <v>111</v>
      </c>
      <c r="L1340" t="s">
        <v>33</v>
      </c>
      <c r="M1340" t="s">
        <v>120</v>
      </c>
      <c r="N1340">
        <v>365</v>
      </c>
      <c r="O1340" t="s">
        <v>53</v>
      </c>
      <c r="P1340" s="4">
        <v>94.75</v>
      </c>
      <c r="Q1340">
        <v>5</v>
      </c>
      <c r="R1340" s="4">
        <f t="shared" si="100"/>
        <v>473.75</v>
      </c>
      <c r="S1340" s="2">
        <v>152.8499985</v>
      </c>
      <c r="T1340" s="2">
        <f t="shared" si="103"/>
        <v>320.90000150000003</v>
      </c>
      <c r="U1340" s="2">
        <f t="shared" si="104"/>
        <v>30.5699997</v>
      </c>
    </row>
    <row r="1341" spans="1:21">
      <c r="A1341">
        <v>53331</v>
      </c>
      <c r="B1341" s="1">
        <v>43482</v>
      </c>
      <c r="C1341" s="2">
        <f t="shared" si="101"/>
        <v>4</v>
      </c>
      <c r="D1341" s="2" t="str">
        <f t="shared" si="102"/>
        <v>Weekday</v>
      </c>
      <c r="E1341" s="2" t="str">
        <f>TEXT(Table2[[#This Row],[Order Date]],"MMMM")</f>
        <v>January</v>
      </c>
      <c r="F1341" s="2" t="str">
        <f>TEXT(Table2[[#This Row],[Order Date]],"YYYY")</f>
        <v>2019</v>
      </c>
      <c r="G1341">
        <v>10200</v>
      </c>
      <c r="H1341" t="s">
        <v>92</v>
      </c>
      <c r="I1341" t="s">
        <v>44</v>
      </c>
      <c r="J1341" t="s">
        <v>110</v>
      </c>
      <c r="K1341" t="s">
        <v>111</v>
      </c>
      <c r="L1341" t="s">
        <v>33</v>
      </c>
      <c r="M1341" t="s">
        <v>120</v>
      </c>
      <c r="N1341">
        <v>365</v>
      </c>
      <c r="O1341" t="s">
        <v>53</v>
      </c>
      <c r="P1341" s="4">
        <v>94.75</v>
      </c>
      <c r="Q1341">
        <v>5</v>
      </c>
      <c r="R1341" s="4">
        <f t="shared" si="100"/>
        <v>473.75</v>
      </c>
      <c r="S1341" s="2">
        <v>152.8499985</v>
      </c>
      <c r="T1341" s="2">
        <f t="shared" si="103"/>
        <v>320.90000150000003</v>
      </c>
      <c r="U1341" s="2">
        <f t="shared" si="104"/>
        <v>30.5699997</v>
      </c>
    </row>
    <row r="1342" spans="1:21">
      <c r="A1342">
        <v>17909</v>
      </c>
      <c r="B1342" s="1">
        <v>43482</v>
      </c>
      <c r="C1342" s="2">
        <f t="shared" si="101"/>
        <v>4</v>
      </c>
      <c r="D1342" s="2" t="str">
        <f t="shared" si="102"/>
        <v>Weekday</v>
      </c>
      <c r="E1342" s="2" t="str">
        <f>TEXT(Table2[[#This Row],[Order Date]],"MMMM")</f>
        <v>January</v>
      </c>
      <c r="F1342" s="2" t="str">
        <f>TEXT(Table2[[#This Row],[Order Date]],"YYYY")</f>
        <v>2019</v>
      </c>
      <c r="G1342">
        <v>11189</v>
      </c>
      <c r="H1342" t="s">
        <v>202</v>
      </c>
      <c r="I1342" t="s">
        <v>44</v>
      </c>
      <c r="J1342" t="s">
        <v>110</v>
      </c>
      <c r="K1342" t="s">
        <v>111</v>
      </c>
      <c r="L1342" t="s">
        <v>28</v>
      </c>
      <c r="M1342" t="s">
        <v>94</v>
      </c>
      <c r="N1342">
        <v>403</v>
      </c>
      <c r="O1342" t="s">
        <v>53</v>
      </c>
      <c r="P1342" s="4">
        <v>133.37</v>
      </c>
      <c r="Q1342">
        <v>1</v>
      </c>
      <c r="R1342" s="4">
        <f t="shared" si="100"/>
        <v>133.37</v>
      </c>
      <c r="S1342" s="2">
        <v>84.590000149999995</v>
      </c>
      <c r="T1342" s="2">
        <f t="shared" si="103"/>
        <v>48.77999985000001</v>
      </c>
      <c r="U1342" s="2">
        <f t="shared" si="104"/>
        <v>84.590000149999995</v>
      </c>
    </row>
    <row r="1343" spans="1:21">
      <c r="A1343">
        <v>65704</v>
      </c>
      <c r="B1343" s="1">
        <v>43482</v>
      </c>
      <c r="C1343" s="2">
        <f t="shared" si="101"/>
        <v>4</v>
      </c>
      <c r="D1343" s="2" t="str">
        <f t="shared" si="102"/>
        <v>Weekday</v>
      </c>
      <c r="E1343" s="2" t="str">
        <f>TEXT(Table2[[#This Row],[Order Date]],"MMMM")</f>
        <v>January</v>
      </c>
      <c r="F1343" s="2" t="str">
        <f>TEXT(Table2[[#This Row],[Order Date]],"YYYY")</f>
        <v>2019</v>
      </c>
      <c r="G1343">
        <v>3605</v>
      </c>
      <c r="H1343" t="s">
        <v>223</v>
      </c>
      <c r="I1343" t="s">
        <v>152</v>
      </c>
      <c r="J1343" t="s">
        <v>110</v>
      </c>
      <c r="K1343" t="s">
        <v>90</v>
      </c>
      <c r="L1343" t="s">
        <v>28</v>
      </c>
      <c r="M1343" t="s">
        <v>134</v>
      </c>
      <c r="N1343">
        <v>191</v>
      </c>
      <c r="O1343" t="s">
        <v>29</v>
      </c>
      <c r="P1343" s="4">
        <v>85</v>
      </c>
      <c r="Q1343">
        <v>1</v>
      </c>
      <c r="R1343" s="4">
        <f t="shared" si="100"/>
        <v>85</v>
      </c>
      <c r="S1343" s="2">
        <v>54.779998800000001</v>
      </c>
      <c r="T1343" s="2">
        <f t="shared" si="103"/>
        <v>30.220001199999999</v>
      </c>
      <c r="U1343" s="2">
        <f t="shared" si="104"/>
        <v>54.779998800000001</v>
      </c>
    </row>
    <row r="1344" spans="1:21">
      <c r="A1344">
        <v>51226</v>
      </c>
      <c r="B1344" s="1">
        <v>43482</v>
      </c>
      <c r="C1344" s="2">
        <f t="shared" si="101"/>
        <v>4</v>
      </c>
      <c r="D1344" s="2" t="str">
        <f t="shared" si="102"/>
        <v>Weekday</v>
      </c>
      <c r="E1344" s="2" t="str">
        <f>TEXT(Table2[[#This Row],[Order Date]],"MMMM")</f>
        <v>January</v>
      </c>
      <c r="F1344" s="2" t="str">
        <f>TEXT(Table2[[#This Row],[Order Date]],"YYYY")</f>
        <v>2019</v>
      </c>
      <c r="G1344">
        <v>7603</v>
      </c>
      <c r="H1344" t="s">
        <v>92</v>
      </c>
      <c r="I1344" t="s">
        <v>182</v>
      </c>
      <c r="J1344" t="s">
        <v>110</v>
      </c>
      <c r="K1344" t="s">
        <v>90</v>
      </c>
      <c r="L1344" t="s">
        <v>28</v>
      </c>
      <c r="M1344" t="s">
        <v>99</v>
      </c>
      <c r="N1344">
        <v>804</v>
      </c>
      <c r="O1344" t="s">
        <v>46</v>
      </c>
      <c r="P1344" s="4">
        <v>18.989999999999998</v>
      </c>
      <c r="Q1344">
        <v>5</v>
      </c>
      <c r="R1344" s="4">
        <f t="shared" si="100"/>
        <v>94.949999999999989</v>
      </c>
      <c r="S1344" s="2">
        <v>59.099998499999998</v>
      </c>
      <c r="T1344" s="2">
        <f t="shared" si="103"/>
        <v>35.850001499999991</v>
      </c>
      <c r="U1344" s="2">
        <f t="shared" si="104"/>
        <v>11.8199997</v>
      </c>
    </row>
    <row r="1345" spans="1:21">
      <c r="A1345">
        <v>63999</v>
      </c>
      <c r="B1345" s="1">
        <v>43482</v>
      </c>
      <c r="C1345" s="2">
        <f t="shared" si="101"/>
        <v>4</v>
      </c>
      <c r="D1345" s="2" t="str">
        <f t="shared" si="102"/>
        <v>Weekday</v>
      </c>
      <c r="E1345" s="2" t="str">
        <f>TEXT(Table2[[#This Row],[Order Date]],"MMMM")</f>
        <v>January</v>
      </c>
      <c r="F1345" s="2" t="str">
        <f>TEXT(Table2[[#This Row],[Order Date]],"YYYY")</f>
        <v>2019</v>
      </c>
      <c r="G1345">
        <v>6075</v>
      </c>
      <c r="H1345" t="s">
        <v>92</v>
      </c>
      <c r="I1345" t="s">
        <v>685</v>
      </c>
      <c r="J1345" t="s">
        <v>89</v>
      </c>
      <c r="K1345" t="s">
        <v>90</v>
      </c>
      <c r="L1345" t="s">
        <v>33</v>
      </c>
      <c r="M1345" t="s">
        <v>160</v>
      </c>
      <c r="N1345">
        <v>502</v>
      </c>
      <c r="O1345" t="s">
        <v>29</v>
      </c>
      <c r="P1345" s="4">
        <v>65</v>
      </c>
      <c r="Q1345">
        <v>4</v>
      </c>
      <c r="R1345" s="4">
        <f t="shared" si="100"/>
        <v>260</v>
      </c>
      <c r="S1345" s="2">
        <v>134.39999388000001</v>
      </c>
      <c r="T1345" s="2">
        <f t="shared" si="103"/>
        <v>125.60000611999999</v>
      </c>
      <c r="U1345" s="2">
        <f t="shared" si="104"/>
        <v>33.599998470000003</v>
      </c>
    </row>
    <row r="1346" spans="1:21">
      <c r="A1346">
        <v>62086</v>
      </c>
      <c r="B1346" s="1">
        <v>43482</v>
      </c>
      <c r="C1346" s="2">
        <f t="shared" si="101"/>
        <v>4</v>
      </c>
      <c r="D1346" s="2" t="str">
        <f t="shared" si="102"/>
        <v>Weekday</v>
      </c>
      <c r="E1346" s="2" t="str">
        <f>TEXT(Table2[[#This Row],[Order Date]],"MMMM")</f>
        <v>January</v>
      </c>
      <c r="F1346" s="2" t="str">
        <f>TEXT(Table2[[#This Row],[Order Date]],"YYYY")</f>
        <v>2019</v>
      </c>
      <c r="G1346">
        <v>341</v>
      </c>
      <c r="H1346" t="s">
        <v>92</v>
      </c>
      <c r="I1346" t="s">
        <v>292</v>
      </c>
      <c r="J1346" t="s">
        <v>89</v>
      </c>
      <c r="K1346" t="s">
        <v>90</v>
      </c>
      <c r="L1346" t="s">
        <v>33</v>
      </c>
      <c r="M1346" t="s">
        <v>120</v>
      </c>
      <c r="N1346">
        <v>365</v>
      </c>
      <c r="O1346" t="s">
        <v>53</v>
      </c>
      <c r="P1346" s="4">
        <v>94.75</v>
      </c>
      <c r="Q1346">
        <v>4</v>
      </c>
      <c r="R1346" s="4">
        <f t="shared" ref="R1346:R1409" si="105">P1346*Q1346</f>
        <v>379</v>
      </c>
      <c r="S1346" s="2">
        <v>122.2799988</v>
      </c>
      <c r="T1346" s="2">
        <f t="shared" si="103"/>
        <v>256.72000120000001</v>
      </c>
      <c r="U1346" s="2">
        <f t="shared" si="104"/>
        <v>30.5699997</v>
      </c>
    </row>
    <row r="1347" spans="1:21">
      <c r="A1347">
        <v>51209</v>
      </c>
      <c r="B1347" s="1">
        <v>43482</v>
      </c>
      <c r="C1347" s="2">
        <f t="shared" ref="C1347:C1410" si="106">WEEKDAY(B1347,2)</f>
        <v>4</v>
      </c>
      <c r="D1347" s="2" t="str">
        <f t="shared" ref="D1347:D1410" si="107">IF(C1347&gt;=6,"Weekend","Weekday")</f>
        <v>Weekday</v>
      </c>
      <c r="E1347" s="2" t="str">
        <f>TEXT(Table2[[#This Row],[Order Date]],"MMMM")</f>
        <v>January</v>
      </c>
      <c r="F1347" s="2" t="str">
        <f>TEXT(Table2[[#This Row],[Order Date]],"YYYY")</f>
        <v>2019</v>
      </c>
      <c r="G1347">
        <v>7705</v>
      </c>
      <c r="H1347" t="s">
        <v>661</v>
      </c>
      <c r="I1347" t="s">
        <v>101</v>
      </c>
      <c r="J1347" t="s">
        <v>89</v>
      </c>
      <c r="K1347" t="s">
        <v>90</v>
      </c>
      <c r="L1347" t="s">
        <v>28</v>
      </c>
      <c r="M1347" t="s">
        <v>94</v>
      </c>
      <c r="N1347">
        <v>403</v>
      </c>
      <c r="O1347" t="s">
        <v>53</v>
      </c>
      <c r="P1347" s="4">
        <v>133.37</v>
      </c>
      <c r="Q1347">
        <v>1</v>
      </c>
      <c r="R1347" s="4">
        <f t="shared" si="105"/>
        <v>133.37</v>
      </c>
      <c r="S1347" s="2">
        <v>84.590000149999995</v>
      </c>
      <c r="T1347" s="2">
        <f t="shared" ref="T1347:T1410" si="108">R1347-S1347</f>
        <v>48.77999985000001</v>
      </c>
      <c r="U1347" s="2">
        <f t="shared" ref="U1347:U1410" si="109">S1347/Q1347</f>
        <v>84.590000149999995</v>
      </c>
    </row>
    <row r="1348" spans="1:21">
      <c r="A1348">
        <v>67866</v>
      </c>
      <c r="B1348" s="1">
        <v>43482</v>
      </c>
      <c r="C1348" s="2">
        <f t="shared" si="106"/>
        <v>4</v>
      </c>
      <c r="D1348" s="2" t="str">
        <f t="shared" si="107"/>
        <v>Weekday</v>
      </c>
      <c r="E1348" s="2" t="str">
        <f>TEXT(Table2[[#This Row],[Order Date]],"MMMM")</f>
        <v>January</v>
      </c>
      <c r="F1348" s="2" t="str">
        <f>TEXT(Table2[[#This Row],[Order Date]],"YYYY")</f>
        <v>2019</v>
      </c>
      <c r="G1348">
        <v>5929</v>
      </c>
      <c r="H1348" t="s">
        <v>262</v>
      </c>
      <c r="I1348" t="s">
        <v>105</v>
      </c>
      <c r="J1348" t="s">
        <v>89</v>
      </c>
      <c r="K1348" t="s">
        <v>90</v>
      </c>
      <c r="L1348" t="s">
        <v>33</v>
      </c>
      <c r="M1348" t="s">
        <v>134</v>
      </c>
      <c r="N1348">
        <v>191</v>
      </c>
      <c r="O1348" t="s">
        <v>29</v>
      </c>
      <c r="P1348" s="4">
        <v>85</v>
      </c>
      <c r="Q1348">
        <v>4</v>
      </c>
      <c r="R1348" s="4">
        <f t="shared" si="105"/>
        <v>340</v>
      </c>
      <c r="S1348" s="2">
        <v>219.11999520000001</v>
      </c>
      <c r="T1348" s="2">
        <f t="shared" si="108"/>
        <v>120.88000479999999</v>
      </c>
      <c r="U1348" s="2">
        <f t="shared" si="109"/>
        <v>54.779998800000001</v>
      </c>
    </row>
    <row r="1349" spans="1:21">
      <c r="A1349">
        <v>67866</v>
      </c>
      <c r="B1349" s="1">
        <v>43482</v>
      </c>
      <c r="C1349" s="2">
        <f t="shared" si="106"/>
        <v>4</v>
      </c>
      <c r="D1349" s="2" t="str">
        <f t="shared" si="107"/>
        <v>Weekday</v>
      </c>
      <c r="E1349" s="2" t="str">
        <f>TEXT(Table2[[#This Row],[Order Date]],"MMMM")</f>
        <v>January</v>
      </c>
      <c r="F1349" s="2" t="str">
        <f>TEXT(Table2[[#This Row],[Order Date]],"YYYY")</f>
        <v>2019</v>
      </c>
      <c r="G1349">
        <v>5929</v>
      </c>
      <c r="H1349" t="s">
        <v>262</v>
      </c>
      <c r="I1349" t="s">
        <v>105</v>
      </c>
      <c r="J1349" t="s">
        <v>89</v>
      </c>
      <c r="K1349" t="s">
        <v>90</v>
      </c>
      <c r="L1349" t="s">
        <v>33</v>
      </c>
      <c r="M1349" t="s">
        <v>120</v>
      </c>
      <c r="N1349">
        <v>365</v>
      </c>
      <c r="O1349" t="s">
        <v>53</v>
      </c>
      <c r="P1349" s="4">
        <v>94.75</v>
      </c>
      <c r="Q1349">
        <v>4</v>
      </c>
      <c r="R1349" s="4">
        <f t="shared" si="105"/>
        <v>379</v>
      </c>
      <c r="S1349" s="2">
        <v>122.2799988</v>
      </c>
      <c r="T1349" s="2">
        <f t="shared" si="108"/>
        <v>256.72000120000001</v>
      </c>
      <c r="U1349" s="2">
        <f t="shared" si="109"/>
        <v>30.5699997</v>
      </c>
    </row>
    <row r="1350" spans="1:21">
      <c r="A1350">
        <v>63576</v>
      </c>
      <c r="B1350" s="1">
        <v>43482</v>
      </c>
      <c r="C1350" s="2">
        <f t="shared" si="106"/>
        <v>4</v>
      </c>
      <c r="D1350" s="2" t="str">
        <f t="shared" si="107"/>
        <v>Weekday</v>
      </c>
      <c r="E1350" s="2" t="str">
        <f>TEXT(Table2[[#This Row],[Order Date]],"MMMM")</f>
        <v>January</v>
      </c>
      <c r="F1350" s="2" t="str">
        <f>TEXT(Table2[[#This Row],[Order Date]],"YYYY")</f>
        <v>2019</v>
      </c>
      <c r="G1350">
        <v>581</v>
      </c>
      <c r="H1350" t="s">
        <v>402</v>
      </c>
      <c r="I1350" t="s">
        <v>940</v>
      </c>
      <c r="J1350" t="s">
        <v>89</v>
      </c>
      <c r="K1350" t="s">
        <v>90</v>
      </c>
      <c r="L1350" t="s">
        <v>28</v>
      </c>
      <c r="M1350" t="s">
        <v>120</v>
      </c>
      <c r="N1350">
        <v>365</v>
      </c>
      <c r="O1350" t="s">
        <v>53</v>
      </c>
      <c r="P1350" s="4">
        <v>94.75</v>
      </c>
      <c r="Q1350">
        <v>5</v>
      </c>
      <c r="R1350" s="4">
        <f t="shared" si="105"/>
        <v>473.75</v>
      </c>
      <c r="S1350" s="2">
        <v>152.8499985</v>
      </c>
      <c r="T1350" s="2">
        <f t="shared" si="108"/>
        <v>320.90000150000003</v>
      </c>
      <c r="U1350" s="2">
        <f t="shared" si="109"/>
        <v>30.5699997</v>
      </c>
    </row>
    <row r="1351" spans="1:21">
      <c r="A1351">
        <v>18593</v>
      </c>
      <c r="B1351" s="1">
        <v>43481</v>
      </c>
      <c r="C1351" s="2">
        <f t="shared" si="106"/>
        <v>3</v>
      </c>
      <c r="D1351" s="2" t="str">
        <f t="shared" si="107"/>
        <v>Weekday</v>
      </c>
      <c r="E1351" s="2" t="str">
        <f>TEXT(Table2[[#This Row],[Order Date]],"MMMM")</f>
        <v>January</v>
      </c>
      <c r="F1351" s="2" t="str">
        <f>TEXT(Table2[[#This Row],[Order Date]],"YYYY")</f>
        <v>2019</v>
      </c>
      <c r="G1351">
        <v>1275</v>
      </c>
      <c r="H1351" t="s">
        <v>92</v>
      </c>
      <c r="I1351" t="s">
        <v>44</v>
      </c>
      <c r="J1351" t="s">
        <v>110</v>
      </c>
      <c r="K1351" t="s">
        <v>111</v>
      </c>
      <c r="L1351" t="s">
        <v>28</v>
      </c>
      <c r="M1351" t="s">
        <v>94</v>
      </c>
      <c r="N1351">
        <v>403</v>
      </c>
      <c r="O1351" t="s">
        <v>53</v>
      </c>
      <c r="P1351" s="4">
        <v>133.37</v>
      </c>
      <c r="Q1351">
        <v>1</v>
      </c>
      <c r="R1351" s="4">
        <f t="shared" si="105"/>
        <v>133.37</v>
      </c>
      <c r="S1351" s="2">
        <v>84.590000149999995</v>
      </c>
      <c r="T1351" s="2">
        <f t="shared" si="108"/>
        <v>48.77999985000001</v>
      </c>
      <c r="U1351" s="2">
        <f t="shared" si="109"/>
        <v>84.590000149999995</v>
      </c>
    </row>
    <row r="1352" spans="1:21">
      <c r="A1352">
        <v>67753</v>
      </c>
      <c r="B1352" s="1">
        <v>43481</v>
      </c>
      <c r="C1352" s="2">
        <f t="shared" si="106"/>
        <v>3</v>
      </c>
      <c r="D1352" s="2" t="str">
        <f t="shared" si="107"/>
        <v>Weekday</v>
      </c>
      <c r="E1352" s="2" t="str">
        <f>TEXT(Table2[[#This Row],[Order Date]],"MMMM")</f>
        <v>January</v>
      </c>
      <c r="F1352" s="2" t="str">
        <f>TEXT(Table2[[#This Row],[Order Date]],"YYYY")</f>
        <v>2019</v>
      </c>
      <c r="G1352">
        <v>1566</v>
      </c>
      <c r="H1352" t="s">
        <v>415</v>
      </c>
      <c r="I1352" t="s">
        <v>44</v>
      </c>
      <c r="J1352" t="s">
        <v>110</v>
      </c>
      <c r="K1352" t="s">
        <v>111</v>
      </c>
      <c r="L1352" t="s">
        <v>28</v>
      </c>
      <c r="M1352" t="s">
        <v>941</v>
      </c>
      <c r="N1352">
        <v>203</v>
      </c>
      <c r="O1352" t="s">
        <v>42</v>
      </c>
      <c r="P1352" s="4">
        <v>20.95</v>
      </c>
      <c r="Q1352">
        <v>1</v>
      </c>
      <c r="R1352" s="4">
        <f t="shared" si="105"/>
        <v>20.95</v>
      </c>
      <c r="S1352" s="2">
        <v>10.5999985</v>
      </c>
      <c r="T1352" s="2">
        <f t="shared" si="108"/>
        <v>10.350001499999999</v>
      </c>
      <c r="U1352" s="2">
        <f t="shared" si="109"/>
        <v>10.5999985</v>
      </c>
    </row>
    <row r="1353" spans="1:21">
      <c r="A1353">
        <v>67786</v>
      </c>
      <c r="B1353" s="1">
        <v>43481</v>
      </c>
      <c r="C1353" s="2">
        <f t="shared" si="106"/>
        <v>3</v>
      </c>
      <c r="D1353" s="2" t="str">
        <f t="shared" si="107"/>
        <v>Weekday</v>
      </c>
      <c r="E1353" s="2" t="str">
        <f>TEXT(Table2[[#This Row],[Order Date]],"MMMM")</f>
        <v>January</v>
      </c>
      <c r="F1353" s="2" t="str">
        <f>TEXT(Table2[[#This Row],[Order Date]],"YYYY")</f>
        <v>2019</v>
      </c>
      <c r="G1353">
        <v>3972</v>
      </c>
      <c r="H1353" t="s">
        <v>617</v>
      </c>
      <c r="I1353" t="s">
        <v>44</v>
      </c>
      <c r="J1353" t="s">
        <v>110</v>
      </c>
      <c r="K1353" t="s">
        <v>111</v>
      </c>
      <c r="L1353" t="s">
        <v>28</v>
      </c>
      <c r="M1353" t="s">
        <v>942</v>
      </c>
      <c r="N1353">
        <v>303</v>
      </c>
      <c r="O1353" t="s">
        <v>20</v>
      </c>
      <c r="P1353" s="4">
        <v>29.99</v>
      </c>
      <c r="Q1353">
        <v>1</v>
      </c>
      <c r="R1353" s="4">
        <f t="shared" si="105"/>
        <v>29.99</v>
      </c>
      <c r="S1353" s="2">
        <v>14.745433500000001</v>
      </c>
      <c r="T1353" s="2">
        <f t="shared" si="108"/>
        <v>15.244566499999998</v>
      </c>
      <c r="U1353" s="2">
        <f t="shared" si="109"/>
        <v>14.745433500000001</v>
      </c>
    </row>
    <row r="1354" spans="1:21">
      <c r="A1354">
        <v>67786</v>
      </c>
      <c r="B1354" s="1">
        <v>43481</v>
      </c>
      <c r="C1354" s="2">
        <f t="shared" si="106"/>
        <v>3</v>
      </c>
      <c r="D1354" s="2" t="str">
        <f t="shared" si="107"/>
        <v>Weekday</v>
      </c>
      <c r="E1354" s="2" t="str">
        <f>TEXT(Table2[[#This Row],[Order Date]],"MMMM")</f>
        <v>January</v>
      </c>
      <c r="F1354" s="2" t="str">
        <f>TEXT(Table2[[#This Row],[Order Date]],"YYYY")</f>
        <v>2019</v>
      </c>
      <c r="G1354">
        <v>3972</v>
      </c>
      <c r="H1354" t="s">
        <v>617</v>
      </c>
      <c r="I1354" t="s">
        <v>44</v>
      </c>
      <c r="J1354" t="s">
        <v>110</v>
      </c>
      <c r="K1354" t="s">
        <v>111</v>
      </c>
      <c r="L1354" t="s">
        <v>28</v>
      </c>
      <c r="M1354" t="s">
        <v>112</v>
      </c>
      <c r="N1354">
        <v>957</v>
      </c>
      <c r="O1354" t="s">
        <v>34</v>
      </c>
      <c r="P1354" s="4">
        <v>80</v>
      </c>
      <c r="Q1354">
        <v>1</v>
      </c>
      <c r="R1354" s="4">
        <f t="shared" si="105"/>
        <v>80</v>
      </c>
      <c r="S1354" s="2">
        <v>47.430000309999997</v>
      </c>
      <c r="T1354" s="2">
        <f t="shared" si="108"/>
        <v>32.569999690000003</v>
      </c>
      <c r="U1354" s="2">
        <f t="shared" si="109"/>
        <v>47.430000309999997</v>
      </c>
    </row>
    <row r="1355" spans="1:21">
      <c r="A1355">
        <v>53576</v>
      </c>
      <c r="B1355" s="1">
        <v>43481</v>
      </c>
      <c r="C1355" s="2">
        <f t="shared" si="106"/>
        <v>3</v>
      </c>
      <c r="D1355" s="2" t="str">
        <f t="shared" si="107"/>
        <v>Weekday</v>
      </c>
      <c r="E1355" s="2" t="str">
        <f>TEXT(Table2[[#This Row],[Order Date]],"MMMM")</f>
        <v>January</v>
      </c>
      <c r="F1355" s="2" t="str">
        <f>TEXT(Table2[[#This Row],[Order Date]],"YYYY")</f>
        <v>2019</v>
      </c>
      <c r="G1355">
        <v>5301</v>
      </c>
      <c r="H1355" t="s">
        <v>482</v>
      </c>
      <c r="I1355" t="s">
        <v>44</v>
      </c>
      <c r="J1355" t="s">
        <v>110</v>
      </c>
      <c r="K1355" t="s">
        <v>111</v>
      </c>
      <c r="L1355" t="s">
        <v>33</v>
      </c>
      <c r="M1355" t="s">
        <v>537</v>
      </c>
      <c r="N1355">
        <v>565</v>
      </c>
      <c r="O1355" t="s">
        <v>53</v>
      </c>
      <c r="P1355" s="4">
        <v>70</v>
      </c>
      <c r="Q1355">
        <v>5</v>
      </c>
      <c r="R1355" s="4">
        <f t="shared" si="105"/>
        <v>350</v>
      </c>
      <c r="S1355" s="2">
        <v>195.75000764999999</v>
      </c>
      <c r="T1355" s="2">
        <f t="shared" si="108"/>
        <v>154.24999235000001</v>
      </c>
      <c r="U1355" s="2">
        <f t="shared" si="109"/>
        <v>39.150001529999997</v>
      </c>
    </row>
    <row r="1356" spans="1:21">
      <c r="A1356">
        <v>55511</v>
      </c>
      <c r="B1356" s="1">
        <v>43481</v>
      </c>
      <c r="C1356" s="2">
        <f t="shared" si="106"/>
        <v>3</v>
      </c>
      <c r="D1356" s="2" t="str">
        <f t="shared" si="107"/>
        <v>Weekday</v>
      </c>
      <c r="E1356" s="2" t="str">
        <f>TEXT(Table2[[#This Row],[Order Date]],"MMMM")</f>
        <v>January</v>
      </c>
      <c r="F1356" s="2" t="str">
        <f>TEXT(Table2[[#This Row],[Order Date]],"YYYY")</f>
        <v>2019</v>
      </c>
      <c r="G1356">
        <v>4232</v>
      </c>
      <c r="H1356" t="s">
        <v>943</v>
      </c>
      <c r="I1356" t="s">
        <v>152</v>
      </c>
      <c r="J1356" t="s">
        <v>110</v>
      </c>
      <c r="K1356" t="s">
        <v>90</v>
      </c>
      <c r="L1356" t="s">
        <v>28</v>
      </c>
      <c r="M1356" t="s">
        <v>160</v>
      </c>
      <c r="N1356">
        <v>502</v>
      </c>
      <c r="O1356" t="s">
        <v>29</v>
      </c>
      <c r="P1356" s="4">
        <v>65</v>
      </c>
      <c r="Q1356">
        <v>4</v>
      </c>
      <c r="R1356" s="4">
        <f t="shared" si="105"/>
        <v>260</v>
      </c>
      <c r="S1356" s="2">
        <v>134.39999388000001</v>
      </c>
      <c r="T1356" s="2">
        <f t="shared" si="108"/>
        <v>125.60000611999999</v>
      </c>
      <c r="U1356" s="2">
        <f t="shared" si="109"/>
        <v>33.599998470000003</v>
      </c>
    </row>
    <row r="1357" spans="1:21">
      <c r="A1357">
        <v>51110</v>
      </c>
      <c r="B1357" s="1">
        <v>43481</v>
      </c>
      <c r="C1357" s="2">
        <f t="shared" si="106"/>
        <v>3</v>
      </c>
      <c r="D1357" s="2" t="str">
        <f t="shared" si="107"/>
        <v>Weekday</v>
      </c>
      <c r="E1357" s="2" t="str">
        <f>TEXT(Table2[[#This Row],[Order Date]],"MMMM")</f>
        <v>January</v>
      </c>
      <c r="F1357" s="2" t="str">
        <f>TEXT(Table2[[#This Row],[Order Date]],"YYYY")</f>
        <v>2019</v>
      </c>
      <c r="G1357">
        <v>8511</v>
      </c>
      <c r="H1357" t="s">
        <v>92</v>
      </c>
      <c r="I1357" t="s">
        <v>36</v>
      </c>
      <c r="J1357" t="s">
        <v>110</v>
      </c>
      <c r="K1357" t="s">
        <v>90</v>
      </c>
      <c r="L1357" t="s">
        <v>28</v>
      </c>
      <c r="M1357" t="s">
        <v>112</v>
      </c>
      <c r="N1357">
        <v>957</v>
      </c>
      <c r="O1357" t="s">
        <v>34</v>
      </c>
      <c r="P1357" s="4">
        <v>80</v>
      </c>
      <c r="Q1357">
        <v>1</v>
      </c>
      <c r="R1357" s="4">
        <f t="shared" si="105"/>
        <v>80</v>
      </c>
      <c r="S1357" s="2">
        <v>47.430000309999997</v>
      </c>
      <c r="T1357" s="2">
        <f t="shared" si="108"/>
        <v>32.569999690000003</v>
      </c>
      <c r="U1357" s="2">
        <f t="shared" si="109"/>
        <v>47.430000309999997</v>
      </c>
    </row>
    <row r="1358" spans="1:21">
      <c r="A1358">
        <v>63512</v>
      </c>
      <c r="B1358" s="1">
        <v>43481</v>
      </c>
      <c r="C1358" s="2">
        <f t="shared" si="106"/>
        <v>3</v>
      </c>
      <c r="D1358" s="2" t="str">
        <f t="shared" si="107"/>
        <v>Weekday</v>
      </c>
      <c r="E1358" s="2" t="str">
        <f>TEXT(Table2[[#This Row],[Order Date]],"MMMM")</f>
        <v>January</v>
      </c>
      <c r="F1358" s="2" t="str">
        <f>TEXT(Table2[[#This Row],[Order Date]],"YYYY")</f>
        <v>2019</v>
      </c>
      <c r="G1358">
        <v>12350</v>
      </c>
      <c r="H1358" t="s">
        <v>466</v>
      </c>
      <c r="I1358" t="s">
        <v>101</v>
      </c>
      <c r="J1358" t="s">
        <v>89</v>
      </c>
      <c r="K1358" t="s">
        <v>90</v>
      </c>
      <c r="L1358" t="s">
        <v>28</v>
      </c>
      <c r="M1358" t="s">
        <v>120</v>
      </c>
      <c r="N1358">
        <v>365</v>
      </c>
      <c r="O1358" t="s">
        <v>53</v>
      </c>
      <c r="P1358" s="4">
        <v>94.75</v>
      </c>
      <c r="Q1358">
        <v>5</v>
      </c>
      <c r="R1358" s="4">
        <f t="shared" si="105"/>
        <v>473.75</v>
      </c>
      <c r="S1358" s="2">
        <v>152.8499985</v>
      </c>
      <c r="T1358" s="2">
        <f t="shared" si="108"/>
        <v>320.90000150000003</v>
      </c>
      <c r="U1358" s="2">
        <f t="shared" si="109"/>
        <v>30.5699997</v>
      </c>
    </row>
    <row r="1359" spans="1:21">
      <c r="A1359">
        <v>51168</v>
      </c>
      <c r="B1359" s="1">
        <v>43481</v>
      </c>
      <c r="C1359" s="2">
        <f t="shared" si="106"/>
        <v>3</v>
      </c>
      <c r="D1359" s="2" t="str">
        <f t="shared" si="107"/>
        <v>Weekday</v>
      </c>
      <c r="E1359" s="2" t="str">
        <f>TEXT(Table2[[#This Row],[Order Date]],"MMMM")</f>
        <v>January</v>
      </c>
      <c r="F1359" s="2" t="str">
        <f>TEXT(Table2[[#This Row],[Order Date]],"YYYY")</f>
        <v>2019</v>
      </c>
      <c r="G1359">
        <v>8050</v>
      </c>
      <c r="H1359" t="s">
        <v>92</v>
      </c>
      <c r="I1359" t="s">
        <v>603</v>
      </c>
      <c r="J1359" t="s">
        <v>89</v>
      </c>
      <c r="K1359" t="s">
        <v>90</v>
      </c>
      <c r="L1359" t="s">
        <v>33</v>
      </c>
      <c r="M1359" t="s">
        <v>183</v>
      </c>
      <c r="N1359">
        <v>627</v>
      </c>
      <c r="O1359" t="s">
        <v>46</v>
      </c>
      <c r="P1359" s="4">
        <v>165</v>
      </c>
      <c r="Q1359">
        <v>4</v>
      </c>
      <c r="R1359" s="4">
        <f t="shared" si="105"/>
        <v>660</v>
      </c>
      <c r="S1359" s="2">
        <v>490.9200136</v>
      </c>
      <c r="T1359" s="2">
        <f t="shared" si="108"/>
        <v>169.0799864</v>
      </c>
      <c r="U1359" s="2">
        <f t="shared" si="109"/>
        <v>122.7300034</v>
      </c>
    </row>
    <row r="1360" spans="1:21">
      <c r="A1360">
        <v>55201</v>
      </c>
      <c r="B1360" s="1">
        <v>43481</v>
      </c>
      <c r="C1360" s="2">
        <f t="shared" si="106"/>
        <v>3</v>
      </c>
      <c r="D1360" s="2" t="str">
        <f t="shared" si="107"/>
        <v>Weekday</v>
      </c>
      <c r="E1360" s="2" t="str">
        <f>TEXT(Table2[[#This Row],[Order Date]],"MMMM")</f>
        <v>January</v>
      </c>
      <c r="F1360" s="2" t="str">
        <f>TEXT(Table2[[#This Row],[Order Date]],"YYYY")</f>
        <v>2019</v>
      </c>
      <c r="G1360">
        <v>11198</v>
      </c>
      <c r="H1360" t="s">
        <v>92</v>
      </c>
      <c r="I1360" t="s">
        <v>574</v>
      </c>
      <c r="J1360" t="s">
        <v>89</v>
      </c>
      <c r="K1360" t="s">
        <v>90</v>
      </c>
      <c r="L1360" t="s">
        <v>33</v>
      </c>
      <c r="M1360" t="s">
        <v>120</v>
      </c>
      <c r="N1360">
        <v>365</v>
      </c>
      <c r="O1360" t="s">
        <v>53</v>
      </c>
      <c r="P1360" s="4">
        <v>94.75</v>
      </c>
      <c r="Q1360">
        <v>4</v>
      </c>
      <c r="R1360" s="4">
        <f t="shared" si="105"/>
        <v>379</v>
      </c>
      <c r="S1360" s="2">
        <v>122.2799988</v>
      </c>
      <c r="T1360" s="2">
        <f t="shared" si="108"/>
        <v>256.72000120000001</v>
      </c>
      <c r="U1360" s="2">
        <f t="shared" si="109"/>
        <v>30.5699997</v>
      </c>
    </row>
    <row r="1361" spans="1:21">
      <c r="A1361">
        <v>67818</v>
      </c>
      <c r="B1361" s="1">
        <v>43481</v>
      </c>
      <c r="C1361" s="2">
        <f t="shared" si="106"/>
        <v>3</v>
      </c>
      <c r="D1361" s="2" t="str">
        <f t="shared" si="107"/>
        <v>Weekday</v>
      </c>
      <c r="E1361" s="2" t="str">
        <f>TEXT(Table2[[#This Row],[Order Date]],"MMMM")</f>
        <v>January</v>
      </c>
      <c r="F1361" s="2" t="str">
        <f>TEXT(Table2[[#This Row],[Order Date]],"YYYY")</f>
        <v>2019</v>
      </c>
      <c r="G1361">
        <v>9821</v>
      </c>
      <c r="H1361" t="s">
        <v>92</v>
      </c>
      <c r="I1361" t="s">
        <v>313</v>
      </c>
      <c r="J1361" t="s">
        <v>89</v>
      </c>
      <c r="K1361" t="s">
        <v>90</v>
      </c>
      <c r="L1361" t="s">
        <v>28</v>
      </c>
      <c r="M1361" t="s">
        <v>134</v>
      </c>
      <c r="N1361">
        <v>191</v>
      </c>
      <c r="O1361" t="s">
        <v>29</v>
      </c>
      <c r="P1361" s="4">
        <v>85</v>
      </c>
      <c r="Q1361">
        <v>5</v>
      </c>
      <c r="R1361" s="4">
        <f t="shared" si="105"/>
        <v>425</v>
      </c>
      <c r="S1361" s="2">
        <v>273.89999399999999</v>
      </c>
      <c r="T1361" s="2">
        <f t="shared" si="108"/>
        <v>151.10000600000001</v>
      </c>
      <c r="U1361" s="2">
        <f t="shared" si="109"/>
        <v>54.779998800000001</v>
      </c>
    </row>
    <row r="1362" spans="1:21">
      <c r="A1362">
        <v>43964</v>
      </c>
      <c r="B1362" s="1">
        <v>43481</v>
      </c>
      <c r="C1362" s="2">
        <f t="shared" si="106"/>
        <v>3</v>
      </c>
      <c r="D1362" s="2" t="str">
        <f t="shared" si="107"/>
        <v>Weekday</v>
      </c>
      <c r="E1362" s="2" t="str">
        <f>TEXT(Table2[[#This Row],[Order Date]],"MMMM")</f>
        <v>January</v>
      </c>
      <c r="F1362" s="2" t="str">
        <f>TEXT(Table2[[#This Row],[Order Date]],"YYYY")</f>
        <v>2019</v>
      </c>
      <c r="G1362">
        <v>2149</v>
      </c>
      <c r="H1362" t="s">
        <v>92</v>
      </c>
      <c r="I1362" t="s">
        <v>725</v>
      </c>
      <c r="J1362" t="s">
        <v>89</v>
      </c>
      <c r="K1362" t="s">
        <v>90</v>
      </c>
      <c r="L1362" t="s">
        <v>28</v>
      </c>
      <c r="M1362" t="s">
        <v>160</v>
      </c>
      <c r="N1362">
        <v>502</v>
      </c>
      <c r="O1362" t="s">
        <v>29</v>
      </c>
      <c r="P1362" s="4">
        <v>65</v>
      </c>
      <c r="Q1362">
        <v>4</v>
      </c>
      <c r="R1362" s="4">
        <f t="shared" si="105"/>
        <v>260</v>
      </c>
      <c r="S1362" s="2">
        <v>134.39999388000001</v>
      </c>
      <c r="T1362" s="2">
        <f t="shared" si="108"/>
        <v>125.60000611999999</v>
      </c>
      <c r="U1362" s="2">
        <f t="shared" si="109"/>
        <v>33.599998470000003</v>
      </c>
    </row>
    <row r="1363" spans="1:21">
      <c r="A1363">
        <v>63516</v>
      </c>
      <c r="B1363" s="1">
        <v>43481</v>
      </c>
      <c r="C1363" s="2">
        <f t="shared" si="106"/>
        <v>3</v>
      </c>
      <c r="D1363" s="2" t="str">
        <f t="shared" si="107"/>
        <v>Weekday</v>
      </c>
      <c r="E1363" s="2" t="str">
        <f>TEXT(Table2[[#This Row],[Order Date]],"MMMM")</f>
        <v>January</v>
      </c>
      <c r="F1363" s="2" t="str">
        <f>TEXT(Table2[[#This Row],[Order Date]],"YYYY")</f>
        <v>2019</v>
      </c>
      <c r="G1363">
        <v>8806</v>
      </c>
      <c r="H1363" t="s">
        <v>936</v>
      </c>
      <c r="I1363" t="s">
        <v>641</v>
      </c>
      <c r="J1363" t="s">
        <v>89</v>
      </c>
      <c r="K1363" t="s">
        <v>90</v>
      </c>
      <c r="L1363" t="s">
        <v>28</v>
      </c>
      <c r="M1363" t="s">
        <v>120</v>
      </c>
      <c r="N1363">
        <v>365</v>
      </c>
      <c r="O1363" t="s">
        <v>53</v>
      </c>
      <c r="P1363" s="4">
        <v>94.75</v>
      </c>
      <c r="Q1363">
        <v>4</v>
      </c>
      <c r="R1363" s="4">
        <f t="shared" si="105"/>
        <v>379</v>
      </c>
      <c r="S1363" s="2">
        <v>122.2799988</v>
      </c>
      <c r="T1363" s="2">
        <f t="shared" si="108"/>
        <v>256.72000120000001</v>
      </c>
      <c r="U1363" s="2">
        <f t="shared" si="109"/>
        <v>30.5699997</v>
      </c>
    </row>
    <row r="1364" spans="1:21">
      <c r="A1364">
        <v>57242</v>
      </c>
      <c r="B1364" s="1">
        <v>43480</v>
      </c>
      <c r="C1364" s="2">
        <f t="shared" si="106"/>
        <v>2</v>
      </c>
      <c r="D1364" s="2" t="str">
        <f t="shared" si="107"/>
        <v>Weekday</v>
      </c>
      <c r="E1364" s="2" t="str">
        <f>TEXT(Table2[[#This Row],[Order Date]],"MMMM")</f>
        <v>January</v>
      </c>
      <c r="F1364" s="2" t="str">
        <f>TEXT(Table2[[#This Row],[Order Date]],"YYYY")</f>
        <v>2019</v>
      </c>
      <c r="G1364">
        <v>3990</v>
      </c>
      <c r="H1364" t="s">
        <v>92</v>
      </c>
      <c r="I1364" t="s">
        <v>44</v>
      </c>
      <c r="J1364" t="s">
        <v>110</v>
      </c>
      <c r="K1364" t="s">
        <v>111</v>
      </c>
      <c r="L1364" t="s">
        <v>33</v>
      </c>
      <c r="M1364" t="s">
        <v>183</v>
      </c>
      <c r="N1364">
        <v>627</v>
      </c>
      <c r="O1364" t="s">
        <v>46</v>
      </c>
      <c r="P1364" s="4">
        <v>165</v>
      </c>
      <c r="Q1364">
        <v>5</v>
      </c>
      <c r="R1364" s="4">
        <f t="shared" si="105"/>
        <v>825</v>
      </c>
      <c r="S1364" s="2">
        <v>613.65001700000005</v>
      </c>
      <c r="T1364" s="2">
        <f t="shared" si="108"/>
        <v>211.34998299999995</v>
      </c>
      <c r="U1364" s="2">
        <f t="shared" si="109"/>
        <v>122.73000340000002</v>
      </c>
    </row>
    <row r="1365" spans="1:21">
      <c r="A1365">
        <v>51050</v>
      </c>
      <c r="B1365" s="1">
        <v>43480</v>
      </c>
      <c r="C1365" s="2">
        <f t="shared" si="106"/>
        <v>2</v>
      </c>
      <c r="D1365" s="2" t="str">
        <f t="shared" si="107"/>
        <v>Weekday</v>
      </c>
      <c r="E1365" s="2" t="str">
        <f>TEXT(Table2[[#This Row],[Order Date]],"MMMM")</f>
        <v>January</v>
      </c>
      <c r="F1365" s="2" t="str">
        <f>TEXT(Table2[[#This Row],[Order Date]],"YYYY")</f>
        <v>2019</v>
      </c>
      <c r="G1365">
        <v>1840</v>
      </c>
      <c r="H1365" t="s">
        <v>92</v>
      </c>
      <c r="I1365" t="s">
        <v>44</v>
      </c>
      <c r="J1365" t="s">
        <v>110</v>
      </c>
      <c r="K1365" t="s">
        <v>111</v>
      </c>
      <c r="L1365" t="s">
        <v>28</v>
      </c>
      <c r="M1365" t="s">
        <v>134</v>
      </c>
      <c r="N1365">
        <v>191</v>
      </c>
      <c r="O1365" t="s">
        <v>29</v>
      </c>
      <c r="P1365" s="4">
        <v>85</v>
      </c>
      <c r="Q1365">
        <v>1</v>
      </c>
      <c r="R1365" s="4">
        <f t="shared" si="105"/>
        <v>85</v>
      </c>
      <c r="S1365" s="2">
        <v>54.779998800000001</v>
      </c>
      <c r="T1365" s="2">
        <f t="shared" si="108"/>
        <v>30.220001199999999</v>
      </c>
      <c r="U1365" s="2">
        <f t="shared" si="109"/>
        <v>54.779998800000001</v>
      </c>
    </row>
    <row r="1366" spans="1:21">
      <c r="A1366">
        <v>1999</v>
      </c>
      <c r="B1366" s="1">
        <v>43480</v>
      </c>
      <c r="C1366" s="2">
        <f t="shared" si="106"/>
        <v>2</v>
      </c>
      <c r="D1366" s="2" t="str">
        <f t="shared" si="107"/>
        <v>Weekday</v>
      </c>
      <c r="E1366" s="2" t="str">
        <f>TEXT(Table2[[#This Row],[Order Date]],"MMMM")</f>
        <v>January</v>
      </c>
      <c r="F1366" s="2" t="str">
        <f>TEXT(Table2[[#This Row],[Order Date]],"YYYY")</f>
        <v>2019</v>
      </c>
      <c r="G1366">
        <v>4867</v>
      </c>
      <c r="H1366" t="s">
        <v>92</v>
      </c>
      <c r="I1366" t="s">
        <v>44</v>
      </c>
      <c r="J1366" t="s">
        <v>110</v>
      </c>
      <c r="K1366" t="s">
        <v>111</v>
      </c>
      <c r="L1366" t="s">
        <v>33</v>
      </c>
      <c r="M1366" t="s">
        <v>160</v>
      </c>
      <c r="N1366">
        <v>502</v>
      </c>
      <c r="O1366" t="s">
        <v>29</v>
      </c>
      <c r="P1366" s="4">
        <v>65</v>
      </c>
      <c r="Q1366">
        <v>5</v>
      </c>
      <c r="R1366" s="4">
        <f t="shared" si="105"/>
        <v>325</v>
      </c>
      <c r="S1366" s="2">
        <v>167.99999235000001</v>
      </c>
      <c r="T1366" s="2">
        <f t="shared" si="108"/>
        <v>157.00000764999999</v>
      </c>
      <c r="U1366" s="2">
        <f t="shared" si="109"/>
        <v>33.599998470000003</v>
      </c>
    </row>
    <row r="1367" spans="1:21">
      <c r="A1367">
        <v>8847</v>
      </c>
      <c r="B1367" s="1">
        <v>43480</v>
      </c>
      <c r="C1367" s="2">
        <f t="shared" si="106"/>
        <v>2</v>
      </c>
      <c r="D1367" s="2" t="str">
        <f t="shared" si="107"/>
        <v>Weekday</v>
      </c>
      <c r="E1367" s="2" t="str">
        <f>TEXT(Table2[[#This Row],[Order Date]],"MMMM")</f>
        <v>January</v>
      </c>
      <c r="F1367" s="2" t="str">
        <f>TEXT(Table2[[#This Row],[Order Date]],"YYYY")</f>
        <v>2019</v>
      </c>
      <c r="G1367">
        <v>4998</v>
      </c>
      <c r="H1367" t="s">
        <v>92</v>
      </c>
      <c r="I1367" t="s">
        <v>44</v>
      </c>
      <c r="J1367" t="s">
        <v>110</v>
      </c>
      <c r="K1367" t="s">
        <v>111</v>
      </c>
      <c r="L1367" t="s">
        <v>33</v>
      </c>
      <c r="M1367" t="s">
        <v>160</v>
      </c>
      <c r="N1367">
        <v>502</v>
      </c>
      <c r="O1367" t="s">
        <v>29</v>
      </c>
      <c r="P1367" s="4">
        <v>65</v>
      </c>
      <c r="Q1367">
        <v>5</v>
      </c>
      <c r="R1367" s="4">
        <f t="shared" si="105"/>
        <v>325</v>
      </c>
      <c r="S1367" s="2">
        <v>167.99999235000001</v>
      </c>
      <c r="T1367" s="2">
        <f t="shared" si="108"/>
        <v>157.00000764999999</v>
      </c>
      <c r="U1367" s="2">
        <f t="shared" si="109"/>
        <v>33.599998470000003</v>
      </c>
    </row>
    <row r="1368" spans="1:21">
      <c r="A1368">
        <v>67712</v>
      </c>
      <c r="B1368" s="1">
        <v>43480</v>
      </c>
      <c r="C1368" s="2">
        <f t="shared" si="106"/>
        <v>2</v>
      </c>
      <c r="D1368" s="2" t="str">
        <f t="shared" si="107"/>
        <v>Weekday</v>
      </c>
      <c r="E1368" s="2" t="str">
        <f>TEXT(Table2[[#This Row],[Order Date]],"MMMM")</f>
        <v>January</v>
      </c>
      <c r="F1368" s="2" t="str">
        <f>TEXT(Table2[[#This Row],[Order Date]],"YYYY")</f>
        <v>2019</v>
      </c>
      <c r="G1368">
        <v>8645</v>
      </c>
      <c r="H1368" t="s">
        <v>272</v>
      </c>
      <c r="I1368" t="s">
        <v>44</v>
      </c>
      <c r="J1368" t="s">
        <v>110</v>
      </c>
      <c r="K1368" t="s">
        <v>111</v>
      </c>
      <c r="L1368" t="s">
        <v>28</v>
      </c>
      <c r="M1368" t="s">
        <v>94</v>
      </c>
      <c r="N1368">
        <v>403</v>
      </c>
      <c r="O1368" t="s">
        <v>53</v>
      </c>
      <c r="P1368" s="4">
        <v>133.37</v>
      </c>
      <c r="Q1368">
        <v>1</v>
      </c>
      <c r="R1368" s="4">
        <f t="shared" si="105"/>
        <v>133.37</v>
      </c>
      <c r="S1368" s="2">
        <v>84.590000149999995</v>
      </c>
      <c r="T1368" s="2">
        <f t="shared" si="108"/>
        <v>48.77999985000001</v>
      </c>
      <c r="U1368" s="2">
        <f t="shared" si="109"/>
        <v>84.590000149999995</v>
      </c>
    </row>
    <row r="1369" spans="1:21">
      <c r="A1369">
        <v>67712</v>
      </c>
      <c r="B1369" s="1">
        <v>43480</v>
      </c>
      <c r="C1369" s="2">
        <f t="shared" si="106"/>
        <v>2</v>
      </c>
      <c r="D1369" s="2" t="str">
        <f t="shared" si="107"/>
        <v>Weekday</v>
      </c>
      <c r="E1369" s="2" t="str">
        <f>TEXT(Table2[[#This Row],[Order Date]],"MMMM")</f>
        <v>January</v>
      </c>
      <c r="F1369" s="2" t="str">
        <f>TEXT(Table2[[#This Row],[Order Date]],"YYYY")</f>
        <v>2019</v>
      </c>
      <c r="G1369">
        <v>8645</v>
      </c>
      <c r="H1369" t="s">
        <v>272</v>
      </c>
      <c r="I1369" t="s">
        <v>44</v>
      </c>
      <c r="J1369" t="s">
        <v>110</v>
      </c>
      <c r="K1369" t="s">
        <v>111</v>
      </c>
      <c r="L1369" t="s">
        <v>28</v>
      </c>
      <c r="M1369" t="s">
        <v>94</v>
      </c>
      <c r="N1369">
        <v>403</v>
      </c>
      <c r="O1369" t="s">
        <v>53</v>
      </c>
      <c r="P1369" s="4">
        <v>133.37</v>
      </c>
      <c r="Q1369">
        <v>1</v>
      </c>
      <c r="R1369" s="4">
        <f t="shared" si="105"/>
        <v>133.37</v>
      </c>
      <c r="S1369" s="2">
        <v>84.590000149999995</v>
      </c>
      <c r="T1369" s="2">
        <f t="shared" si="108"/>
        <v>48.77999985000001</v>
      </c>
      <c r="U1369" s="2">
        <f t="shared" si="109"/>
        <v>84.590000149999995</v>
      </c>
    </row>
    <row r="1370" spans="1:21">
      <c r="A1370">
        <v>53202</v>
      </c>
      <c r="B1370" s="1">
        <v>43480</v>
      </c>
      <c r="C1370" s="2">
        <f t="shared" si="106"/>
        <v>2</v>
      </c>
      <c r="D1370" s="2" t="str">
        <f t="shared" si="107"/>
        <v>Weekday</v>
      </c>
      <c r="E1370" s="2" t="str">
        <f>TEXT(Table2[[#This Row],[Order Date]],"MMMM")</f>
        <v>January</v>
      </c>
      <c r="F1370" s="2" t="str">
        <f>TEXT(Table2[[#This Row],[Order Date]],"YYYY")</f>
        <v>2019</v>
      </c>
      <c r="G1370">
        <v>5007</v>
      </c>
      <c r="H1370" t="s">
        <v>92</v>
      </c>
      <c r="I1370" t="s">
        <v>152</v>
      </c>
      <c r="J1370" t="s">
        <v>110</v>
      </c>
      <c r="K1370" t="s">
        <v>90</v>
      </c>
      <c r="L1370" t="s">
        <v>28</v>
      </c>
      <c r="M1370" t="s">
        <v>409</v>
      </c>
      <c r="N1370">
        <v>282</v>
      </c>
      <c r="O1370" t="s">
        <v>29</v>
      </c>
      <c r="P1370" s="4">
        <v>185</v>
      </c>
      <c r="Q1370">
        <v>5</v>
      </c>
      <c r="R1370" s="4">
        <f t="shared" si="105"/>
        <v>925</v>
      </c>
      <c r="S1370" s="2">
        <v>499.35001375000002</v>
      </c>
      <c r="T1370" s="2">
        <f t="shared" si="108"/>
        <v>425.64998624999998</v>
      </c>
      <c r="U1370" s="2">
        <f t="shared" si="109"/>
        <v>99.870002749999998</v>
      </c>
    </row>
    <row r="1371" spans="1:21">
      <c r="A1371">
        <v>53202</v>
      </c>
      <c r="B1371" s="1">
        <v>43480</v>
      </c>
      <c r="C1371" s="2">
        <f t="shared" si="106"/>
        <v>2</v>
      </c>
      <c r="D1371" s="2" t="str">
        <f t="shared" si="107"/>
        <v>Weekday</v>
      </c>
      <c r="E1371" s="2" t="str">
        <f>TEXT(Table2[[#This Row],[Order Date]],"MMMM")</f>
        <v>January</v>
      </c>
      <c r="F1371" s="2" t="str">
        <f>TEXT(Table2[[#This Row],[Order Date]],"YYYY")</f>
        <v>2019</v>
      </c>
      <c r="G1371">
        <v>5007</v>
      </c>
      <c r="H1371" t="s">
        <v>92</v>
      </c>
      <c r="I1371" t="s">
        <v>152</v>
      </c>
      <c r="J1371" t="s">
        <v>110</v>
      </c>
      <c r="K1371" t="s">
        <v>90</v>
      </c>
      <c r="L1371" t="s">
        <v>28</v>
      </c>
      <c r="M1371" t="s">
        <v>120</v>
      </c>
      <c r="N1371">
        <v>365</v>
      </c>
      <c r="O1371" t="s">
        <v>53</v>
      </c>
      <c r="P1371" s="4">
        <v>94.75</v>
      </c>
      <c r="Q1371">
        <v>4</v>
      </c>
      <c r="R1371" s="4">
        <f t="shared" si="105"/>
        <v>379</v>
      </c>
      <c r="S1371" s="2">
        <v>122.2799988</v>
      </c>
      <c r="T1371" s="2">
        <f t="shared" si="108"/>
        <v>256.72000120000001</v>
      </c>
      <c r="U1371" s="2">
        <f t="shared" si="109"/>
        <v>30.5699997</v>
      </c>
    </row>
    <row r="1372" spans="1:21">
      <c r="A1372">
        <v>53202</v>
      </c>
      <c r="B1372" s="1">
        <v>43480</v>
      </c>
      <c r="C1372" s="2">
        <f t="shared" si="106"/>
        <v>2</v>
      </c>
      <c r="D1372" s="2" t="str">
        <f t="shared" si="107"/>
        <v>Weekday</v>
      </c>
      <c r="E1372" s="2" t="str">
        <f>TEXT(Table2[[#This Row],[Order Date]],"MMMM")</f>
        <v>January</v>
      </c>
      <c r="F1372" s="2" t="str">
        <f>TEXT(Table2[[#This Row],[Order Date]],"YYYY")</f>
        <v>2019</v>
      </c>
      <c r="G1372">
        <v>5007</v>
      </c>
      <c r="H1372" t="s">
        <v>92</v>
      </c>
      <c r="I1372" t="s">
        <v>152</v>
      </c>
      <c r="J1372" t="s">
        <v>110</v>
      </c>
      <c r="K1372" t="s">
        <v>90</v>
      </c>
      <c r="L1372" t="s">
        <v>28</v>
      </c>
      <c r="M1372" t="s">
        <v>183</v>
      </c>
      <c r="N1372">
        <v>627</v>
      </c>
      <c r="O1372" t="s">
        <v>46</v>
      </c>
      <c r="P1372" s="4">
        <v>165</v>
      </c>
      <c r="Q1372">
        <v>4</v>
      </c>
      <c r="R1372" s="4">
        <f t="shared" si="105"/>
        <v>660</v>
      </c>
      <c r="S1372" s="2">
        <v>490.9200136</v>
      </c>
      <c r="T1372" s="2">
        <f t="shared" si="108"/>
        <v>169.0799864</v>
      </c>
      <c r="U1372" s="2">
        <f t="shared" si="109"/>
        <v>122.7300034</v>
      </c>
    </row>
    <row r="1373" spans="1:21">
      <c r="A1373">
        <v>65582</v>
      </c>
      <c r="B1373" s="1">
        <v>43480</v>
      </c>
      <c r="C1373" s="2">
        <f t="shared" si="106"/>
        <v>2</v>
      </c>
      <c r="D1373" s="2" t="str">
        <f t="shared" si="107"/>
        <v>Weekday</v>
      </c>
      <c r="E1373" s="2" t="str">
        <f>TEXT(Table2[[#This Row],[Order Date]],"MMMM")</f>
        <v>January</v>
      </c>
      <c r="F1373" s="2" t="str">
        <f>TEXT(Table2[[#This Row],[Order Date]],"YYYY")</f>
        <v>2019</v>
      </c>
      <c r="G1373">
        <v>12416</v>
      </c>
      <c r="H1373" t="s">
        <v>509</v>
      </c>
      <c r="I1373" t="s">
        <v>254</v>
      </c>
      <c r="J1373" t="s">
        <v>89</v>
      </c>
      <c r="K1373" t="s">
        <v>90</v>
      </c>
      <c r="L1373" t="s">
        <v>28</v>
      </c>
      <c r="M1373" t="s">
        <v>120</v>
      </c>
      <c r="N1373">
        <v>365</v>
      </c>
      <c r="O1373" t="s">
        <v>53</v>
      </c>
      <c r="P1373" s="4">
        <v>94.75</v>
      </c>
      <c r="Q1373">
        <v>4</v>
      </c>
      <c r="R1373" s="4">
        <f t="shared" si="105"/>
        <v>379</v>
      </c>
      <c r="S1373" s="2">
        <v>122.2799988</v>
      </c>
      <c r="T1373" s="2">
        <f t="shared" si="108"/>
        <v>256.72000120000001</v>
      </c>
      <c r="U1373" s="2">
        <f t="shared" si="109"/>
        <v>30.5699997</v>
      </c>
    </row>
    <row r="1374" spans="1:21">
      <c r="A1374">
        <v>46677</v>
      </c>
      <c r="B1374" s="1">
        <v>43480</v>
      </c>
      <c r="C1374" s="2">
        <f t="shared" si="106"/>
        <v>2</v>
      </c>
      <c r="D1374" s="2" t="str">
        <f t="shared" si="107"/>
        <v>Weekday</v>
      </c>
      <c r="E1374" s="2" t="str">
        <f>TEXT(Table2[[#This Row],[Order Date]],"MMMM")</f>
        <v>January</v>
      </c>
      <c r="F1374" s="2" t="str">
        <f>TEXT(Table2[[#This Row],[Order Date]],"YYYY")</f>
        <v>2019</v>
      </c>
      <c r="G1374">
        <v>2465</v>
      </c>
      <c r="H1374" t="s">
        <v>92</v>
      </c>
      <c r="I1374" t="s">
        <v>944</v>
      </c>
      <c r="J1374" t="s">
        <v>89</v>
      </c>
      <c r="K1374" t="s">
        <v>90</v>
      </c>
      <c r="L1374" t="s">
        <v>28</v>
      </c>
      <c r="M1374" t="s">
        <v>706</v>
      </c>
      <c r="N1374">
        <v>93</v>
      </c>
      <c r="O1374" t="s">
        <v>29</v>
      </c>
      <c r="P1374" s="4">
        <v>52.99</v>
      </c>
      <c r="Q1374">
        <v>4</v>
      </c>
      <c r="R1374" s="4">
        <f t="shared" si="105"/>
        <v>211.96</v>
      </c>
      <c r="S1374" s="2">
        <v>127.36000060000001</v>
      </c>
      <c r="T1374" s="2">
        <f t="shared" si="108"/>
        <v>84.599999400000002</v>
      </c>
      <c r="U1374" s="2">
        <f t="shared" si="109"/>
        <v>31.840000150000002</v>
      </c>
    </row>
    <row r="1375" spans="1:21">
      <c r="A1375">
        <v>17363</v>
      </c>
      <c r="B1375" s="1">
        <v>43480</v>
      </c>
      <c r="C1375" s="2">
        <f t="shared" si="106"/>
        <v>2</v>
      </c>
      <c r="D1375" s="2" t="str">
        <f t="shared" si="107"/>
        <v>Weekday</v>
      </c>
      <c r="E1375" s="2" t="str">
        <f>TEXT(Table2[[#This Row],[Order Date]],"MMMM")</f>
        <v>January</v>
      </c>
      <c r="F1375" s="2" t="str">
        <f>TEXT(Table2[[#This Row],[Order Date]],"YYYY")</f>
        <v>2019</v>
      </c>
      <c r="G1375">
        <v>5707</v>
      </c>
      <c r="H1375" t="s">
        <v>945</v>
      </c>
      <c r="I1375" t="s">
        <v>119</v>
      </c>
      <c r="J1375" t="s">
        <v>89</v>
      </c>
      <c r="K1375" t="s">
        <v>90</v>
      </c>
      <c r="L1375" t="s">
        <v>28</v>
      </c>
      <c r="M1375" t="s">
        <v>160</v>
      </c>
      <c r="N1375">
        <v>502</v>
      </c>
      <c r="O1375" t="s">
        <v>29</v>
      </c>
      <c r="P1375" s="4">
        <v>65</v>
      </c>
      <c r="Q1375">
        <v>4</v>
      </c>
      <c r="R1375" s="4">
        <f t="shared" si="105"/>
        <v>260</v>
      </c>
      <c r="S1375" s="2">
        <v>134.39999388000001</v>
      </c>
      <c r="T1375" s="2">
        <f t="shared" si="108"/>
        <v>125.60000611999999</v>
      </c>
      <c r="U1375" s="2">
        <f t="shared" si="109"/>
        <v>33.599998470000003</v>
      </c>
    </row>
    <row r="1376" spans="1:21">
      <c r="A1376">
        <v>49936</v>
      </c>
      <c r="B1376" s="1">
        <v>43480</v>
      </c>
      <c r="C1376" s="2">
        <f t="shared" si="106"/>
        <v>2</v>
      </c>
      <c r="D1376" s="2" t="str">
        <f t="shared" si="107"/>
        <v>Weekday</v>
      </c>
      <c r="E1376" s="2" t="str">
        <f>TEXT(Table2[[#This Row],[Order Date]],"MMMM")</f>
        <v>January</v>
      </c>
      <c r="F1376" s="2" t="str">
        <f>TEXT(Table2[[#This Row],[Order Date]],"YYYY")</f>
        <v>2019</v>
      </c>
      <c r="G1376">
        <v>5767</v>
      </c>
      <c r="H1376" t="s">
        <v>92</v>
      </c>
      <c r="I1376" t="s">
        <v>26</v>
      </c>
      <c r="J1376" t="s">
        <v>89</v>
      </c>
      <c r="K1376" t="s">
        <v>90</v>
      </c>
      <c r="L1376" t="s">
        <v>28</v>
      </c>
      <c r="M1376" t="s">
        <v>120</v>
      </c>
      <c r="N1376">
        <v>365</v>
      </c>
      <c r="O1376" t="s">
        <v>53</v>
      </c>
      <c r="P1376" s="4">
        <v>94.75</v>
      </c>
      <c r="Q1376">
        <v>5</v>
      </c>
      <c r="R1376" s="4">
        <f t="shared" si="105"/>
        <v>473.75</v>
      </c>
      <c r="S1376" s="2">
        <v>152.8499985</v>
      </c>
      <c r="T1376" s="2">
        <f t="shared" si="108"/>
        <v>320.90000150000003</v>
      </c>
      <c r="U1376" s="2">
        <f t="shared" si="109"/>
        <v>30.5699997</v>
      </c>
    </row>
    <row r="1377" spans="1:21">
      <c r="A1377">
        <v>45455</v>
      </c>
      <c r="B1377" s="1">
        <v>43480</v>
      </c>
      <c r="C1377" s="2">
        <f t="shared" si="106"/>
        <v>2</v>
      </c>
      <c r="D1377" s="2" t="str">
        <f t="shared" si="107"/>
        <v>Weekday</v>
      </c>
      <c r="E1377" s="2" t="str">
        <f>TEXT(Table2[[#This Row],[Order Date]],"MMMM")</f>
        <v>January</v>
      </c>
      <c r="F1377" s="2" t="str">
        <f>TEXT(Table2[[#This Row],[Order Date]],"YYYY")</f>
        <v>2019</v>
      </c>
      <c r="G1377">
        <v>7390</v>
      </c>
      <c r="H1377" t="s">
        <v>92</v>
      </c>
      <c r="I1377" t="s">
        <v>313</v>
      </c>
      <c r="J1377" t="s">
        <v>89</v>
      </c>
      <c r="K1377" t="s">
        <v>90</v>
      </c>
      <c r="L1377" t="s">
        <v>28</v>
      </c>
      <c r="M1377" t="s">
        <v>160</v>
      </c>
      <c r="N1377">
        <v>502</v>
      </c>
      <c r="O1377" t="s">
        <v>29</v>
      </c>
      <c r="P1377" s="4">
        <v>65</v>
      </c>
      <c r="Q1377">
        <v>4</v>
      </c>
      <c r="R1377" s="4">
        <f t="shared" si="105"/>
        <v>260</v>
      </c>
      <c r="S1377" s="2">
        <v>134.39999388000001</v>
      </c>
      <c r="T1377" s="2">
        <f t="shared" si="108"/>
        <v>125.60000611999999</v>
      </c>
      <c r="U1377" s="2">
        <f t="shared" si="109"/>
        <v>33.599998470000003</v>
      </c>
    </row>
    <row r="1378" spans="1:21">
      <c r="A1378">
        <v>63445</v>
      </c>
      <c r="B1378" s="1">
        <v>43480</v>
      </c>
      <c r="C1378" s="2">
        <f t="shared" si="106"/>
        <v>2</v>
      </c>
      <c r="D1378" s="2" t="str">
        <f t="shared" si="107"/>
        <v>Weekday</v>
      </c>
      <c r="E1378" s="2" t="str">
        <f>TEXT(Table2[[#This Row],[Order Date]],"MMMM")</f>
        <v>January</v>
      </c>
      <c r="F1378" s="2" t="str">
        <f>TEXT(Table2[[#This Row],[Order Date]],"YYYY")</f>
        <v>2019</v>
      </c>
      <c r="G1378">
        <v>5206</v>
      </c>
      <c r="H1378" t="s">
        <v>946</v>
      </c>
      <c r="I1378" t="s">
        <v>144</v>
      </c>
      <c r="J1378" t="s">
        <v>89</v>
      </c>
      <c r="K1378" t="s">
        <v>90</v>
      </c>
      <c r="L1378" t="s">
        <v>28</v>
      </c>
      <c r="M1378" t="s">
        <v>134</v>
      </c>
      <c r="N1378">
        <v>191</v>
      </c>
      <c r="O1378" t="s">
        <v>29</v>
      </c>
      <c r="P1378" s="4">
        <v>85</v>
      </c>
      <c r="Q1378">
        <v>5</v>
      </c>
      <c r="R1378" s="4">
        <f t="shared" si="105"/>
        <v>425</v>
      </c>
      <c r="S1378" s="2">
        <v>273.89999399999999</v>
      </c>
      <c r="T1378" s="2">
        <f t="shared" si="108"/>
        <v>151.10000600000001</v>
      </c>
      <c r="U1378" s="2">
        <f t="shared" si="109"/>
        <v>54.779998800000001</v>
      </c>
    </row>
    <row r="1379" spans="1:21">
      <c r="A1379">
        <v>59226</v>
      </c>
      <c r="B1379" s="1">
        <v>43479</v>
      </c>
      <c r="C1379" s="2">
        <f t="shared" si="106"/>
        <v>1</v>
      </c>
      <c r="D1379" s="2" t="str">
        <f t="shared" si="107"/>
        <v>Weekday</v>
      </c>
      <c r="E1379" s="2" t="str">
        <f>TEXT(Table2[[#This Row],[Order Date]],"MMMM")</f>
        <v>January</v>
      </c>
      <c r="F1379" s="2" t="str">
        <f>TEXT(Table2[[#This Row],[Order Date]],"YYYY")</f>
        <v>2019</v>
      </c>
      <c r="G1379">
        <v>155</v>
      </c>
      <c r="H1379" t="s">
        <v>947</v>
      </c>
      <c r="I1379" t="s">
        <v>44</v>
      </c>
      <c r="J1379" t="s">
        <v>110</v>
      </c>
      <c r="K1379" t="s">
        <v>111</v>
      </c>
      <c r="L1379" t="s">
        <v>33</v>
      </c>
      <c r="M1379" t="s">
        <v>183</v>
      </c>
      <c r="N1379">
        <v>627</v>
      </c>
      <c r="O1379" t="s">
        <v>46</v>
      </c>
      <c r="P1379" s="4">
        <v>165</v>
      </c>
      <c r="Q1379">
        <v>5</v>
      </c>
      <c r="R1379" s="4">
        <f t="shared" si="105"/>
        <v>825</v>
      </c>
      <c r="S1379" s="2">
        <v>613.65001700000005</v>
      </c>
      <c r="T1379" s="2">
        <f t="shared" si="108"/>
        <v>211.34998299999995</v>
      </c>
      <c r="U1379" s="2">
        <f t="shared" si="109"/>
        <v>122.73000340000002</v>
      </c>
    </row>
    <row r="1380" spans="1:21">
      <c r="A1380">
        <v>57570</v>
      </c>
      <c r="B1380" s="1">
        <v>43479</v>
      </c>
      <c r="C1380" s="2">
        <f t="shared" si="106"/>
        <v>1</v>
      </c>
      <c r="D1380" s="2" t="str">
        <f t="shared" si="107"/>
        <v>Weekday</v>
      </c>
      <c r="E1380" s="2" t="str">
        <f>TEXT(Table2[[#This Row],[Order Date]],"MMMM")</f>
        <v>January</v>
      </c>
      <c r="F1380" s="2" t="str">
        <f>TEXT(Table2[[#This Row],[Order Date]],"YYYY")</f>
        <v>2019</v>
      </c>
      <c r="G1380">
        <v>3207</v>
      </c>
      <c r="H1380" t="s">
        <v>92</v>
      </c>
      <c r="I1380" t="s">
        <v>44</v>
      </c>
      <c r="J1380" t="s">
        <v>110</v>
      </c>
      <c r="K1380" t="s">
        <v>111</v>
      </c>
      <c r="L1380" t="s">
        <v>33</v>
      </c>
      <c r="M1380" t="s">
        <v>120</v>
      </c>
      <c r="N1380">
        <v>365</v>
      </c>
      <c r="O1380" t="s">
        <v>53</v>
      </c>
      <c r="P1380" s="4">
        <v>94.75</v>
      </c>
      <c r="Q1380">
        <v>5</v>
      </c>
      <c r="R1380" s="4">
        <f t="shared" si="105"/>
        <v>473.75</v>
      </c>
      <c r="S1380" s="2">
        <v>152.8499985</v>
      </c>
      <c r="T1380" s="2">
        <f t="shared" si="108"/>
        <v>320.90000150000003</v>
      </c>
      <c r="U1380" s="2">
        <f t="shared" si="109"/>
        <v>30.5699997</v>
      </c>
    </row>
    <row r="1381" spans="1:21">
      <c r="A1381">
        <v>61346</v>
      </c>
      <c r="B1381" s="1">
        <v>43479</v>
      </c>
      <c r="C1381" s="2">
        <f t="shared" si="106"/>
        <v>1</v>
      </c>
      <c r="D1381" s="2" t="str">
        <f t="shared" si="107"/>
        <v>Weekday</v>
      </c>
      <c r="E1381" s="2" t="str">
        <f>TEXT(Table2[[#This Row],[Order Date]],"MMMM")</f>
        <v>January</v>
      </c>
      <c r="F1381" s="2" t="str">
        <f>TEXT(Table2[[#This Row],[Order Date]],"YYYY")</f>
        <v>2019</v>
      </c>
      <c r="G1381">
        <v>4078</v>
      </c>
      <c r="H1381" t="s">
        <v>391</v>
      </c>
      <c r="I1381" t="s">
        <v>44</v>
      </c>
      <c r="J1381" t="s">
        <v>110</v>
      </c>
      <c r="K1381" t="s">
        <v>111</v>
      </c>
      <c r="L1381" t="s">
        <v>33</v>
      </c>
      <c r="M1381" t="s">
        <v>183</v>
      </c>
      <c r="N1381">
        <v>627</v>
      </c>
      <c r="O1381" t="s">
        <v>46</v>
      </c>
      <c r="P1381" s="4">
        <v>165</v>
      </c>
      <c r="Q1381">
        <v>5</v>
      </c>
      <c r="R1381" s="4">
        <f t="shared" si="105"/>
        <v>825</v>
      </c>
      <c r="S1381" s="2">
        <v>613.65001700000005</v>
      </c>
      <c r="T1381" s="2">
        <f t="shared" si="108"/>
        <v>211.34998299999995</v>
      </c>
      <c r="U1381" s="2">
        <f t="shared" si="109"/>
        <v>122.73000340000002</v>
      </c>
    </row>
    <row r="1382" spans="1:21">
      <c r="A1382">
        <v>57185</v>
      </c>
      <c r="B1382" s="1">
        <v>43479</v>
      </c>
      <c r="C1382" s="2">
        <f t="shared" si="106"/>
        <v>1</v>
      </c>
      <c r="D1382" s="2" t="str">
        <f t="shared" si="107"/>
        <v>Weekday</v>
      </c>
      <c r="E1382" s="2" t="str">
        <f>TEXT(Table2[[#This Row],[Order Date]],"MMMM")</f>
        <v>January</v>
      </c>
      <c r="F1382" s="2" t="str">
        <f>TEXT(Table2[[#This Row],[Order Date]],"YYYY")</f>
        <v>2019</v>
      </c>
      <c r="G1382">
        <v>6887</v>
      </c>
      <c r="H1382" t="s">
        <v>92</v>
      </c>
      <c r="I1382" t="s">
        <v>44</v>
      </c>
      <c r="J1382" t="s">
        <v>110</v>
      </c>
      <c r="K1382" t="s">
        <v>111</v>
      </c>
      <c r="L1382" t="s">
        <v>33</v>
      </c>
      <c r="M1382" t="s">
        <v>134</v>
      </c>
      <c r="N1382">
        <v>191</v>
      </c>
      <c r="O1382" t="s">
        <v>29</v>
      </c>
      <c r="P1382" s="4">
        <v>85</v>
      </c>
      <c r="Q1382">
        <v>5</v>
      </c>
      <c r="R1382" s="4">
        <f t="shared" si="105"/>
        <v>425</v>
      </c>
      <c r="S1382" s="2">
        <v>273.89999399999999</v>
      </c>
      <c r="T1382" s="2">
        <f t="shared" si="108"/>
        <v>151.10000600000001</v>
      </c>
      <c r="U1382" s="2">
        <f t="shared" si="109"/>
        <v>54.779998800000001</v>
      </c>
    </row>
    <row r="1383" spans="1:21">
      <c r="A1383">
        <v>12778</v>
      </c>
      <c r="B1383" s="1">
        <v>43479</v>
      </c>
      <c r="C1383" s="2">
        <f t="shared" si="106"/>
        <v>1</v>
      </c>
      <c r="D1383" s="2" t="str">
        <f t="shared" si="107"/>
        <v>Weekday</v>
      </c>
      <c r="E1383" s="2" t="str">
        <f>TEXT(Table2[[#This Row],[Order Date]],"MMMM")</f>
        <v>January</v>
      </c>
      <c r="F1383" s="2" t="str">
        <f>TEXT(Table2[[#This Row],[Order Date]],"YYYY")</f>
        <v>2019</v>
      </c>
      <c r="G1383">
        <v>9091</v>
      </c>
      <c r="H1383" t="s">
        <v>191</v>
      </c>
      <c r="I1383" t="s">
        <v>36</v>
      </c>
      <c r="J1383" t="s">
        <v>110</v>
      </c>
      <c r="K1383" t="s">
        <v>90</v>
      </c>
      <c r="L1383" t="s">
        <v>28</v>
      </c>
      <c r="M1383" t="s">
        <v>94</v>
      </c>
      <c r="N1383">
        <v>403</v>
      </c>
      <c r="O1383" t="s">
        <v>53</v>
      </c>
      <c r="P1383" s="4">
        <v>133.37</v>
      </c>
      <c r="Q1383">
        <v>1</v>
      </c>
      <c r="R1383" s="4">
        <f t="shared" si="105"/>
        <v>133.37</v>
      </c>
      <c r="S1383" s="2">
        <v>84.590000149999995</v>
      </c>
      <c r="T1383" s="2">
        <f t="shared" si="108"/>
        <v>48.77999985000001</v>
      </c>
      <c r="U1383" s="2">
        <f t="shared" si="109"/>
        <v>84.590000149999995</v>
      </c>
    </row>
    <row r="1384" spans="1:21">
      <c r="A1384">
        <v>67246</v>
      </c>
      <c r="B1384" s="1">
        <v>43479</v>
      </c>
      <c r="C1384" s="2">
        <f t="shared" si="106"/>
        <v>1</v>
      </c>
      <c r="D1384" s="2" t="str">
        <f t="shared" si="107"/>
        <v>Weekday</v>
      </c>
      <c r="E1384" s="2" t="str">
        <f>TEXT(Table2[[#This Row],[Order Date]],"MMMM")</f>
        <v>January</v>
      </c>
      <c r="F1384" s="2" t="str">
        <f>TEXT(Table2[[#This Row],[Order Date]],"YYYY")</f>
        <v>2019</v>
      </c>
      <c r="G1384">
        <v>5158</v>
      </c>
      <c r="H1384" t="s">
        <v>92</v>
      </c>
      <c r="I1384" t="s">
        <v>254</v>
      </c>
      <c r="J1384" t="s">
        <v>89</v>
      </c>
      <c r="K1384" t="s">
        <v>90</v>
      </c>
      <c r="L1384" t="s">
        <v>28</v>
      </c>
      <c r="M1384" t="s">
        <v>948</v>
      </c>
      <c r="N1384">
        <v>78</v>
      </c>
      <c r="O1384" t="s">
        <v>42</v>
      </c>
      <c r="P1384" s="4">
        <v>85</v>
      </c>
      <c r="Q1384">
        <v>4</v>
      </c>
      <c r="R1384" s="4">
        <f t="shared" si="105"/>
        <v>340</v>
      </c>
      <c r="S1384" s="2">
        <v>189.67999280000001</v>
      </c>
      <c r="T1384" s="2">
        <f t="shared" si="108"/>
        <v>150.32000719999999</v>
      </c>
      <c r="U1384" s="2">
        <f t="shared" si="109"/>
        <v>47.419998200000002</v>
      </c>
    </row>
    <row r="1385" spans="1:21">
      <c r="A1385">
        <v>62840</v>
      </c>
      <c r="B1385" s="1">
        <v>43479</v>
      </c>
      <c r="C1385" s="2">
        <f t="shared" si="106"/>
        <v>1</v>
      </c>
      <c r="D1385" s="2" t="str">
        <f t="shared" si="107"/>
        <v>Weekday</v>
      </c>
      <c r="E1385" s="2" t="str">
        <f>TEXT(Table2[[#This Row],[Order Date]],"MMMM")</f>
        <v>January</v>
      </c>
      <c r="F1385" s="2" t="str">
        <f>TEXT(Table2[[#This Row],[Order Date]],"YYYY")</f>
        <v>2019</v>
      </c>
      <c r="G1385">
        <v>9906</v>
      </c>
      <c r="H1385" t="s">
        <v>92</v>
      </c>
      <c r="I1385" t="s">
        <v>101</v>
      </c>
      <c r="J1385" t="s">
        <v>89</v>
      </c>
      <c r="K1385" t="s">
        <v>90</v>
      </c>
      <c r="L1385" t="s">
        <v>28</v>
      </c>
      <c r="M1385" t="s">
        <v>160</v>
      </c>
      <c r="N1385">
        <v>502</v>
      </c>
      <c r="O1385" t="s">
        <v>29</v>
      </c>
      <c r="P1385" s="4">
        <v>65</v>
      </c>
      <c r="Q1385">
        <v>4</v>
      </c>
      <c r="R1385" s="4">
        <f t="shared" si="105"/>
        <v>260</v>
      </c>
      <c r="S1385" s="2">
        <v>134.39999388000001</v>
      </c>
      <c r="T1385" s="2">
        <f t="shared" si="108"/>
        <v>125.60000611999999</v>
      </c>
      <c r="U1385" s="2">
        <f t="shared" si="109"/>
        <v>33.599998470000003</v>
      </c>
    </row>
    <row r="1386" spans="1:21">
      <c r="A1386">
        <v>63377</v>
      </c>
      <c r="B1386" s="1">
        <v>43479</v>
      </c>
      <c r="C1386" s="2">
        <f t="shared" si="106"/>
        <v>1</v>
      </c>
      <c r="D1386" s="2" t="str">
        <f t="shared" si="107"/>
        <v>Weekday</v>
      </c>
      <c r="E1386" s="2" t="str">
        <f>TEXT(Table2[[#This Row],[Order Date]],"MMMM")</f>
        <v>January</v>
      </c>
      <c r="F1386" s="2" t="str">
        <f>TEXT(Table2[[#This Row],[Order Date]],"YYYY")</f>
        <v>2019</v>
      </c>
      <c r="G1386">
        <v>12019</v>
      </c>
      <c r="H1386" t="s">
        <v>656</v>
      </c>
      <c r="I1386" t="s">
        <v>26</v>
      </c>
      <c r="J1386" t="s">
        <v>89</v>
      </c>
      <c r="K1386" t="s">
        <v>90</v>
      </c>
      <c r="L1386" t="s">
        <v>28</v>
      </c>
      <c r="M1386" t="s">
        <v>183</v>
      </c>
      <c r="N1386">
        <v>627</v>
      </c>
      <c r="O1386" t="s">
        <v>46</v>
      </c>
      <c r="P1386" s="4">
        <v>165</v>
      </c>
      <c r="Q1386">
        <v>4</v>
      </c>
      <c r="R1386" s="4">
        <f t="shared" si="105"/>
        <v>660</v>
      </c>
      <c r="S1386" s="2">
        <v>490.9200136</v>
      </c>
      <c r="T1386" s="2">
        <f t="shared" si="108"/>
        <v>169.0799864</v>
      </c>
      <c r="U1386" s="2">
        <f t="shared" si="109"/>
        <v>122.7300034</v>
      </c>
    </row>
    <row r="1387" spans="1:21">
      <c r="A1387">
        <v>51009</v>
      </c>
      <c r="B1387" s="1">
        <v>43479</v>
      </c>
      <c r="C1387" s="2">
        <f t="shared" si="106"/>
        <v>1</v>
      </c>
      <c r="D1387" s="2" t="str">
        <f t="shared" si="107"/>
        <v>Weekday</v>
      </c>
      <c r="E1387" s="2" t="str">
        <f>TEXT(Table2[[#This Row],[Order Date]],"MMMM")</f>
        <v>January</v>
      </c>
      <c r="F1387" s="2" t="str">
        <f>TEXT(Table2[[#This Row],[Order Date]],"YYYY")</f>
        <v>2019</v>
      </c>
      <c r="G1387">
        <v>8144</v>
      </c>
      <c r="H1387" t="s">
        <v>208</v>
      </c>
      <c r="I1387" t="s">
        <v>233</v>
      </c>
      <c r="J1387" t="s">
        <v>89</v>
      </c>
      <c r="K1387" t="s">
        <v>90</v>
      </c>
      <c r="L1387" t="s">
        <v>28</v>
      </c>
      <c r="M1387" t="s">
        <v>134</v>
      </c>
      <c r="N1387">
        <v>191</v>
      </c>
      <c r="O1387" t="s">
        <v>29</v>
      </c>
      <c r="P1387" s="4">
        <v>85</v>
      </c>
      <c r="Q1387">
        <v>4</v>
      </c>
      <c r="R1387" s="4">
        <f t="shared" si="105"/>
        <v>340</v>
      </c>
      <c r="S1387" s="2">
        <v>219.11999520000001</v>
      </c>
      <c r="T1387" s="2">
        <f t="shared" si="108"/>
        <v>120.88000479999999</v>
      </c>
      <c r="U1387" s="2">
        <f t="shared" si="109"/>
        <v>54.779998800000001</v>
      </c>
    </row>
    <row r="1388" spans="1:21">
      <c r="A1388">
        <v>19309</v>
      </c>
      <c r="B1388" s="1">
        <v>43479</v>
      </c>
      <c r="C1388" s="2">
        <f t="shared" si="106"/>
        <v>1</v>
      </c>
      <c r="D1388" s="2" t="str">
        <f t="shared" si="107"/>
        <v>Weekday</v>
      </c>
      <c r="E1388" s="2" t="str">
        <f>TEXT(Table2[[#This Row],[Order Date]],"MMMM")</f>
        <v>January</v>
      </c>
      <c r="F1388" s="2" t="str">
        <f>TEXT(Table2[[#This Row],[Order Date]],"YYYY")</f>
        <v>2019</v>
      </c>
      <c r="G1388">
        <v>5621</v>
      </c>
      <c r="H1388" t="s">
        <v>92</v>
      </c>
      <c r="I1388" t="s">
        <v>641</v>
      </c>
      <c r="J1388" t="s">
        <v>89</v>
      </c>
      <c r="K1388" t="s">
        <v>90</v>
      </c>
      <c r="L1388" t="s">
        <v>28</v>
      </c>
      <c r="M1388" t="s">
        <v>120</v>
      </c>
      <c r="N1388">
        <v>365</v>
      </c>
      <c r="O1388" t="s">
        <v>53</v>
      </c>
      <c r="P1388" s="4">
        <v>94.75</v>
      </c>
      <c r="Q1388">
        <v>5</v>
      </c>
      <c r="R1388" s="4">
        <f t="shared" si="105"/>
        <v>473.75</v>
      </c>
      <c r="S1388" s="2">
        <v>152.8499985</v>
      </c>
      <c r="T1388" s="2">
        <f t="shared" si="108"/>
        <v>320.90000150000003</v>
      </c>
      <c r="U1388" s="2">
        <f t="shared" si="109"/>
        <v>30.5699997</v>
      </c>
    </row>
    <row r="1389" spans="1:21">
      <c r="A1389">
        <v>65487</v>
      </c>
      <c r="B1389" s="1">
        <v>43478</v>
      </c>
      <c r="C1389" s="2">
        <f t="shared" si="106"/>
        <v>7</v>
      </c>
      <c r="D1389" s="2" t="str">
        <f t="shared" si="107"/>
        <v>Weekend</v>
      </c>
      <c r="E1389" s="2" t="str">
        <f>TEXT(Table2[[#This Row],[Order Date]],"MMMM")</f>
        <v>January</v>
      </c>
      <c r="F1389" s="2" t="str">
        <f>TEXT(Table2[[#This Row],[Order Date]],"YYYY")</f>
        <v>2019</v>
      </c>
      <c r="G1389">
        <v>2363</v>
      </c>
      <c r="H1389" t="s">
        <v>414</v>
      </c>
      <c r="I1389" t="s">
        <v>44</v>
      </c>
      <c r="J1389" t="s">
        <v>110</v>
      </c>
      <c r="K1389" t="s">
        <v>111</v>
      </c>
      <c r="L1389" t="s">
        <v>28</v>
      </c>
      <c r="M1389" t="s">
        <v>94</v>
      </c>
      <c r="N1389">
        <v>403</v>
      </c>
      <c r="O1389" t="s">
        <v>53</v>
      </c>
      <c r="P1389" s="4">
        <v>133.37</v>
      </c>
      <c r="Q1389">
        <v>1</v>
      </c>
      <c r="R1389" s="4">
        <f t="shared" si="105"/>
        <v>133.37</v>
      </c>
      <c r="S1389" s="2">
        <v>84.590000149999995</v>
      </c>
      <c r="T1389" s="2">
        <f t="shared" si="108"/>
        <v>48.77999985000001</v>
      </c>
      <c r="U1389" s="2">
        <f t="shared" si="109"/>
        <v>84.590000149999995</v>
      </c>
    </row>
    <row r="1390" spans="1:21">
      <c r="A1390">
        <v>65487</v>
      </c>
      <c r="B1390" s="1">
        <v>43478</v>
      </c>
      <c r="C1390" s="2">
        <f t="shared" si="106"/>
        <v>7</v>
      </c>
      <c r="D1390" s="2" t="str">
        <f t="shared" si="107"/>
        <v>Weekend</v>
      </c>
      <c r="E1390" s="2" t="str">
        <f>TEXT(Table2[[#This Row],[Order Date]],"MMMM")</f>
        <v>January</v>
      </c>
      <c r="F1390" s="2" t="str">
        <f>TEXT(Table2[[#This Row],[Order Date]],"YYYY")</f>
        <v>2019</v>
      </c>
      <c r="G1390">
        <v>2363</v>
      </c>
      <c r="H1390" t="s">
        <v>414</v>
      </c>
      <c r="I1390" t="s">
        <v>44</v>
      </c>
      <c r="J1390" t="s">
        <v>110</v>
      </c>
      <c r="K1390" t="s">
        <v>111</v>
      </c>
      <c r="L1390" t="s">
        <v>28</v>
      </c>
      <c r="M1390" t="s">
        <v>94</v>
      </c>
      <c r="N1390">
        <v>403</v>
      </c>
      <c r="O1390" t="s">
        <v>53</v>
      </c>
      <c r="P1390" s="4">
        <v>133.37</v>
      </c>
      <c r="Q1390">
        <v>1</v>
      </c>
      <c r="R1390" s="4">
        <f t="shared" si="105"/>
        <v>133.37</v>
      </c>
      <c r="S1390" s="2">
        <v>84.590000149999995</v>
      </c>
      <c r="T1390" s="2">
        <f t="shared" si="108"/>
        <v>48.77999985000001</v>
      </c>
      <c r="U1390" s="2">
        <f t="shared" si="109"/>
        <v>84.590000149999995</v>
      </c>
    </row>
    <row r="1391" spans="1:21">
      <c r="A1391">
        <v>65487</v>
      </c>
      <c r="B1391" s="1">
        <v>43478</v>
      </c>
      <c r="C1391" s="2">
        <f t="shared" si="106"/>
        <v>7</v>
      </c>
      <c r="D1391" s="2" t="str">
        <f t="shared" si="107"/>
        <v>Weekend</v>
      </c>
      <c r="E1391" s="2" t="str">
        <f>TEXT(Table2[[#This Row],[Order Date]],"MMMM")</f>
        <v>January</v>
      </c>
      <c r="F1391" s="2" t="str">
        <f>TEXT(Table2[[#This Row],[Order Date]],"YYYY")</f>
        <v>2019</v>
      </c>
      <c r="G1391">
        <v>2363</v>
      </c>
      <c r="H1391" t="s">
        <v>414</v>
      </c>
      <c r="I1391" t="s">
        <v>44</v>
      </c>
      <c r="J1391" t="s">
        <v>110</v>
      </c>
      <c r="K1391" t="s">
        <v>111</v>
      </c>
      <c r="L1391" t="s">
        <v>28</v>
      </c>
      <c r="M1391" t="s">
        <v>94</v>
      </c>
      <c r="N1391">
        <v>403</v>
      </c>
      <c r="O1391" t="s">
        <v>53</v>
      </c>
      <c r="P1391" s="4">
        <v>133.37</v>
      </c>
      <c r="Q1391">
        <v>1</v>
      </c>
      <c r="R1391" s="4">
        <f t="shared" si="105"/>
        <v>133.37</v>
      </c>
      <c r="S1391" s="2">
        <v>84.590000149999995</v>
      </c>
      <c r="T1391" s="2">
        <f t="shared" si="108"/>
        <v>48.77999985000001</v>
      </c>
      <c r="U1391" s="2">
        <f t="shared" si="109"/>
        <v>84.590000149999995</v>
      </c>
    </row>
    <row r="1392" spans="1:21">
      <c r="A1392">
        <v>57128</v>
      </c>
      <c r="B1392" s="1">
        <v>43478</v>
      </c>
      <c r="C1392" s="2">
        <f t="shared" si="106"/>
        <v>7</v>
      </c>
      <c r="D1392" s="2" t="str">
        <f t="shared" si="107"/>
        <v>Weekend</v>
      </c>
      <c r="E1392" s="2" t="str">
        <f>TEXT(Table2[[#This Row],[Order Date]],"MMMM")</f>
        <v>January</v>
      </c>
      <c r="F1392" s="2" t="str">
        <f>TEXT(Table2[[#This Row],[Order Date]],"YYYY")</f>
        <v>2019</v>
      </c>
      <c r="G1392">
        <v>2643</v>
      </c>
      <c r="H1392" t="s">
        <v>92</v>
      </c>
      <c r="I1392" t="s">
        <v>44</v>
      </c>
      <c r="J1392" t="s">
        <v>110</v>
      </c>
      <c r="K1392" t="s">
        <v>111</v>
      </c>
      <c r="L1392" t="s">
        <v>33</v>
      </c>
      <c r="M1392" t="s">
        <v>128</v>
      </c>
      <c r="N1392">
        <v>818</v>
      </c>
      <c r="O1392" t="s">
        <v>46</v>
      </c>
      <c r="P1392" s="4">
        <v>46.69</v>
      </c>
      <c r="Q1392">
        <v>5</v>
      </c>
      <c r="R1392" s="4">
        <f t="shared" si="105"/>
        <v>233.45</v>
      </c>
      <c r="S1392" s="2">
        <v>148.45000264999999</v>
      </c>
      <c r="T1392" s="2">
        <f t="shared" si="108"/>
        <v>84.999997350000001</v>
      </c>
      <c r="U1392" s="2">
        <f t="shared" si="109"/>
        <v>29.690000529999999</v>
      </c>
    </row>
    <row r="1393" spans="1:21">
      <c r="A1393">
        <v>53069</v>
      </c>
      <c r="B1393" s="1">
        <v>43478</v>
      </c>
      <c r="C1393" s="2">
        <f t="shared" si="106"/>
        <v>7</v>
      </c>
      <c r="D1393" s="2" t="str">
        <f t="shared" si="107"/>
        <v>Weekend</v>
      </c>
      <c r="E1393" s="2" t="str">
        <f>TEXT(Table2[[#This Row],[Order Date]],"MMMM")</f>
        <v>January</v>
      </c>
      <c r="F1393" s="2" t="str">
        <f>TEXT(Table2[[#This Row],[Order Date]],"YYYY")</f>
        <v>2019</v>
      </c>
      <c r="G1393">
        <v>4126</v>
      </c>
      <c r="H1393" t="s">
        <v>496</v>
      </c>
      <c r="I1393" t="s">
        <v>44</v>
      </c>
      <c r="J1393" t="s">
        <v>110</v>
      </c>
      <c r="K1393" t="s">
        <v>111</v>
      </c>
      <c r="L1393" t="s">
        <v>33</v>
      </c>
      <c r="M1393" t="s">
        <v>134</v>
      </c>
      <c r="N1393">
        <v>191</v>
      </c>
      <c r="O1393" t="s">
        <v>29</v>
      </c>
      <c r="P1393" s="4">
        <v>85</v>
      </c>
      <c r="Q1393">
        <v>5</v>
      </c>
      <c r="R1393" s="4">
        <f t="shared" si="105"/>
        <v>425</v>
      </c>
      <c r="S1393" s="2">
        <v>273.89999399999999</v>
      </c>
      <c r="T1393" s="2">
        <f t="shared" si="108"/>
        <v>151.10000600000001</v>
      </c>
      <c r="U1393" s="2">
        <f t="shared" si="109"/>
        <v>54.779998800000001</v>
      </c>
    </row>
    <row r="1394" spans="1:21">
      <c r="A1394">
        <v>53069</v>
      </c>
      <c r="B1394" s="1">
        <v>43478</v>
      </c>
      <c r="C1394" s="2">
        <f t="shared" si="106"/>
        <v>7</v>
      </c>
      <c r="D1394" s="2" t="str">
        <f t="shared" si="107"/>
        <v>Weekend</v>
      </c>
      <c r="E1394" s="2" t="str">
        <f>TEXT(Table2[[#This Row],[Order Date]],"MMMM")</f>
        <v>January</v>
      </c>
      <c r="F1394" s="2" t="str">
        <f>TEXT(Table2[[#This Row],[Order Date]],"YYYY")</f>
        <v>2019</v>
      </c>
      <c r="G1394">
        <v>4126</v>
      </c>
      <c r="H1394" t="s">
        <v>496</v>
      </c>
      <c r="I1394" t="s">
        <v>44</v>
      </c>
      <c r="J1394" t="s">
        <v>110</v>
      </c>
      <c r="K1394" t="s">
        <v>111</v>
      </c>
      <c r="L1394" t="s">
        <v>33</v>
      </c>
      <c r="M1394" t="s">
        <v>120</v>
      </c>
      <c r="N1394">
        <v>365</v>
      </c>
      <c r="O1394" t="s">
        <v>53</v>
      </c>
      <c r="P1394" s="4">
        <v>94.75</v>
      </c>
      <c r="Q1394">
        <v>5</v>
      </c>
      <c r="R1394" s="4">
        <f t="shared" si="105"/>
        <v>473.75</v>
      </c>
      <c r="S1394" s="2">
        <v>152.8499985</v>
      </c>
      <c r="T1394" s="2">
        <f t="shared" si="108"/>
        <v>320.90000150000003</v>
      </c>
      <c r="U1394" s="2">
        <f t="shared" si="109"/>
        <v>30.5699997</v>
      </c>
    </row>
    <row r="1395" spans="1:21">
      <c r="A1395">
        <v>63320</v>
      </c>
      <c r="B1395" s="1">
        <v>43478</v>
      </c>
      <c r="C1395" s="2">
        <f t="shared" si="106"/>
        <v>7</v>
      </c>
      <c r="D1395" s="2" t="str">
        <f t="shared" si="107"/>
        <v>Weekend</v>
      </c>
      <c r="E1395" s="2" t="str">
        <f>TEXT(Table2[[#This Row],[Order Date]],"MMMM")</f>
        <v>January</v>
      </c>
      <c r="F1395" s="2" t="str">
        <f>TEXT(Table2[[#This Row],[Order Date]],"YYYY")</f>
        <v>2019</v>
      </c>
      <c r="G1395">
        <v>6611</v>
      </c>
      <c r="H1395" t="s">
        <v>92</v>
      </c>
      <c r="I1395" t="s">
        <v>44</v>
      </c>
      <c r="J1395" t="s">
        <v>110</v>
      </c>
      <c r="K1395" t="s">
        <v>90</v>
      </c>
      <c r="L1395" t="s">
        <v>28</v>
      </c>
      <c r="M1395" t="s">
        <v>94</v>
      </c>
      <c r="N1395">
        <v>403</v>
      </c>
      <c r="O1395" t="s">
        <v>53</v>
      </c>
      <c r="P1395" s="4">
        <v>133.37</v>
      </c>
      <c r="Q1395">
        <v>1</v>
      </c>
      <c r="R1395" s="4">
        <f t="shared" si="105"/>
        <v>133.37</v>
      </c>
      <c r="S1395" s="2">
        <v>84.590000149999995</v>
      </c>
      <c r="T1395" s="2">
        <f t="shared" si="108"/>
        <v>48.77999985000001</v>
      </c>
      <c r="U1395" s="2">
        <f t="shared" si="109"/>
        <v>84.590000149999995</v>
      </c>
    </row>
    <row r="1396" spans="1:21">
      <c r="A1396">
        <v>67566</v>
      </c>
      <c r="B1396" s="1">
        <v>43478</v>
      </c>
      <c r="C1396" s="2">
        <f t="shared" si="106"/>
        <v>7</v>
      </c>
      <c r="D1396" s="2" t="str">
        <f t="shared" si="107"/>
        <v>Weekend</v>
      </c>
      <c r="E1396" s="2" t="str">
        <f>TEXT(Table2[[#This Row],[Order Date]],"MMMM")</f>
        <v>January</v>
      </c>
      <c r="F1396" s="2" t="str">
        <f>TEXT(Table2[[#This Row],[Order Date]],"YYYY")</f>
        <v>2019</v>
      </c>
      <c r="G1396">
        <v>2823</v>
      </c>
      <c r="H1396" t="s">
        <v>92</v>
      </c>
      <c r="I1396" t="s">
        <v>101</v>
      </c>
      <c r="J1396" t="s">
        <v>89</v>
      </c>
      <c r="K1396" t="s">
        <v>90</v>
      </c>
      <c r="L1396" t="s">
        <v>28</v>
      </c>
      <c r="M1396" t="s">
        <v>134</v>
      </c>
      <c r="N1396">
        <v>191</v>
      </c>
      <c r="O1396" t="s">
        <v>29</v>
      </c>
      <c r="P1396" s="4">
        <v>85</v>
      </c>
      <c r="Q1396">
        <v>5</v>
      </c>
      <c r="R1396" s="4">
        <f t="shared" si="105"/>
        <v>425</v>
      </c>
      <c r="S1396" s="2">
        <v>273.89999399999999</v>
      </c>
      <c r="T1396" s="2">
        <f t="shared" si="108"/>
        <v>151.10000600000001</v>
      </c>
      <c r="U1396" s="2">
        <f t="shared" si="109"/>
        <v>54.779998800000001</v>
      </c>
    </row>
    <row r="1397" spans="1:21">
      <c r="A1397">
        <v>63349</v>
      </c>
      <c r="B1397" s="1">
        <v>43478</v>
      </c>
      <c r="C1397" s="2">
        <f t="shared" si="106"/>
        <v>7</v>
      </c>
      <c r="D1397" s="2" t="str">
        <f t="shared" si="107"/>
        <v>Weekend</v>
      </c>
      <c r="E1397" s="2" t="str">
        <f>TEXT(Table2[[#This Row],[Order Date]],"MMMM")</f>
        <v>January</v>
      </c>
      <c r="F1397" s="2" t="str">
        <f>TEXT(Table2[[#This Row],[Order Date]],"YYYY")</f>
        <v>2019</v>
      </c>
      <c r="G1397">
        <v>7783</v>
      </c>
      <c r="H1397" t="s">
        <v>949</v>
      </c>
      <c r="I1397" t="s">
        <v>950</v>
      </c>
      <c r="J1397" t="s">
        <v>89</v>
      </c>
      <c r="K1397" t="s">
        <v>90</v>
      </c>
      <c r="L1397" t="s">
        <v>28</v>
      </c>
      <c r="M1397" t="s">
        <v>120</v>
      </c>
      <c r="N1397">
        <v>365</v>
      </c>
      <c r="O1397" t="s">
        <v>53</v>
      </c>
      <c r="P1397" s="4">
        <v>94.75</v>
      </c>
      <c r="Q1397">
        <v>5</v>
      </c>
      <c r="R1397" s="4">
        <f t="shared" si="105"/>
        <v>473.75</v>
      </c>
      <c r="S1397" s="2">
        <v>152.8499985</v>
      </c>
      <c r="T1397" s="2">
        <f t="shared" si="108"/>
        <v>320.90000150000003</v>
      </c>
      <c r="U1397" s="2">
        <f t="shared" si="109"/>
        <v>30.5699997</v>
      </c>
    </row>
    <row r="1398" spans="1:21">
      <c r="A1398">
        <v>65430</v>
      </c>
      <c r="B1398" s="1">
        <v>43478</v>
      </c>
      <c r="C1398" s="2">
        <f t="shared" si="106"/>
        <v>7</v>
      </c>
      <c r="D1398" s="2" t="str">
        <f t="shared" si="107"/>
        <v>Weekend</v>
      </c>
      <c r="E1398" s="2" t="str">
        <f>TEXT(Table2[[#This Row],[Order Date]],"MMMM")</f>
        <v>January</v>
      </c>
      <c r="F1398" s="2" t="str">
        <f>TEXT(Table2[[#This Row],[Order Date]],"YYYY")</f>
        <v>2019</v>
      </c>
      <c r="G1398">
        <v>9008</v>
      </c>
      <c r="H1398" t="s">
        <v>92</v>
      </c>
      <c r="I1398" t="s">
        <v>950</v>
      </c>
      <c r="J1398" t="s">
        <v>89</v>
      </c>
      <c r="K1398" t="s">
        <v>90</v>
      </c>
      <c r="L1398" t="s">
        <v>33</v>
      </c>
      <c r="M1398" t="s">
        <v>480</v>
      </c>
      <c r="N1398">
        <v>24</v>
      </c>
      <c r="O1398" t="s">
        <v>42</v>
      </c>
      <c r="P1398" s="4">
        <v>40.89</v>
      </c>
      <c r="Q1398">
        <v>4</v>
      </c>
      <c r="R1398" s="4">
        <f t="shared" si="105"/>
        <v>163.56</v>
      </c>
      <c r="S1398" s="2">
        <v>68.199996959999993</v>
      </c>
      <c r="T1398" s="2">
        <f t="shared" si="108"/>
        <v>95.360003040000009</v>
      </c>
      <c r="U1398" s="2">
        <f t="shared" si="109"/>
        <v>17.049999239999998</v>
      </c>
    </row>
    <row r="1399" spans="1:21">
      <c r="A1399">
        <v>55002</v>
      </c>
      <c r="B1399" s="1">
        <v>43478</v>
      </c>
      <c r="C1399" s="2">
        <f t="shared" si="106"/>
        <v>7</v>
      </c>
      <c r="D1399" s="2" t="str">
        <f t="shared" si="107"/>
        <v>Weekend</v>
      </c>
      <c r="E1399" s="2" t="str">
        <f>TEXT(Table2[[#This Row],[Order Date]],"MMMM")</f>
        <v>January</v>
      </c>
      <c r="F1399" s="2" t="str">
        <f>TEXT(Table2[[#This Row],[Order Date]],"YYYY")</f>
        <v>2019</v>
      </c>
      <c r="G1399">
        <v>7454</v>
      </c>
      <c r="H1399" t="s">
        <v>337</v>
      </c>
      <c r="I1399" t="s">
        <v>338</v>
      </c>
      <c r="J1399" t="s">
        <v>89</v>
      </c>
      <c r="K1399" t="s">
        <v>90</v>
      </c>
      <c r="L1399" t="s">
        <v>33</v>
      </c>
      <c r="M1399" t="s">
        <v>120</v>
      </c>
      <c r="N1399">
        <v>365</v>
      </c>
      <c r="O1399" t="s">
        <v>53</v>
      </c>
      <c r="P1399" s="4">
        <v>94.75</v>
      </c>
      <c r="Q1399">
        <v>2</v>
      </c>
      <c r="R1399" s="4">
        <f t="shared" si="105"/>
        <v>189.5</v>
      </c>
      <c r="S1399" s="2">
        <v>61.139999400000001</v>
      </c>
      <c r="T1399" s="2">
        <f t="shared" si="108"/>
        <v>128.36000060000001</v>
      </c>
      <c r="U1399" s="2">
        <f t="shared" si="109"/>
        <v>30.5699997</v>
      </c>
    </row>
    <row r="1400" spans="1:21">
      <c r="A1400">
        <v>65439</v>
      </c>
      <c r="B1400" s="1">
        <v>43478</v>
      </c>
      <c r="C1400" s="2">
        <f t="shared" si="106"/>
        <v>7</v>
      </c>
      <c r="D1400" s="2" t="str">
        <f t="shared" si="107"/>
        <v>Weekend</v>
      </c>
      <c r="E1400" s="2" t="str">
        <f>TEXT(Table2[[#This Row],[Order Date]],"MMMM")</f>
        <v>January</v>
      </c>
      <c r="F1400" s="2" t="str">
        <f>TEXT(Table2[[#This Row],[Order Date]],"YYYY")</f>
        <v>2019</v>
      </c>
      <c r="G1400">
        <v>394</v>
      </c>
      <c r="H1400" t="s">
        <v>92</v>
      </c>
      <c r="I1400" t="s">
        <v>951</v>
      </c>
      <c r="J1400" t="s">
        <v>89</v>
      </c>
      <c r="K1400" t="s">
        <v>90</v>
      </c>
      <c r="L1400" t="s">
        <v>33</v>
      </c>
      <c r="M1400" t="s">
        <v>160</v>
      </c>
      <c r="N1400">
        <v>502</v>
      </c>
      <c r="O1400" t="s">
        <v>29</v>
      </c>
      <c r="P1400" s="4">
        <v>65</v>
      </c>
      <c r="Q1400">
        <v>4</v>
      </c>
      <c r="R1400" s="4">
        <f t="shared" si="105"/>
        <v>260</v>
      </c>
      <c r="S1400" s="2">
        <v>134.39999388000001</v>
      </c>
      <c r="T1400" s="2">
        <f t="shared" si="108"/>
        <v>125.60000611999999</v>
      </c>
      <c r="U1400" s="2">
        <f t="shared" si="109"/>
        <v>33.599998470000003</v>
      </c>
    </row>
    <row r="1401" spans="1:21">
      <c r="A1401">
        <v>67549</v>
      </c>
      <c r="B1401" s="1">
        <v>43478</v>
      </c>
      <c r="C1401" s="2">
        <f t="shared" si="106"/>
        <v>7</v>
      </c>
      <c r="D1401" s="2" t="str">
        <f t="shared" si="107"/>
        <v>Weekend</v>
      </c>
      <c r="E1401" s="2" t="str">
        <f>TEXT(Table2[[#This Row],[Order Date]],"MMMM")</f>
        <v>January</v>
      </c>
      <c r="F1401" s="2" t="str">
        <f>TEXT(Table2[[#This Row],[Order Date]],"YYYY")</f>
        <v>2019</v>
      </c>
      <c r="G1401">
        <v>4021</v>
      </c>
      <c r="H1401" t="s">
        <v>451</v>
      </c>
      <c r="I1401" t="s">
        <v>951</v>
      </c>
      <c r="J1401" t="s">
        <v>89</v>
      </c>
      <c r="K1401" t="s">
        <v>90</v>
      </c>
      <c r="L1401" t="s">
        <v>33</v>
      </c>
      <c r="M1401" t="s">
        <v>120</v>
      </c>
      <c r="N1401">
        <v>365</v>
      </c>
      <c r="O1401" t="s">
        <v>53</v>
      </c>
      <c r="P1401" s="4">
        <v>94.75</v>
      </c>
      <c r="Q1401">
        <v>4</v>
      </c>
      <c r="R1401" s="4">
        <f t="shared" si="105"/>
        <v>379</v>
      </c>
      <c r="S1401" s="2">
        <v>122.2799988</v>
      </c>
      <c r="T1401" s="2">
        <f t="shared" si="108"/>
        <v>256.72000120000001</v>
      </c>
      <c r="U1401" s="2">
        <f t="shared" si="109"/>
        <v>30.5699997</v>
      </c>
    </row>
    <row r="1402" spans="1:21">
      <c r="A1402">
        <v>67549</v>
      </c>
      <c r="B1402" s="1">
        <v>43478</v>
      </c>
      <c r="C1402" s="2">
        <f t="shared" si="106"/>
        <v>7</v>
      </c>
      <c r="D1402" s="2" t="str">
        <f t="shared" si="107"/>
        <v>Weekend</v>
      </c>
      <c r="E1402" s="2" t="str">
        <f>TEXT(Table2[[#This Row],[Order Date]],"MMMM")</f>
        <v>January</v>
      </c>
      <c r="F1402" s="2" t="str">
        <f>TEXT(Table2[[#This Row],[Order Date]],"YYYY")</f>
        <v>2019</v>
      </c>
      <c r="G1402">
        <v>4021</v>
      </c>
      <c r="H1402" t="s">
        <v>451</v>
      </c>
      <c r="I1402" t="s">
        <v>951</v>
      </c>
      <c r="J1402" t="s">
        <v>89</v>
      </c>
      <c r="K1402" t="s">
        <v>90</v>
      </c>
      <c r="L1402" t="s">
        <v>33</v>
      </c>
      <c r="M1402" t="s">
        <v>120</v>
      </c>
      <c r="N1402">
        <v>365</v>
      </c>
      <c r="O1402" t="s">
        <v>53</v>
      </c>
      <c r="P1402" s="4">
        <v>94.75</v>
      </c>
      <c r="Q1402">
        <v>4</v>
      </c>
      <c r="R1402" s="4">
        <f t="shared" si="105"/>
        <v>379</v>
      </c>
      <c r="S1402" s="2">
        <v>122.2799988</v>
      </c>
      <c r="T1402" s="2">
        <f t="shared" si="108"/>
        <v>256.72000120000001</v>
      </c>
      <c r="U1402" s="2">
        <f t="shared" si="109"/>
        <v>30.5699997</v>
      </c>
    </row>
    <row r="1403" spans="1:21">
      <c r="A1403">
        <v>55000</v>
      </c>
      <c r="B1403" s="1">
        <v>43478</v>
      </c>
      <c r="C1403" s="2">
        <f t="shared" si="106"/>
        <v>7</v>
      </c>
      <c r="D1403" s="2" t="str">
        <f t="shared" si="107"/>
        <v>Weekend</v>
      </c>
      <c r="E1403" s="2" t="str">
        <f>TEXT(Table2[[#This Row],[Order Date]],"MMMM")</f>
        <v>January</v>
      </c>
      <c r="F1403" s="2" t="str">
        <f>TEXT(Table2[[#This Row],[Order Date]],"YYYY")</f>
        <v>2019</v>
      </c>
      <c r="G1403">
        <v>9897</v>
      </c>
      <c r="H1403" t="s">
        <v>92</v>
      </c>
      <c r="I1403" t="s">
        <v>333</v>
      </c>
      <c r="J1403" t="s">
        <v>89</v>
      </c>
      <c r="K1403" t="s">
        <v>90</v>
      </c>
      <c r="L1403" t="s">
        <v>33</v>
      </c>
      <c r="M1403" t="s">
        <v>134</v>
      </c>
      <c r="N1403">
        <v>191</v>
      </c>
      <c r="O1403" t="s">
        <v>29</v>
      </c>
      <c r="P1403" s="4">
        <v>85</v>
      </c>
      <c r="Q1403">
        <v>4</v>
      </c>
      <c r="R1403" s="4">
        <f t="shared" si="105"/>
        <v>340</v>
      </c>
      <c r="S1403" s="2">
        <v>219.11999520000001</v>
      </c>
      <c r="T1403" s="2">
        <f t="shared" si="108"/>
        <v>120.88000479999999</v>
      </c>
      <c r="U1403" s="2">
        <f t="shared" si="109"/>
        <v>54.779998800000001</v>
      </c>
    </row>
    <row r="1404" spans="1:21">
      <c r="A1404">
        <v>19550</v>
      </c>
      <c r="B1404" s="1">
        <v>43477</v>
      </c>
      <c r="C1404" s="2">
        <f t="shared" si="106"/>
        <v>6</v>
      </c>
      <c r="D1404" s="2" t="str">
        <f t="shared" si="107"/>
        <v>Weekend</v>
      </c>
      <c r="E1404" s="2" t="str">
        <f>TEXT(Table2[[#This Row],[Order Date]],"MMMM")</f>
        <v>January</v>
      </c>
      <c r="F1404" s="2" t="str">
        <f>TEXT(Table2[[#This Row],[Order Date]],"YYYY")</f>
        <v>2019</v>
      </c>
      <c r="G1404">
        <v>7158</v>
      </c>
      <c r="H1404" t="s">
        <v>538</v>
      </c>
      <c r="I1404" t="s">
        <v>44</v>
      </c>
      <c r="J1404" t="s">
        <v>110</v>
      </c>
      <c r="K1404" t="s">
        <v>111</v>
      </c>
      <c r="L1404" t="s">
        <v>28</v>
      </c>
      <c r="M1404" t="s">
        <v>115</v>
      </c>
      <c r="N1404">
        <v>1004</v>
      </c>
      <c r="O1404" t="s">
        <v>49</v>
      </c>
      <c r="P1404" s="4">
        <v>460.58</v>
      </c>
      <c r="Q1404">
        <v>1</v>
      </c>
      <c r="R1404" s="4">
        <f t="shared" si="105"/>
        <v>460.58</v>
      </c>
      <c r="S1404" s="2">
        <v>268.7900085</v>
      </c>
      <c r="T1404" s="2">
        <f t="shared" si="108"/>
        <v>191.78999149999999</v>
      </c>
      <c r="U1404" s="2">
        <f t="shared" si="109"/>
        <v>268.7900085</v>
      </c>
    </row>
    <row r="1405" spans="1:21">
      <c r="A1405">
        <v>61192</v>
      </c>
      <c r="B1405" s="1">
        <v>43477</v>
      </c>
      <c r="C1405" s="2">
        <f t="shared" si="106"/>
        <v>6</v>
      </c>
      <c r="D1405" s="2" t="str">
        <f t="shared" si="107"/>
        <v>Weekend</v>
      </c>
      <c r="E1405" s="2" t="str">
        <f>TEXT(Table2[[#This Row],[Order Date]],"MMMM")</f>
        <v>January</v>
      </c>
      <c r="F1405" s="2" t="str">
        <f>TEXT(Table2[[#This Row],[Order Date]],"YYYY")</f>
        <v>2019</v>
      </c>
      <c r="G1405">
        <v>10668</v>
      </c>
      <c r="H1405" t="s">
        <v>92</v>
      </c>
      <c r="I1405" t="s">
        <v>44</v>
      </c>
      <c r="J1405" t="s">
        <v>110</v>
      </c>
      <c r="K1405" t="s">
        <v>111</v>
      </c>
      <c r="L1405" t="s">
        <v>33</v>
      </c>
      <c r="M1405" t="s">
        <v>952</v>
      </c>
      <c r="N1405">
        <v>251</v>
      </c>
      <c r="O1405" t="s">
        <v>42</v>
      </c>
      <c r="P1405" s="4">
        <v>179</v>
      </c>
      <c r="Q1405">
        <v>5</v>
      </c>
      <c r="R1405" s="4">
        <f t="shared" si="105"/>
        <v>895</v>
      </c>
      <c r="S1405" s="2">
        <v>495.30000684999999</v>
      </c>
      <c r="T1405" s="2">
        <f t="shared" si="108"/>
        <v>399.69999315000001</v>
      </c>
      <c r="U1405" s="2">
        <f t="shared" si="109"/>
        <v>99.060001369999995</v>
      </c>
    </row>
    <row r="1406" spans="1:21">
      <c r="A1406">
        <v>19642</v>
      </c>
      <c r="B1406" s="1">
        <v>43477</v>
      </c>
      <c r="C1406" s="2">
        <f t="shared" si="106"/>
        <v>6</v>
      </c>
      <c r="D1406" s="2" t="str">
        <f t="shared" si="107"/>
        <v>Weekend</v>
      </c>
      <c r="E1406" s="2" t="str">
        <f>TEXT(Table2[[#This Row],[Order Date]],"MMMM")</f>
        <v>January</v>
      </c>
      <c r="F1406" s="2" t="str">
        <f>TEXT(Table2[[#This Row],[Order Date]],"YYYY")</f>
        <v>2019</v>
      </c>
      <c r="G1406">
        <v>11065</v>
      </c>
      <c r="H1406" t="s">
        <v>92</v>
      </c>
      <c r="I1406" t="s">
        <v>136</v>
      </c>
      <c r="J1406" t="s">
        <v>89</v>
      </c>
      <c r="K1406" t="s">
        <v>90</v>
      </c>
      <c r="L1406" t="s">
        <v>33</v>
      </c>
      <c r="M1406" t="s">
        <v>160</v>
      </c>
      <c r="N1406">
        <v>502</v>
      </c>
      <c r="O1406" t="s">
        <v>29</v>
      </c>
      <c r="P1406" s="4">
        <v>65</v>
      </c>
      <c r="Q1406">
        <v>4</v>
      </c>
      <c r="R1406" s="4">
        <f t="shared" si="105"/>
        <v>260</v>
      </c>
      <c r="S1406" s="2">
        <v>134.39999388000001</v>
      </c>
      <c r="T1406" s="2">
        <f t="shared" si="108"/>
        <v>125.60000611999999</v>
      </c>
      <c r="U1406" s="2">
        <f t="shared" si="109"/>
        <v>33.599998470000003</v>
      </c>
    </row>
    <row r="1407" spans="1:21">
      <c r="A1407">
        <v>65370</v>
      </c>
      <c r="B1407" s="1">
        <v>43477</v>
      </c>
      <c r="C1407" s="2">
        <f t="shared" si="106"/>
        <v>6</v>
      </c>
      <c r="D1407" s="2" t="str">
        <f t="shared" si="107"/>
        <v>Weekend</v>
      </c>
      <c r="E1407" s="2" t="str">
        <f>TEXT(Table2[[#This Row],[Order Date]],"MMMM")</f>
        <v>January</v>
      </c>
      <c r="F1407" s="2" t="str">
        <f>TEXT(Table2[[#This Row],[Order Date]],"YYYY")</f>
        <v>2019</v>
      </c>
      <c r="G1407">
        <v>10051</v>
      </c>
      <c r="H1407" t="s">
        <v>92</v>
      </c>
      <c r="I1407" t="s">
        <v>953</v>
      </c>
      <c r="J1407" t="s">
        <v>89</v>
      </c>
      <c r="K1407" t="s">
        <v>90</v>
      </c>
      <c r="L1407" t="s">
        <v>33</v>
      </c>
      <c r="M1407" t="s">
        <v>120</v>
      </c>
      <c r="N1407">
        <v>365</v>
      </c>
      <c r="O1407" t="s">
        <v>53</v>
      </c>
      <c r="P1407" s="4">
        <v>94.75</v>
      </c>
      <c r="Q1407">
        <v>4</v>
      </c>
      <c r="R1407" s="4">
        <f t="shared" si="105"/>
        <v>379</v>
      </c>
      <c r="S1407" s="2">
        <v>122.2799988</v>
      </c>
      <c r="T1407" s="2">
        <f t="shared" si="108"/>
        <v>256.72000120000001</v>
      </c>
      <c r="U1407" s="2">
        <f t="shared" si="109"/>
        <v>30.5699997</v>
      </c>
    </row>
    <row r="1408" spans="1:21">
      <c r="A1408">
        <v>70919</v>
      </c>
      <c r="B1408" s="1">
        <v>43476</v>
      </c>
      <c r="C1408" s="2">
        <f t="shared" si="106"/>
        <v>5</v>
      </c>
      <c r="D1408" s="2" t="str">
        <f t="shared" si="107"/>
        <v>Weekday</v>
      </c>
      <c r="E1408" s="2" t="str">
        <f>TEXT(Table2[[#This Row],[Order Date]],"MMMM")</f>
        <v>January</v>
      </c>
      <c r="F1408" s="2" t="str">
        <f>TEXT(Table2[[#This Row],[Order Date]],"YYYY")</f>
        <v>2019</v>
      </c>
      <c r="G1408">
        <v>14472</v>
      </c>
      <c r="H1408" t="s">
        <v>954</v>
      </c>
      <c r="I1408" t="s">
        <v>227</v>
      </c>
      <c r="J1408" t="s">
        <v>110</v>
      </c>
      <c r="K1408" t="s">
        <v>111</v>
      </c>
      <c r="L1408" t="s">
        <v>28</v>
      </c>
      <c r="M1408" t="s">
        <v>610</v>
      </c>
      <c r="N1408">
        <v>1352</v>
      </c>
      <c r="O1408" t="s">
        <v>38</v>
      </c>
      <c r="P1408" s="4">
        <v>669.99</v>
      </c>
      <c r="Q1408">
        <v>1</v>
      </c>
      <c r="R1408" s="4">
        <f t="shared" si="105"/>
        <v>669.99</v>
      </c>
      <c r="S1408" s="2">
        <v>450.58000183000001</v>
      </c>
      <c r="T1408" s="2">
        <f t="shared" si="108"/>
        <v>219.40999816999999</v>
      </c>
      <c r="U1408" s="2">
        <f t="shared" si="109"/>
        <v>450.58000183000001</v>
      </c>
    </row>
    <row r="1409" spans="1:21">
      <c r="A1409">
        <v>70957</v>
      </c>
      <c r="B1409" s="1">
        <v>43476</v>
      </c>
      <c r="C1409" s="2">
        <f t="shared" si="106"/>
        <v>5</v>
      </c>
      <c r="D1409" s="2" t="str">
        <f t="shared" si="107"/>
        <v>Weekday</v>
      </c>
      <c r="E1409" s="2" t="str">
        <f>TEXT(Table2[[#This Row],[Order Date]],"MMMM")</f>
        <v>January</v>
      </c>
      <c r="F1409" s="2" t="str">
        <f>TEXT(Table2[[#This Row],[Order Date]],"YYYY")</f>
        <v>2019</v>
      </c>
      <c r="G1409">
        <v>14510</v>
      </c>
      <c r="H1409" t="s">
        <v>179</v>
      </c>
      <c r="I1409" t="s">
        <v>227</v>
      </c>
      <c r="J1409" t="s">
        <v>110</v>
      </c>
      <c r="K1409" t="s">
        <v>111</v>
      </c>
      <c r="L1409" t="s">
        <v>28</v>
      </c>
      <c r="M1409" t="s">
        <v>610</v>
      </c>
      <c r="N1409">
        <v>1352</v>
      </c>
      <c r="O1409" t="s">
        <v>38</v>
      </c>
      <c r="P1409" s="4">
        <v>669.99</v>
      </c>
      <c r="Q1409">
        <v>1</v>
      </c>
      <c r="R1409" s="4">
        <f t="shared" si="105"/>
        <v>669.99</v>
      </c>
      <c r="S1409" s="2">
        <v>450.58000183000001</v>
      </c>
      <c r="T1409" s="2">
        <f t="shared" si="108"/>
        <v>219.40999816999999</v>
      </c>
      <c r="U1409" s="2">
        <f t="shared" si="109"/>
        <v>450.58000183000001</v>
      </c>
    </row>
    <row r="1410" spans="1:21">
      <c r="A1410">
        <v>70960</v>
      </c>
      <c r="B1410" s="1">
        <v>43476</v>
      </c>
      <c r="C1410" s="2">
        <f t="shared" si="106"/>
        <v>5</v>
      </c>
      <c r="D1410" s="2" t="str">
        <f t="shared" si="107"/>
        <v>Weekday</v>
      </c>
      <c r="E1410" s="2" t="str">
        <f>TEXT(Table2[[#This Row],[Order Date]],"MMMM")</f>
        <v>January</v>
      </c>
      <c r="F1410" s="2" t="str">
        <f>TEXT(Table2[[#This Row],[Order Date]],"YYYY")</f>
        <v>2019</v>
      </c>
      <c r="G1410">
        <v>14513</v>
      </c>
      <c r="H1410" t="s">
        <v>199</v>
      </c>
      <c r="I1410" t="s">
        <v>227</v>
      </c>
      <c r="J1410" t="s">
        <v>110</v>
      </c>
      <c r="K1410" t="s">
        <v>111</v>
      </c>
      <c r="L1410" t="s">
        <v>28</v>
      </c>
      <c r="M1410" t="s">
        <v>610</v>
      </c>
      <c r="N1410">
        <v>1352</v>
      </c>
      <c r="O1410" t="s">
        <v>38</v>
      </c>
      <c r="P1410" s="4">
        <v>669.99</v>
      </c>
      <c r="Q1410">
        <v>1</v>
      </c>
      <c r="R1410" s="4">
        <f t="shared" ref="R1410:R1473" si="110">P1410*Q1410</f>
        <v>669.99</v>
      </c>
      <c r="S1410" s="2">
        <v>450.58000183000001</v>
      </c>
      <c r="T1410" s="2">
        <f t="shared" si="108"/>
        <v>219.40999816999999</v>
      </c>
      <c r="U1410" s="2">
        <f t="shared" si="109"/>
        <v>450.58000183000001</v>
      </c>
    </row>
    <row r="1411" spans="1:21">
      <c r="A1411">
        <v>20072</v>
      </c>
      <c r="B1411" s="1">
        <v>43476</v>
      </c>
      <c r="C1411" s="2">
        <f t="shared" ref="C1411:C1474" si="111">WEEKDAY(B1411,2)</f>
        <v>5</v>
      </c>
      <c r="D1411" s="2" t="str">
        <f t="shared" ref="D1411:D1474" si="112">IF(C1411&gt;=6,"Weekend","Weekday")</f>
        <v>Weekday</v>
      </c>
      <c r="E1411" s="2" t="str">
        <f>TEXT(Table2[[#This Row],[Order Date]],"MMMM")</f>
        <v>January</v>
      </c>
      <c r="F1411" s="2" t="str">
        <f>TEXT(Table2[[#This Row],[Order Date]],"YYYY")</f>
        <v>2019</v>
      </c>
      <c r="G1411">
        <v>4279</v>
      </c>
      <c r="H1411" t="s">
        <v>193</v>
      </c>
      <c r="I1411" t="s">
        <v>44</v>
      </c>
      <c r="J1411" t="s">
        <v>110</v>
      </c>
      <c r="K1411" t="s">
        <v>111</v>
      </c>
      <c r="L1411" t="s">
        <v>28</v>
      </c>
      <c r="M1411" t="s">
        <v>115</v>
      </c>
      <c r="N1411">
        <v>1004</v>
      </c>
      <c r="O1411" t="s">
        <v>49</v>
      </c>
      <c r="P1411" s="4">
        <v>460.58</v>
      </c>
      <c r="Q1411">
        <v>1</v>
      </c>
      <c r="R1411" s="4">
        <f t="shared" si="110"/>
        <v>460.58</v>
      </c>
      <c r="S1411" s="2">
        <v>268.7900085</v>
      </c>
      <c r="T1411" s="2">
        <f t="shared" ref="T1411:T1474" si="113">R1411-S1411</f>
        <v>191.78999149999999</v>
      </c>
      <c r="U1411" s="2">
        <f t="shared" ref="U1411:U1474" si="114">S1411/Q1411</f>
        <v>268.7900085</v>
      </c>
    </row>
    <row r="1412" spans="1:21">
      <c r="A1412">
        <v>63190</v>
      </c>
      <c r="B1412" s="1">
        <v>43476</v>
      </c>
      <c r="C1412" s="2">
        <f t="shared" si="111"/>
        <v>5</v>
      </c>
      <c r="D1412" s="2" t="str">
        <f t="shared" si="112"/>
        <v>Weekday</v>
      </c>
      <c r="E1412" s="2" t="str">
        <f>TEXT(Table2[[#This Row],[Order Date]],"MMMM")</f>
        <v>January</v>
      </c>
      <c r="F1412" s="2" t="str">
        <f>TEXT(Table2[[#This Row],[Order Date]],"YYYY")</f>
        <v>2019</v>
      </c>
      <c r="G1412">
        <v>2240</v>
      </c>
      <c r="H1412" t="s">
        <v>438</v>
      </c>
      <c r="I1412" t="s">
        <v>40</v>
      </c>
      <c r="J1412" t="s">
        <v>110</v>
      </c>
      <c r="K1412" t="s">
        <v>90</v>
      </c>
      <c r="L1412" t="s">
        <v>28</v>
      </c>
      <c r="M1412" t="s">
        <v>952</v>
      </c>
      <c r="N1412">
        <v>251</v>
      </c>
      <c r="O1412" t="s">
        <v>42</v>
      </c>
      <c r="P1412" s="4">
        <v>179</v>
      </c>
      <c r="Q1412">
        <v>1</v>
      </c>
      <c r="R1412" s="4">
        <f t="shared" si="110"/>
        <v>179</v>
      </c>
      <c r="S1412" s="2">
        <v>99.060001369999995</v>
      </c>
      <c r="T1412" s="2">
        <f t="shared" si="113"/>
        <v>79.939998630000005</v>
      </c>
      <c r="U1412" s="2">
        <f t="shared" si="114"/>
        <v>99.060001369999995</v>
      </c>
    </row>
    <row r="1413" spans="1:21">
      <c r="A1413">
        <v>17449</v>
      </c>
      <c r="B1413" s="1">
        <v>43476</v>
      </c>
      <c r="C1413" s="2">
        <f t="shared" si="111"/>
        <v>5</v>
      </c>
      <c r="D1413" s="2" t="str">
        <f t="shared" si="112"/>
        <v>Weekday</v>
      </c>
      <c r="E1413" s="2" t="str">
        <f>TEXT(Table2[[#This Row],[Order Date]],"MMMM")</f>
        <v>January</v>
      </c>
      <c r="F1413" s="2" t="str">
        <f>TEXT(Table2[[#This Row],[Order Date]],"YYYY")</f>
        <v>2019</v>
      </c>
      <c r="G1413">
        <v>10708</v>
      </c>
      <c r="H1413" t="s">
        <v>92</v>
      </c>
      <c r="I1413" t="s">
        <v>955</v>
      </c>
      <c r="J1413" t="s">
        <v>89</v>
      </c>
      <c r="K1413" t="s">
        <v>90</v>
      </c>
      <c r="L1413" t="s">
        <v>28</v>
      </c>
      <c r="M1413" t="s">
        <v>134</v>
      </c>
      <c r="N1413">
        <v>191</v>
      </c>
      <c r="O1413" t="s">
        <v>29</v>
      </c>
      <c r="P1413" s="4">
        <v>85</v>
      </c>
      <c r="Q1413">
        <v>5</v>
      </c>
      <c r="R1413" s="4">
        <f t="shared" si="110"/>
        <v>425</v>
      </c>
      <c r="S1413" s="2">
        <v>273.89999399999999</v>
      </c>
      <c r="T1413" s="2">
        <f t="shared" si="113"/>
        <v>151.10000600000001</v>
      </c>
      <c r="U1413" s="2">
        <f t="shared" si="114"/>
        <v>54.779998800000001</v>
      </c>
    </row>
    <row r="1414" spans="1:21">
      <c r="A1414">
        <v>63182</v>
      </c>
      <c r="B1414" s="1">
        <v>43476</v>
      </c>
      <c r="C1414" s="2">
        <f t="shared" si="111"/>
        <v>5</v>
      </c>
      <c r="D1414" s="2" t="str">
        <f t="shared" si="112"/>
        <v>Weekday</v>
      </c>
      <c r="E1414" s="2" t="str">
        <f>TEXT(Table2[[#This Row],[Order Date]],"MMMM")</f>
        <v>January</v>
      </c>
      <c r="F1414" s="2" t="str">
        <f>TEXT(Table2[[#This Row],[Order Date]],"YYYY")</f>
        <v>2019</v>
      </c>
      <c r="G1414">
        <v>2553</v>
      </c>
      <c r="H1414" t="s">
        <v>956</v>
      </c>
      <c r="I1414" t="s">
        <v>26</v>
      </c>
      <c r="J1414" t="s">
        <v>89</v>
      </c>
      <c r="K1414" t="s">
        <v>90</v>
      </c>
      <c r="L1414" t="s">
        <v>33</v>
      </c>
      <c r="M1414" t="s">
        <v>120</v>
      </c>
      <c r="N1414">
        <v>365</v>
      </c>
      <c r="O1414" t="s">
        <v>53</v>
      </c>
      <c r="P1414" s="4">
        <v>94.75</v>
      </c>
      <c r="Q1414">
        <v>4</v>
      </c>
      <c r="R1414" s="4">
        <f t="shared" si="110"/>
        <v>379</v>
      </c>
      <c r="S1414" s="2">
        <v>122.2799988</v>
      </c>
      <c r="T1414" s="2">
        <f t="shared" si="113"/>
        <v>256.72000120000001</v>
      </c>
      <c r="U1414" s="2">
        <f t="shared" si="114"/>
        <v>30.5699997</v>
      </c>
    </row>
    <row r="1415" spans="1:21">
      <c r="A1415">
        <v>68804</v>
      </c>
      <c r="B1415" s="1">
        <v>43476</v>
      </c>
      <c r="C1415" s="2">
        <f t="shared" si="111"/>
        <v>5</v>
      </c>
      <c r="D1415" s="2" t="str">
        <f t="shared" si="112"/>
        <v>Weekday</v>
      </c>
      <c r="E1415" s="2" t="str">
        <f>TEXT(Table2[[#This Row],[Order Date]],"MMMM")</f>
        <v>January</v>
      </c>
      <c r="F1415" s="2" t="str">
        <f>TEXT(Table2[[#This Row],[Order Date]],"YYYY")</f>
        <v>2019</v>
      </c>
      <c r="G1415">
        <v>1733</v>
      </c>
      <c r="H1415" t="s">
        <v>92</v>
      </c>
      <c r="I1415" t="s">
        <v>285</v>
      </c>
      <c r="J1415" t="s">
        <v>89</v>
      </c>
      <c r="K1415" t="s">
        <v>90</v>
      </c>
      <c r="L1415" t="s">
        <v>33</v>
      </c>
      <c r="M1415" t="s">
        <v>120</v>
      </c>
      <c r="N1415">
        <v>365</v>
      </c>
      <c r="O1415" t="s">
        <v>53</v>
      </c>
      <c r="P1415" s="4">
        <v>94.75</v>
      </c>
      <c r="Q1415">
        <v>4</v>
      </c>
      <c r="R1415" s="4">
        <f t="shared" si="110"/>
        <v>379</v>
      </c>
      <c r="S1415" s="2">
        <v>122.2799988</v>
      </c>
      <c r="T1415" s="2">
        <f t="shared" si="113"/>
        <v>256.72000120000001</v>
      </c>
      <c r="U1415" s="2">
        <f t="shared" si="114"/>
        <v>30.5699997</v>
      </c>
    </row>
    <row r="1416" spans="1:21">
      <c r="A1416">
        <v>63220</v>
      </c>
      <c r="B1416" s="1">
        <v>43476</v>
      </c>
      <c r="C1416" s="2">
        <f t="shared" si="111"/>
        <v>5</v>
      </c>
      <c r="D1416" s="2" t="str">
        <f t="shared" si="112"/>
        <v>Weekday</v>
      </c>
      <c r="E1416" s="2" t="str">
        <f>TEXT(Table2[[#This Row],[Order Date]],"MMMM")</f>
        <v>January</v>
      </c>
      <c r="F1416" s="2" t="str">
        <f>TEXT(Table2[[#This Row],[Order Date]],"YYYY")</f>
        <v>2019</v>
      </c>
      <c r="G1416">
        <v>3071</v>
      </c>
      <c r="H1416" t="s">
        <v>903</v>
      </c>
      <c r="I1416" t="s">
        <v>333</v>
      </c>
      <c r="J1416" t="s">
        <v>89</v>
      </c>
      <c r="K1416" t="s">
        <v>90</v>
      </c>
      <c r="L1416" t="s">
        <v>33</v>
      </c>
      <c r="M1416" t="s">
        <v>183</v>
      </c>
      <c r="N1416">
        <v>627</v>
      </c>
      <c r="O1416" t="s">
        <v>46</v>
      </c>
      <c r="P1416" s="4">
        <v>165</v>
      </c>
      <c r="Q1416">
        <v>4</v>
      </c>
      <c r="R1416" s="4">
        <f t="shared" si="110"/>
        <v>660</v>
      </c>
      <c r="S1416" s="2">
        <v>490.9200136</v>
      </c>
      <c r="T1416" s="2">
        <f t="shared" si="113"/>
        <v>169.0799864</v>
      </c>
      <c r="U1416" s="2">
        <f t="shared" si="114"/>
        <v>122.7300034</v>
      </c>
    </row>
    <row r="1417" spans="1:21">
      <c r="A1417">
        <v>63094</v>
      </c>
      <c r="B1417" s="1">
        <v>43475</v>
      </c>
      <c r="C1417" s="2">
        <f t="shared" si="111"/>
        <v>4</v>
      </c>
      <c r="D1417" s="2" t="str">
        <f t="shared" si="112"/>
        <v>Weekday</v>
      </c>
      <c r="E1417" s="2" t="str">
        <f>TEXT(Table2[[#This Row],[Order Date]],"MMMM")</f>
        <v>January</v>
      </c>
      <c r="F1417" s="2" t="str">
        <f>TEXT(Table2[[#This Row],[Order Date]],"YYYY")</f>
        <v>2019</v>
      </c>
      <c r="G1417">
        <v>9251</v>
      </c>
      <c r="H1417" t="s">
        <v>379</v>
      </c>
      <c r="I1417" t="s">
        <v>44</v>
      </c>
      <c r="J1417" t="s">
        <v>110</v>
      </c>
      <c r="K1417" t="s">
        <v>111</v>
      </c>
      <c r="L1417" t="s">
        <v>28</v>
      </c>
      <c r="M1417" t="s">
        <v>94</v>
      </c>
      <c r="N1417">
        <v>403</v>
      </c>
      <c r="O1417" t="s">
        <v>53</v>
      </c>
      <c r="P1417" s="4">
        <v>133.37</v>
      </c>
      <c r="Q1417">
        <v>1</v>
      </c>
      <c r="R1417" s="4">
        <f t="shared" si="110"/>
        <v>133.37</v>
      </c>
      <c r="S1417" s="2">
        <v>84.590000149999995</v>
      </c>
      <c r="T1417" s="2">
        <f t="shared" si="113"/>
        <v>48.77999985000001</v>
      </c>
      <c r="U1417" s="2">
        <f t="shared" si="114"/>
        <v>84.590000149999995</v>
      </c>
    </row>
    <row r="1418" spans="1:21">
      <c r="A1418">
        <v>63107</v>
      </c>
      <c r="B1418" s="1">
        <v>43475</v>
      </c>
      <c r="C1418" s="2">
        <f t="shared" si="111"/>
        <v>4</v>
      </c>
      <c r="D1418" s="2" t="str">
        <f t="shared" si="112"/>
        <v>Weekday</v>
      </c>
      <c r="E1418" s="2" t="str">
        <f>TEXT(Table2[[#This Row],[Order Date]],"MMMM")</f>
        <v>January</v>
      </c>
      <c r="F1418" s="2" t="str">
        <f>TEXT(Table2[[#This Row],[Order Date]],"YYYY")</f>
        <v>2019</v>
      </c>
      <c r="G1418">
        <v>9628</v>
      </c>
      <c r="H1418" t="s">
        <v>302</v>
      </c>
      <c r="I1418" t="s">
        <v>44</v>
      </c>
      <c r="J1418" t="s">
        <v>110</v>
      </c>
      <c r="K1418" t="s">
        <v>111</v>
      </c>
      <c r="L1418" t="s">
        <v>28</v>
      </c>
      <c r="M1418" t="s">
        <v>112</v>
      </c>
      <c r="N1418">
        <v>957</v>
      </c>
      <c r="O1418" t="s">
        <v>34</v>
      </c>
      <c r="P1418" s="4">
        <v>80</v>
      </c>
      <c r="Q1418">
        <v>1</v>
      </c>
      <c r="R1418" s="4">
        <f t="shared" si="110"/>
        <v>80</v>
      </c>
      <c r="S1418" s="2">
        <v>47.430000309999997</v>
      </c>
      <c r="T1418" s="2">
        <f t="shared" si="113"/>
        <v>32.569999690000003</v>
      </c>
      <c r="U1418" s="2">
        <f t="shared" si="114"/>
        <v>47.430000309999997</v>
      </c>
    </row>
    <row r="1419" spans="1:21">
      <c r="A1419">
        <v>63120</v>
      </c>
      <c r="B1419" s="1">
        <v>43475</v>
      </c>
      <c r="C1419" s="2">
        <f t="shared" si="111"/>
        <v>4</v>
      </c>
      <c r="D1419" s="2" t="str">
        <f t="shared" si="112"/>
        <v>Weekday</v>
      </c>
      <c r="E1419" s="2" t="str">
        <f>TEXT(Table2[[#This Row],[Order Date]],"MMMM")</f>
        <v>January</v>
      </c>
      <c r="F1419" s="2" t="str">
        <f>TEXT(Table2[[#This Row],[Order Date]],"YYYY")</f>
        <v>2019</v>
      </c>
      <c r="G1419">
        <v>11327</v>
      </c>
      <c r="H1419" t="s">
        <v>92</v>
      </c>
      <c r="I1419" t="s">
        <v>31</v>
      </c>
      <c r="J1419" t="s">
        <v>110</v>
      </c>
      <c r="K1419" t="s">
        <v>90</v>
      </c>
      <c r="L1419" t="s">
        <v>28</v>
      </c>
      <c r="M1419" t="s">
        <v>94</v>
      </c>
      <c r="N1419">
        <v>403</v>
      </c>
      <c r="O1419" t="s">
        <v>53</v>
      </c>
      <c r="P1419" s="4">
        <v>133.37</v>
      </c>
      <c r="Q1419">
        <v>1</v>
      </c>
      <c r="R1419" s="4">
        <f t="shared" si="110"/>
        <v>133.37</v>
      </c>
      <c r="S1419" s="2">
        <v>84.590000149999995</v>
      </c>
      <c r="T1419" s="2">
        <f t="shared" si="113"/>
        <v>48.77999985000001</v>
      </c>
      <c r="U1419" s="2">
        <f t="shared" si="114"/>
        <v>84.590000149999995</v>
      </c>
    </row>
    <row r="1420" spans="1:21">
      <c r="A1420">
        <v>63120</v>
      </c>
      <c r="B1420" s="1">
        <v>43475</v>
      </c>
      <c r="C1420" s="2">
        <f t="shared" si="111"/>
        <v>4</v>
      </c>
      <c r="D1420" s="2" t="str">
        <f t="shared" si="112"/>
        <v>Weekday</v>
      </c>
      <c r="E1420" s="2" t="str">
        <f>TEXT(Table2[[#This Row],[Order Date]],"MMMM")</f>
        <v>January</v>
      </c>
      <c r="F1420" s="2" t="str">
        <f>TEXT(Table2[[#This Row],[Order Date]],"YYYY")</f>
        <v>2019</v>
      </c>
      <c r="G1420">
        <v>11327</v>
      </c>
      <c r="H1420" t="s">
        <v>92</v>
      </c>
      <c r="I1420" t="s">
        <v>31</v>
      </c>
      <c r="J1420" t="s">
        <v>110</v>
      </c>
      <c r="K1420" t="s">
        <v>90</v>
      </c>
      <c r="L1420" t="s">
        <v>28</v>
      </c>
      <c r="M1420" t="s">
        <v>94</v>
      </c>
      <c r="N1420">
        <v>403</v>
      </c>
      <c r="O1420" t="s">
        <v>53</v>
      </c>
      <c r="P1420" s="4">
        <v>133.37</v>
      </c>
      <c r="Q1420">
        <v>1</v>
      </c>
      <c r="R1420" s="4">
        <f t="shared" si="110"/>
        <v>133.37</v>
      </c>
      <c r="S1420" s="2">
        <v>84.590000149999995</v>
      </c>
      <c r="T1420" s="2">
        <f t="shared" si="113"/>
        <v>48.77999985000001</v>
      </c>
      <c r="U1420" s="2">
        <f t="shared" si="114"/>
        <v>84.590000149999995</v>
      </c>
    </row>
    <row r="1421" spans="1:21">
      <c r="A1421">
        <v>63115</v>
      </c>
      <c r="B1421" s="1">
        <v>43475</v>
      </c>
      <c r="C1421" s="2">
        <f t="shared" si="111"/>
        <v>4</v>
      </c>
      <c r="D1421" s="2" t="str">
        <f t="shared" si="112"/>
        <v>Weekday</v>
      </c>
      <c r="E1421" s="2" t="str">
        <f>TEXT(Table2[[#This Row],[Order Date]],"MMMM")</f>
        <v>January</v>
      </c>
      <c r="F1421" s="2" t="str">
        <f>TEXT(Table2[[#This Row],[Order Date]],"YYYY")</f>
        <v>2019</v>
      </c>
      <c r="G1421">
        <v>1240</v>
      </c>
      <c r="H1421" t="s">
        <v>425</v>
      </c>
      <c r="I1421" t="s">
        <v>957</v>
      </c>
      <c r="J1421" t="s">
        <v>89</v>
      </c>
      <c r="K1421" t="s">
        <v>90</v>
      </c>
      <c r="L1421" t="s">
        <v>33</v>
      </c>
      <c r="M1421" t="s">
        <v>120</v>
      </c>
      <c r="N1421">
        <v>365</v>
      </c>
      <c r="O1421" t="s">
        <v>53</v>
      </c>
      <c r="P1421" s="4">
        <v>94.75</v>
      </c>
      <c r="Q1421">
        <v>4</v>
      </c>
      <c r="R1421" s="4">
        <f t="shared" si="110"/>
        <v>379</v>
      </c>
      <c r="S1421" s="2">
        <v>122.2799988</v>
      </c>
      <c r="T1421" s="2">
        <f t="shared" si="113"/>
        <v>256.72000120000001</v>
      </c>
      <c r="U1421" s="2">
        <f t="shared" si="114"/>
        <v>30.5699997</v>
      </c>
    </row>
    <row r="1422" spans="1:21">
      <c r="A1422">
        <v>65249</v>
      </c>
      <c r="B1422" s="1">
        <v>43475</v>
      </c>
      <c r="C1422" s="2">
        <f t="shared" si="111"/>
        <v>4</v>
      </c>
      <c r="D1422" s="2" t="str">
        <f t="shared" si="112"/>
        <v>Weekday</v>
      </c>
      <c r="E1422" s="2" t="str">
        <f>TEXT(Table2[[#This Row],[Order Date]],"MMMM")</f>
        <v>January</v>
      </c>
      <c r="F1422" s="2" t="str">
        <f>TEXT(Table2[[#This Row],[Order Date]],"YYYY")</f>
        <v>2019</v>
      </c>
      <c r="G1422">
        <v>2269</v>
      </c>
      <c r="H1422" t="s">
        <v>958</v>
      </c>
      <c r="I1422" t="s">
        <v>375</v>
      </c>
      <c r="J1422" t="s">
        <v>89</v>
      </c>
      <c r="K1422" t="s">
        <v>90</v>
      </c>
      <c r="L1422" t="s">
        <v>28</v>
      </c>
      <c r="M1422" t="s">
        <v>134</v>
      </c>
      <c r="N1422">
        <v>191</v>
      </c>
      <c r="O1422" t="s">
        <v>29</v>
      </c>
      <c r="P1422" s="4">
        <v>85</v>
      </c>
      <c r="Q1422">
        <v>5</v>
      </c>
      <c r="R1422" s="4">
        <f t="shared" si="110"/>
        <v>425</v>
      </c>
      <c r="S1422" s="2">
        <v>273.89999399999999</v>
      </c>
      <c r="T1422" s="2">
        <f t="shared" si="113"/>
        <v>151.10000600000001</v>
      </c>
      <c r="U1422" s="2">
        <f t="shared" si="114"/>
        <v>54.779998800000001</v>
      </c>
    </row>
    <row r="1423" spans="1:21">
      <c r="A1423">
        <v>50688</v>
      </c>
      <c r="B1423" s="1">
        <v>43474</v>
      </c>
      <c r="C1423" s="2">
        <f t="shared" si="111"/>
        <v>3</v>
      </c>
      <c r="D1423" s="2" t="str">
        <f t="shared" si="112"/>
        <v>Weekday</v>
      </c>
      <c r="E1423" s="2" t="str">
        <f>TEXT(Table2[[#This Row],[Order Date]],"MMMM")</f>
        <v>January</v>
      </c>
      <c r="F1423" s="2" t="str">
        <f>TEXT(Table2[[#This Row],[Order Date]],"YYYY")</f>
        <v>2019</v>
      </c>
      <c r="G1423">
        <v>11720</v>
      </c>
      <c r="H1423" t="s">
        <v>92</v>
      </c>
      <c r="I1423" t="s">
        <v>26</v>
      </c>
      <c r="J1423" t="s">
        <v>89</v>
      </c>
      <c r="K1423" t="s">
        <v>90</v>
      </c>
      <c r="L1423" t="s">
        <v>33</v>
      </c>
      <c r="M1423" t="s">
        <v>120</v>
      </c>
      <c r="N1423">
        <v>365</v>
      </c>
      <c r="O1423" t="s">
        <v>53</v>
      </c>
      <c r="P1423" s="4">
        <v>94.75</v>
      </c>
      <c r="Q1423">
        <v>4</v>
      </c>
      <c r="R1423" s="4">
        <f t="shared" si="110"/>
        <v>379</v>
      </c>
      <c r="S1423" s="2">
        <v>122.2799988</v>
      </c>
      <c r="T1423" s="2">
        <f t="shared" si="113"/>
        <v>256.72000120000001</v>
      </c>
      <c r="U1423" s="2">
        <f t="shared" si="114"/>
        <v>30.5699997</v>
      </c>
    </row>
    <row r="1424" spans="1:21">
      <c r="A1424">
        <v>50628</v>
      </c>
      <c r="B1424" s="1">
        <v>43474</v>
      </c>
      <c r="C1424" s="2">
        <f t="shared" si="111"/>
        <v>3</v>
      </c>
      <c r="D1424" s="2" t="str">
        <f t="shared" si="112"/>
        <v>Weekday</v>
      </c>
      <c r="E1424" s="2" t="str">
        <f>TEXT(Table2[[#This Row],[Order Date]],"MMMM")</f>
        <v>January</v>
      </c>
      <c r="F1424" s="2" t="str">
        <f>TEXT(Table2[[#This Row],[Order Date]],"YYYY")</f>
        <v>2019</v>
      </c>
      <c r="G1424">
        <v>8552</v>
      </c>
      <c r="H1424" t="s">
        <v>92</v>
      </c>
      <c r="I1424" t="s">
        <v>519</v>
      </c>
      <c r="J1424" t="s">
        <v>89</v>
      </c>
      <c r="K1424" t="s">
        <v>90</v>
      </c>
      <c r="L1424" t="s">
        <v>28</v>
      </c>
      <c r="M1424" t="s">
        <v>94</v>
      </c>
      <c r="N1424">
        <v>403</v>
      </c>
      <c r="O1424" t="s">
        <v>53</v>
      </c>
      <c r="P1424" s="4">
        <v>133.37</v>
      </c>
      <c r="Q1424">
        <v>1</v>
      </c>
      <c r="R1424" s="4">
        <f t="shared" si="110"/>
        <v>133.37</v>
      </c>
      <c r="S1424" s="2">
        <v>84.590000149999995</v>
      </c>
      <c r="T1424" s="2">
        <f t="shared" si="113"/>
        <v>48.77999985000001</v>
      </c>
      <c r="U1424" s="2">
        <f t="shared" si="114"/>
        <v>84.590000149999995</v>
      </c>
    </row>
    <row r="1425" spans="1:21">
      <c r="A1425">
        <v>65105</v>
      </c>
      <c r="B1425" s="1">
        <v>43473</v>
      </c>
      <c r="C1425" s="2">
        <f t="shared" si="111"/>
        <v>2</v>
      </c>
      <c r="D1425" s="2" t="str">
        <f t="shared" si="112"/>
        <v>Weekday</v>
      </c>
      <c r="E1425" s="2" t="str">
        <f>TEXT(Table2[[#This Row],[Order Date]],"MMMM")</f>
        <v>January</v>
      </c>
      <c r="F1425" s="2" t="str">
        <f>TEXT(Table2[[#This Row],[Order Date]],"YYYY")</f>
        <v>2019</v>
      </c>
      <c r="G1425">
        <v>5898</v>
      </c>
      <c r="H1425" t="s">
        <v>466</v>
      </c>
      <c r="I1425" t="s">
        <v>44</v>
      </c>
      <c r="J1425" t="s">
        <v>110</v>
      </c>
      <c r="K1425" t="s">
        <v>111</v>
      </c>
      <c r="L1425" t="s">
        <v>28</v>
      </c>
      <c r="M1425" t="s">
        <v>94</v>
      </c>
      <c r="N1425">
        <v>403</v>
      </c>
      <c r="O1425" t="s">
        <v>53</v>
      </c>
      <c r="P1425" s="4">
        <v>133.37</v>
      </c>
      <c r="Q1425">
        <v>1</v>
      </c>
      <c r="R1425" s="4">
        <f t="shared" si="110"/>
        <v>133.37</v>
      </c>
      <c r="S1425" s="2">
        <v>84.590000149999995</v>
      </c>
      <c r="T1425" s="2">
        <f t="shared" si="113"/>
        <v>48.77999985000001</v>
      </c>
      <c r="U1425" s="2">
        <f t="shared" si="114"/>
        <v>84.590000149999995</v>
      </c>
    </row>
    <row r="1426" spans="1:21">
      <c r="A1426">
        <v>65109</v>
      </c>
      <c r="B1426" s="1">
        <v>43473</v>
      </c>
      <c r="C1426" s="2">
        <f t="shared" si="111"/>
        <v>2</v>
      </c>
      <c r="D1426" s="2" t="str">
        <f t="shared" si="112"/>
        <v>Weekday</v>
      </c>
      <c r="E1426" s="2" t="str">
        <f>TEXT(Table2[[#This Row],[Order Date]],"MMMM")</f>
        <v>January</v>
      </c>
      <c r="F1426" s="2" t="str">
        <f>TEXT(Table2[[#This Row],[Order Date]],"YYYY")</f>
        <v>2019</v>
      </c>
      <c r="G1426">
        <v>8524</v>
      </c>
      <c r="H1426" t="s">
        <v>431</v>
      </c>
      <c r="I1426" t="s">
        <v>44</v>
      </c>
      <c r="J1426" t="s">
        <v>110</v>
      </c>
      <c r="K1426" t="s">
        <v>111</v>
      </c>
      <c r="L1426" t="s">
        <v>28</v>
      </c>
      <c r="M1426" t="s">
        <v>134</v>
      </c>
      <c r="N1426">
        <v>191</v>
      </c>
      <c r="O1426" t="s">
        <v>29</v>
      </c>
      <c r="P1426" s="4">
        <v>85</v>
      </c>
      <c r="Q1426">
        <v>1</v>
      </c>
      <c r="R1426" s="4">
        <f t="shared" si="110"/>
        <v>85</v>
      </c>
      <c r="S1426" s="2">
        <v>54.779998800000001</v>
      </c>
      <c r="T1426" s="2">
        <f t="shared" si="113"/>
        <v>30.220001199999999</v>
      </c>
      <c r="U1426" s="2">
        <f t="shared" si="114"/>
        <v>54.779998800000001</v>
      </c>
    </row>
    <row r="1427" spans="1:21">
      <c r="A1427">
        <v>50489</v>
      </c>
      <c r="B1427" s="1">
        <v>43472</v>
      </c>
      <c r="C1427" s="2">
        <f t="shared" si="111"/>
        <v>1</v>
      </c>
      <c r="D1427" s="2" t="str">
        <f t="shared" si="112"/>
        <v>Weekday</v>
      </c>
      <c r="E1427" s="2" t="str">
        <f>TEXT(Table2[[#This Row],[Order Date]],"MMMM")</f>
        <v>January</v>
      </c>
      <c r="F1427" s="2" t="str">
        <f>TEXT(Table2[[#This Row],[Order Date]],"YYYY")</f>
        <v>2019</v>
      </c>
      <c r="G1427">
        <v>4717</v>
      </c>
      <c r="H1427" t="s">
        <v>223</v>
      </c>
      <c r="I1427" t="s">
        <v>116</v>
      </c>
      <c r="J1427" t="s">
        <v>89</v>
      </c>
      <c r="K1427" t="s">
        <v>90</v>
      </c>
      <c r="L1427" t="s">
        <v>33</v>
      </c>
      <c r="M1427" t="s">
        <v>120</v>
      </c>
      <c r="N1427">
        <v>365</v>
      </c>
      <c r="O1427" t="s">
        <v>53</v>
      </c>
      <c r="P1427" s="4">
        <v>94.75</v>
      </c>
      <c r="Q1427">
        <v>4</v>
      </c>
      <c r="R1427" s="4">
        <f t="shared" si="110"/>
        <v>379</v>
      </c>
      <c r="S1427" s="2">
        <v>122.2799988</v>
      </c>
      <c r="T1427" s="2">
        <f t="shared" si="113"/>
        <v>256.72000120000001</v>
      </c>
      <c r="U1427" s="2">
        <f t="shared" si="114"/>
        <v>30.5699997</v>
      </c>
    </row>
    <row r="1428" spans="1:21">
      <c r="A1428">
        <v>71295</v>
      </c>
      <c r="B1428" s="1">
        <v>43471</v>
      </c>
      <c r="C1428" s="2">
        <f t="shared" si="111"/>
        <v>7</v>
      </c>
      <c r="D1428" s="2" t="str">
        <f t="shared" si="112"/>
        <v>Weekend</v>
      </c>
      <c r="E1428" s="2" t="str">
        <f>TEXT(Table2[[#This Row],[Order Date]],"MMMM")</f>
        <v>January</v>
      </c>
      <c r="F1428" s="2" t="str">
        <f>TEXT(Table2[[#This Row],[Order Date]],"YYYY")</f>
        <v>2019</v>
      </c>
      <c r="G1428">
        <v>14848</v>
      </c>
      <c r="H1428" t="s">
        <v>761</v>
      </c>
      <c r="I1428" t="s">
        <v>218</v>
      </c>
      <c r="J1428" t="s">
        <v>110</v>
      </c>
      <c r="K1428" t="s">
        <v>111</v>
      </c>
      <c r="L1428" t="s">
        <v>28</v>
      </c>
      <c r="M1428" t="s">
        <v>140</v>
      </c>
      <c r="N1428">
        <v>1353</v>
      </c>
      <c r="O1428" t="s">
        <v>29</v>
      </c>
      <c r="P1428" s="4">
        <v>9.59</v>
      </c>
      <c r="Q1428">
        <v>1</v>
      </c>
      <c r="R1428" s="4">
        <f t="shared" si="110"/>
        <v>9.59</v>
      </c>
      <c r="S1428" s="2">
        <v>3.6100006100000002</v>
      </c>
      <c r="T1428" s="2">
        <f t="shared" si="113"/>
        <v>5.9799993899999997</v>
      </c>
      <c r="U1428" s="2">
        <f t="shared" si="114"/>
        <v>3.6100006100000002</v>
      </c>
    </row>
    <row r="1429" spans="1:21">
      <c r="A1429">
        <v>65011</v>
      </c>
      <c r="B1429" s="1">
        <v>43471</v>
      </c>
      <c r="C1429" s="2">
        <f t="shared" si="111"/>
        <v>7</v>
      </c>
      <c r="D1429" s="2" t="str">
        <f t="shared" si="112"/>
        <v>Weekend</v>
      </c>
      <c r="E1429" s="2" t="str">
        <f>TEXT(Table2[[#This Row],[Order Date]],"MMMM")</f>
        <v>January</v>
      </c>
      <c r="F1429" s="2" t="str">
        <f>TEXT(Table2[[#This Row],[Order Date]],"YYYY")</f>
        <v>2019</v>
      </c>
      <c r="G1429">
        <v>2270</v>
      </c>
      <c r="H1429" t="s">
        <v>92</v>
      </c>
      <c r="I1429" t="s">
        <v>44</v>
      </c>
      <c r="J1429" t="s">
        <v>110</v>
      </c>
      <c r="K1429" t="s">
        <v>111</v>
      </c>
      <c r="L1429" t="s">
        <v>28</v>
      </c>
      <c r="M1429" t="s">
        <v>94</v>
      </c>
      <c r="N1429">
        <v>403</v>
      </c>
      <c r="O1429" t="s">
        <v>53</v>
      </c>
      <c r="P1429" s="4">
        <v>133.37</v>
      </c>
      <c r="Q1429">
        <v>1</v>
      </c>
      <c r="R1429" s="4">
        <f t="shared" si="110"/>
        <v>133.37</v>
      </c>
      <c r="S1429" s="2">
        <v>84.590000149999995</v>
      </c>
      <c r="T1429" s="2">
        <f t="shared" si="113"/>
        <v>48.77999985000001</v>
      </c>
      <c r="U1429" s="2">
        <f t="shared" si="114"/>
        <v>84.590000149999995</v>
      </c>
    </row>
    <row r="1430" spans="1:21">
      <c r="A1430">
        <v>62795</v>
      </c>
      <c r="B1430" s="1">
        <v>43470</v>
      </c>
      <c r="C1430" s="2">
        <f t="shared" si="111"/>
        <v>6</v>
      </c>
      <c r="D1430" s="2" t="str">
        <f t="shared" si="112"/>
        <v>Weekend</v>
      </c>
      <c r="E1430" s="2" t="str">
        <f>TEXT(Table2[[#This Row],[Order Date]],"MMMM")</f>
        <v>January</v>
      </c>
      <c r="F1430" s="2" t="str">
        <f>TEXT(Table2[[#This Row],[Order Date]],"YYYY")</f>
        <v>2019</v>
      </c>
      <c r="G1430">
        <v>10308</v>
      </c>
      <c r="H1430" t="s">
        <v>92</v>
      </c>
      <c r="I1430" t="s">
        <v>44</v>
      </c>
      <c r="J1430" t="s">
        <v>110</v>
      </c>
      <c r="K1430" t="s">
        <v>111</v>
      </c>
      <c r="L1430" t="s">
        <v>28</v>
      </c>
      <c r="M1430" t="s">
        <v>94</v>
      </c>
      <c r="N1430">
        <v>403</v>
      </c>
      <c r="O1430" t="s">
        <v>53</v>
      </c>
      <c r="P1430" s="4">
        <v>133.37</v>
      </c>
      <c r="Q1430">
        <v>1</v>
      </c>
      <c r="R1430" s="4">
        <f t="shared" si="110"/>
        <v>133.37</v>
      </c>
      <c r="S1430" s="2">
        <v>84.590000149999995</v>
      </c>
      <c r="T1430" s="2">
        <f t="shared" si="113"/>
        <v>48.77999985000001</v>
      </c>
      <c r="U1430" s="2">
        <f t="shared" si="114"/>
        <v>84.590000149999995</v>
      </c>
    </row>
    <row r="1431" spans="1:21">
      <c r="A1431">
        <v>73221</v>
      </c>
      <c r="B1431" s="1">
        <v>43469</v>
      </c>
      <c r="C1431" s="2">
        <f t="shared" si="111"/>
        <v>5</v>
      </c>
      <c r="D1431" s="2" t="str">
        <f t="shared" si="112"/>
        <v>Weekday</v>
      </c>
      <c r="E1431" s="2" t="str">
        <f>TEXT(Table2[[#This Row],[Order Date]],"MMMM")</f>
        <v>January</v>
      </c>
      <c r="F1431" s="2" t="str">
        <f>TEXT(Table2[[#This Row],[Order Date]],"YYYY")</f>
        <v>2019</v>
      </c>
      <c r="G1431">
        <v>16774</v>
      </c>
      <c r="H1431" t="s">
        <v>655</v>
      </c>
      <c r="I1431" t="s">
        <v>582</v>
      </c>
      <c r="J1431" t="s">
        <v>89</v>
      </c>
      <c r="K1431" t="s">
        <v>90</v>
      </c>
      <c r="L1431" t="s">
        <v>28</v>
      </c>
      <c r="M1431" t="s">
        <v>97</v>
      </c>
      <c r="N1431">
        <v>1360</v>
      </c>
      <c r="O1431" t="s">
        <v>38</v>
      </c>
      <c r="P1431" s="4">
        <v>370</v>
      </c>
      <c r="Q1431">
        <v>1</v>
      </c>
      <c r="R1431" s="4">
        <f t="shared" si="110"/>
        <v>370</v>
      </c>
      <c r="S1431" s="2">
        <v>249.0899963</v>
      </c>
      <c r="T1431" s="2">
        <f t="shared" si="113"/>
        <v>120.9100037</v>
      </c>
      <c r="U1431" s="2">
        <f t="shared" si="114"/>
        <v>249.0899963</v>
      </c>
    </row>
    <row r="1432" spans="1:21">
      <c r="A1432">
        <v>71080</v>
      </c>
      <c r="B1432" s="1">
        <v>43468</v>
      </c>
      <c r="C1432" s="2">
        <f t="shared" si="111"/>
        <v>4</v>
      </c>
      <c r="D1432" s="2" t="str">
        <f t="shared" si="112"/>
        <v>Weekday</v>
      </c>
      <c r="E1432" s="2" t="str">
        <f>TEXT(Table2[[#This Row],[Order Date]],"MMMM")</f>
        <v>January</v>
      </c>
      <c r="F1432" s="2" t="str">
        <f>TEXT(Table2[[#This Row],[Order Date]],"YYYY")</f>
        <v>2019</v>
      </c>
      <c r="G1432">
        <v>14633</v>
      </c>
      <c r="H1432" t="s">
        <v>959</v>
      </c>
      <c r="I1432" t="s">
        <v>760</v>
      </c>
      <c r="J1432" t="s">
        <v>110</v>
      </c>
      <c r="K1432" t="s">
        <v>111</v>
      </c>
      <c r="L1432" t="s">
        <v>28</v>
      </c>
      <c r="M1432" t="s">
        <v>610</v>
      </c>
      <c r="N1432">
        <v>1352</v>
      </c>
      <c r="O1432" t="s">
        <v>38</v>
      </c>
      <c r="P1432" s="4">
        <v>669.99</v>
      </c>
      <c r="Q1432">
        <v>1</v>
      </c>
      <c r="R1432" s="4">
        <f t="shared" si="110"/>
        <v>669.99</v>
      </c>
      <c r="S1432" s="2">
        <v>450.58000183000001</v>
      </c>
      <c r="T1432" s="2">
        <f t="shared" si="113"/>
        <v>219.40999816999999</v>
      </c>
      <c r="U1432" s="2">
        <f t="shared" si="114"/>
        <v>450.58000183000001</v>
      </c>
    </row>
    <row r="1433" spans="1:21">
      <c r="A1433">
        <v>71092</v>
      </c>
      <c r="B1433" s="1">
        <v>43468</v>
      </c>
      <c r="C1433" s="2">
        <f t="shared" si="111"/>
        <v>4</v>
      </c>
      <c r="D1433" s="2" t="str">
        <f t="shared" si="112"/>
        <v>Weekday</v>
      </c>
      <c r="E1433" s="2" t="str">
        <f>TEXT(Table2[[#This Row],[Order Date]],"MMMM")</f>
        <v>January</v>
      </c>
      <c r="F1433" s="2" t="str">
        <f>TEXT(Table2[[#This Row],[Order Date]],"YYYY")</f>
        <v>2019</v>
      </c>
      <c r="G1433">
        <v>14645</v>
      </c>
      <c r="H1433" t="s">
        <v>960</v>
      </c>
      <c r="I1433" t="s">
        <v>760</v>
      </c>
      <c r="J1433" t="s">
        <v>110</v>
      </c>
      <c r="K1433" t="s">
        <v>111</v>
      </c>
      <c r="L1433" t="s">
        <v>28</v>
      </c>
      <c r="M1433" t="s">
        <v>610</v>
      </c>
      <c r="N1433">
        <v>1352</v>
      </c>
      <c r="O1433" t="s">
        <v>38</v>
      </c>
      <c r="P1433" s="4">
        <v>669.99</v>
      </c>
      <c r="Q1433">
        <v>1</v>
      </c>
      <c r="R1433" s="4">
        <f t="shared" si="110"/>
        <v>669.99</v>
      </c>
      <c r="S1433" s="2">
        <v>450.58000183000001</v>
      </c>
      <c r="T1433" s="2">
        <f t="shared" si="113"/>
        <v>219.40999816999999</v>
      </c>
      <c r="U1433" s="2">
        <f t="shared" si="114"/>
        <v>450.58000183000001</v>
      </c>
    </row>
    <row r="1434" spans="1:21">
      <c r="A1434">
        <v>73097</v>
      </c>
      <c r="B1434" s="1">
        <v>43468</v>
      </c>
      <c r="C1434" s="2">
        <f t="shared" si="111"/>
        <v>4</v>
      </c>
      <c r="D1434" s="2" t="str">
        <f t="shared" si="112"/>
        <v>Weekday</v>
      </c>
      <c r="E1434" s="2" t="str">
        <f>TEXT(Table2[[#This Row],[Order Date]],"MMMM")</f>
        <v>January</v>
      </c>
      <c r="F1434" s="2" t="str">
        <f>TEXT(Table2[[#This Row],[Order Date]],"YYYY")</f>
        <v>2019</v>
      </c>
      <c r="G1434">
        <v>16650</v>
      </c>
      <c r="H1434" t="s">
        <v>961</v>
      </c>
      <c r="I1434" t="s">
        <v>31</v>
      </c>
      <c r="J1434" t="s">
        <v>110</v>
      </c>
      <c r="K1434" t="s">
        <v>90</v>
      </c>
      <c r="L1434" t="s">
        <v>28</v>
      </c>
      <c r="M1434" t="s">
        <v>97</v>
      </c>
      <c r="N1434">
        <v>1360</v>
      </c>
      <c r="O1434" t="s">
        <v>38</v>
      </c>
      <c r="P1434" s="4">
        <v>370</v>
      </c>
      <c r="Q1434">
        <v>1</v>
      </c>
      <c r="R1434" s="4">
        <f t="shared" si="110"/>
        <v>370</v>
      </c>
      <c r="S1434" s="2">
        <v>249.0899963</v>
      </c>
      <c r="T1434" s="2">
        <f t="shared" si="113"/>
        <v>120.9100037</v>
      </c>
      <c r="U1434" s="2">
        <f t="shared" si="114"/>
        <v>249.0899963</v>
      </c>
    </row>
    <row r="1435" spans="1:21">
      <c r="A1435">
        <v>50213</v>
      </c>
      <c r="B1435" s="1">
        <v>43467</v>
      </c>
      <c r="C1435" s="2">
        <f t="shared" si="111"/>
        <v>3</v>
      </c>
      <c r="D1435" s="2" t="str">
        <f t="shared" si="112"/>
        <v>Weekday</v>
      </c>
      <c r="E1435" s="2" t="str">
        <f>TEXT(Table2[[#This Row],[Order Date]],"MMMM")</f>
        <v>January</v>
      </c>
      <c r="F1435" s="2" t="str">
        <f>TEXT(Table2[[#This Row],[Order Date]],"YYYY")</f>
        <v>2019</v>
      </c>
      <c r="G1435">
        <v>3405</v>
      </c>
      <c r="H1435" t="s">
        <v>817</v>
      </c>
      <c r="I1435" t="s">
        <v>44</v>
      </c>
      <c r="J1435" t="s">
        <v>110</v>
      </c>
      <c r="K1435" t="s">
        <v>90</v>
      </c>
      <c r="L1435" t="s">
        <v>28</v>
      </c>
      <c r="M1435" t="s">
        <v>120</v>
      </c>
      <c r="N1435">
        <v>365</v>
      </c>
      <c r="O1435" t="s">
        <v>53</v>
      </c>
      <c r="P1435" s="4">
        <v>94.75</v>
      </c>
      <c r="Q1435">
        <v>1</v>
      </c>
      <c r="R1435" s="4">
        <f t="shared" si="110"/>
        <v>94.75</v>
      </c>
      <c r="S1435" s="2">
        <v>30.5699997</v>
      </c>
      <c r="T1435" s="2">
        <f t="shared" si="113"/>
        <v>64.180000300000003</v>
      </c>
      <c r="U1435" s="2">
        <f t="shared" si="114"/>
        <v>30.5699997</v>
      </c>
    </row>
    <row r="1436" spans="1:21">
      <c r="A1436">
        <v>73098</v>
      </c>
      <c r="B1436" s="1">
        <v>43467</v>
      </c>
      <c r="C1436" s="2">
        <f t="shared" si="111"/>
        <v>3</v>
      </c>
      <c r="D1436" s="2" t="str">
        <f t="shared" si="112"/>
        <v>Weekday</v>
      </c>
      <c r="E1436" s="2" t="str">
        <f>TEXT(Table2[[#This Row],[Order Date]],"MMMM")</f>
        <v>January</v>
      </c>
      <c r="F1436" s="2" t="str">
        <f>TEXT(Table2[[#This Row],[Order Date]],"YYYY")</f>
        <v>2019</v>
      </c>
      <c r="G1436">
        <v>16651</v>
      </c>
      <c r="H1436" t="s">
        <v>651</v>
      </c>
      <c r="I1436" t="s">
        <v>105</v>
      </c>
      <c r="J1436" t="s">
        <v>89</v>
      </c>
      <c r="K1436" t="s">
        <v>90</v>
      </c>
      <c r="L1436" t="s">
        <v>28</v>
      </c>
      <c r="M1436" t="s">
        <v>97</v>
      </c>
      <c r="N1436">
        <v>1360</v>
      </c>
      <c r="O1436" t="s">
        <v>38</v>
      </c>
      <c r="P1436" s="4">
        <v>370</v>
      </c>
      <c r="Q1436">
        <v>1</v>
      </c>
      <c r="R1436" s="4">
        <f t="shared" si="110"/>
        <v>370</v>
      </c>
      <c r="S1436" s="2">
        <v>249.0899963</v>
      </c>
      <c r="T1436" s="2">
        <f t="shared" si="113"/>
        <v>120.9100037</v>
      </c>
      <c r="U1436" s="2">
        <f t="shared" si="114"/>
        <v>249.0899963</v>
      </c>
    </row>
    <row r="1437" spans="1:21">
      <c r="A1437">
        <v>73099</v>
      </c>
      <c r="B1437" s="1">
        <v>43466</v>
      </c>
      <c r="C1437" s="2">
        <f t="shared" si="111"/>
        <v>2</v>
      </c>
      <c r="D1437" s="2" t="str">
        <f t="shared" si="112"/>
        <v>Weekday</v>
      </c>
      <c r="E1437" s="2" t="str">
        <f>TEXT(Table2[[#This Row],[Order Date]],"MMMM")</f>
        <v>January</v>
      </c>
      <c r="F1437" s="2" t="str">
        <f>TEXT(Table2[[#This Row],[Order Date]],"YYYY")</f>
        <v>2019</v>
      </c>
      <c r="G1437">
        <v>16652</v>
      </c>
      <c r="H1437" t="s">
        <v>962</v>
      </c>
      <c r="I1437" t="s">
        <v>287</v>
      </c>
      <c r="J1437" t="s">
        <v>89</v>
      </c>
      <c r="K1437" t="s">
        <v>90</v>
      </c>
      <c r="L1437" t="s">
        <v>28</v>
      </c>
      <c r="M1437" t="s">
        <v>97</v>
      </c>
      <c r="N1437">
        <v>1360</v>
      </c>
      <c r="O1437" t="s">
        <v>38</v>
      </c>
      <c r="P1437" s="4">
        <v>370</v>
      </c>
      <c r="Q1437">
        <v>1</v>
      </c>
      <c r="R1437" s="4">
        <f t="shared" si="110"/>
        <v>370</v>
      </c>
      <c r="S1437" s="2">
        <v>249.0899963</v>
      </c>
      <c r="T1437" s="2">
        <f t="shared" si="113"/>
        <v>120.9100037</v>
      </c>
      <c r="U1437" s="2">
        <f t="shared" si="114"/>
        <v>249.0899963</v>
      </c>
    </row>
    <row r="1438" spans="1:21">
      <c r="A1438">
        <v>51168</v>
      </c>
      <c r="B1438" s="1">
        <v>43466</v>
      </c>
      <c r="C1438" s="2">
        <f t="shared" si="111"/>
        <v>2</v>
      </c>
      <c r="D1438" s="2" t="str">
        <f t="shared" si="112"/>
        <v>Weekday</v>
      </c>
      <c r="E1438" s="2" t="str">
        <f>TEXT(Table2[[#This Row],[Order Date]],"MMMM")</f>
        <v>January</v>
      </c>
      <c r="F1438" s="2" t="str">
        <f>TEXT(Table2[[#This Row],[Order Date]],"YYYY")</f>
        <v>2019</v>
      </c>
      <c r="G1438">
        <v>8050</v>
      </c>
      <c r="H1438" t="s">
        <v>92</v>
      </c>
      <c r="I1438" t="s">
        <v>603</v>
      </c>
      <c r="J1438" t="s">
        <v>89</v>
      </c>
      <c r="K1438" t="s">
        <v>90</v>
      </c>
      <c r="L1438" t="s">
        <v>28</v>
      </c>
      <c r="M1438" t="s">
        <v>160</v>
      </c>
      <c r="N1438">
        <v>502</v>
      </c>
      <c r="O1438" t="s">
        <v>29</v>
      </c>
      <c r="P1438" s="4">
        <v>65</v>
      </c>
      <c r="Q1438">
        <v>4</v>
      </c>
      <c r="R1438" s="4">
        <f t="shared" si="110"/>
        <v>260</v>
      </c>
      <c r="S1438" s="2">
        <v>134.39999388000001</v>
      </c>
      <c r="T1438" s="2">
        <f t="shared" si="113"/>
        <v>125.60000611999999</v>
      </c>
      <c r="U1438" s="2">
        <f t="shared" si="114"/>
        <v>33.599998470000003</v>
      </c>
    </row>
    <row r="1439" spans="1:21">
      <c r="A1439">
        <v>50054</v>
      </c>
      <c r="B1439" s="1">
        <v>43465</v>
      </c>
      <c r="C1439" s="2">
        <f t="shared" si="111"/>
        <v>1</v>
      </c>
      <c r="D1439" s="2" t="str">
        <f t="shared" si="112"/>
        <v>Weekday</v>
      </c>
      <c r="E1439" s="2" t="str">
        <f>TEXT(Table2[[#This Row],[Order Date]],"MMMM")</f>
        <v>December</v>
      </c>
      <c r="F1439" s="2" t="str">
        <f>TEXT(Table2[[#This Row],[Order Date]],"YYYY")</f>
        <v>2018</v>
      </c>
      <c r="G1439">
        <v>1362</v>
      </c>
      <c r="H1439" t="s">
        <v>92</v>
      </c>
      <c r="I1439" t="s">
        <v>40</v>
      </c>
      <c r="J1439" t="s">
        <v>110</v>
      </c>
      <c r="K1439" t="s">
        <v>90</v>
      </c>
      <c r="L1439" t="s">
        <v>28</v>
      </c>
      <c r="M1439" t="s">
        <v>160</v>
      </c>
      <c r="N1439">
        <v>502</v>
      </c>
      <c r="O1439" t="s">
        <v>29</v>
      </c>
      <c r="P1439" s="4">
        <v>65</v>
      </c>
      <c r="Q1439">
        <v>2</v>
      </c>
      <c r="R1439" s="4">
        <f t="shared" si="110"/>
        <v>130</v>
      </c>
      <c r="S1439" s="2">
        <v>67.199996940000005</v>
      </c>
      <c r="T1439" s="2">
        <f t="shared" si="113"/>
        <v>62.800003059999995</v>
      </c>
      <c r="U1439" s="2">
        <f t="shared" si="114"/>
        <v>33.599998470000003</v>
      </c>
    </row>
    <row r="1440" spans="1:21">
      <c r="A1440">
        <v>73100</v>
      </c>
      <c r="B1440" s="1">
        <v>43465</v>
      </c>
      <c r="C1440" s="2">
        <f t="shared" si="111"/>
        <v>1</v>
      </c>
      <c r="D1440" s="2" t="str">
        <f t="shared" si="112"/>
        <v>Weekday</v>
      </c>
      <c r="E1440" s="2" t="str">
        <f>TEXT(Table2[[#This Row],[Order Date]],"MMMM")</f>
        <v>December</v>
      </c>
      <c r="F1440" s="2" t="str">
        <f>TEXT(Table2[[#This Row],[Order Date]],"YYYY")</f>
        <v>2018</v>
      </c>
      <c r="G1440">
        <v>16653</v>
      </c>
      <c r="H1440" t="s">
        <v>589</v>
      </c>
      <c r="I1440" t="s">
        <v>963</v>
      </c>
      <c r="J1440" t="s">
        <v>89</v>
      </c>
      <c r="K1440" t="s">
        <v>90</v>
      </c>
      <c r="L1440" t="s">
        <v>28</v>
      </c>
      <c r="M1440" t="s">
        <v>97</v>
      </c>
      <c r="N1440">
        <v>1360</v>
      </c>
      <c r="O1440" t="s">
        <v>38</v>
      </c>
      <c r="P1440" s="4">
        <v>370</v>
      </c>
      <c r="Q1440">
        <v>1</v>
      </c>
      <c r="R1440" s="4">
        <f t="shared" si="110"/>
        <v>370</v>
      </c>
      <c r="S1440" s="2">
        <v>249.0899963</v>
      </c>
      <c r="T1440" s="2">
        <f t="shared" si="113"/>
        <v>120.9100037</v>
      </c>
      <c r="U1440" s="2">
        <f t="shared" si="114"/>
        <v>249.0899963</v>
      </c>
    </row>
    <row r="1441" spans="1:21">
      <c r="A1441">
        <v>49825</v>
      </c>
      <c r="B1441" s="1">
        <v>43462</v>
      </c>
      <c r="C1441" s="2">
        <f t="shared" si="111"/>
        <v>5</v>
      </c>
      <c r="D1441" s="2" t="str">
        <f t="shared" si="112"/>
        <v>Weekday</v>
      </c>
      <c r="E1441" s="2" t="str">
        <f>TEXT(Table2[[#This Row],[Order Date]],"MMMM")</f>
        <v>December</v>
      </c>
      <c r="F1441" s="2" t="str">
        <f>TEXT(Table2[[#This Row],[Order Date]],"YYYY")</f>
        <v>2018</v>
      </c>
      <c r="G1441">
        <v>3518</v>
      </c>
      <c r="H1441" t="s">
        <v>92</v>
      </c>
      <c r="I1441" t="s">
        <v>964</v>
      </c>
      <c r="J1441" t="s">
        <v>89</v>
      </c>
      <c r="K1441" t="s">
        <v>90</v>
      </c>
      <c r="L1441" t="s">
        <v>28</v>
      </c>
      <c r="M1441" t="s">
        <v>160</v>
      </c>
      <c r="N1441">
        <v>502</v>
      </c>
      <c r="O1441" t="s">
        <v>29</v>
      </c>
      <c r="P1441" s="4">
        <v>65</v>
      </c>
      <c r="Q1441">
        <v>4</v>
      </c>
      <c r="R1441" s="4">
        <f t="shared" si="110"/>
        <v>260</v>
      </c>
      <c r="S1441" s="2">
        <v>134.39999388000001</v>
      </c>
      <c r="T1441" s="2">
        <f t="shared" si="113"/>
        <v>125.60000611999999</v>
      </c>
      <c r="U1441" s="2">
        <f t="shared" si="114"/>
        <v>33.599998470000003</v>
      </c>
    </row>
    <row r="1442" spans="1:21">
      <c r="A1442">
        <v>30267</v>
      </c>
      <c r="B1442" s="1">
        <v>43462</v>
      </c>
      <c r="C1442" s="2">
        <f t="shared" si="111"/>
        <v>5</v>
      </c>
      <c r="D1442" s="2" t="str">
        <f t="shared" si="112"/>
        <v>Weekday</v>
      </c>
      <c r="E1442" s="2" t="str">
        <f>TEXT(Table2[[#This Row],[Order Date]],"MMMM")</f>
        <v>December</v>
      </c>
      <c r="F1442" s="2" t="str">
        <f>TEXT(Table2[[#This Row],[Order Date]],"YYYY")</f>
        <v>2018</v>
      </c>
      <c r="G1442">
        <v>8612</v>
      </c>
      <c r="H1442" t="s">
        <v>92</v>
      </c>
      <c r="I1442" t="s">
        <v>950</v>
      </c>
      <c r="J1442" t="s">
        <v>89</v>
      </c>
      <c r="K1442" t="s">
        <v>90</v>
      </c>
      <c r="L1442" t="s">
        <v>28</v>
      </c>
      <c r="M1442" t="s">
        <v>160</v>
      </c>
      <c r="N1442">
        <v>502</v>
      </c>
      <c r="O1442" t="s">
        <v>29</v>
      </c>
      <c r="P1442" s="4">
        <v>65</v>
      </c>
      <c r="Q1442">
        <v>2</v>
      </c>
      <c r="R1442" s="4">
        <f t="shared" si="110"/>
        <v>130</v>
      </c>
      <c r="S1442" s="2">
        <v>67.199996940000005</v>
      </c>
      <c r="T1442" s="2">
        <f t="shared" si="113"/>
        <v>62.800003059999995</v>
      </c>
      <c r="U1442" s="2">
        <f t="shared" si="114"/>
        <v>33.599998470000003</v>
      </c>
    </row>
    <row r="1443" spans="1:21">
      <c r="A1443">
        <v>20755</v>
      </c>
      <c r="B1443" s="1">
        <v>43461</v>
      </c>
      <c r="C1443" s="2">
        <f t="shared" si="111"/>
        <v>4</v>
      </c>
      <c r="D1443" s="2" t="str">
        <f t="shared" si="112"/>
        <v>Weekday</v>
      </c>
      <c r="E1443" s="2" t="str">
        <f>TEXT(Table2[[#This Row],[Order Date]],"MMMM")</f>
        <v>December</v>
      </c>
      <c r="F1443" s="2" t="str">
        <f>TEXT(Table2[[#This Row],[Order Date]],"YYYY")</f>
        <v>2018</v>
      </c>
      <c r="G1443">
        <v>640</v>
      </c>
      <c r="H1443" t="s">
        <v>92</v>
      </c>
      <c r="I1443" t="s">
        <v>98</v>
      </c>
      <c r="J1443" t="s">
        <v>89</v>
      </c>
      <c r="K1443" t="s">
        <v>90</v>
      </c>
      <c r="L1443" t="s">
        <v>28</v>
      </c>
      <c r="M1443" t="s">
        <v>160</v>
      </c>
      <c r="N1443">
        <v>502</v>
      </c>
      <c r="O1443" t="s">
        <v>29</v>
      </c>
      <c r="P1443" s="4">
        <v>65</v>
      </c>
      <c r="Q1443">
        <v>2</v>
      </c>
      <c r="R1443" s="4">
        <f t="shared" si="110"/>
        <v>130</v>
      </c>
      <c r="S1443" s="2">
        <v>67.199996940000005</v>
      </c>
      <c r="T1443" s="2">
        <f t="shared" si="113"/>
        <v>62.800003059999995</v>
      </c>
      <c r="U1443" s="2">
        <f t="shared" si="114"/>
        <v>33.599998470000003</v>
      </c>
    </row>
    <row r="1444" spans="1:21">
      <c r="A1444">
        <v>29862</v>
      </c>
      <c r="B1444" s="1">
        <v>43460</v>
      </c>
      <c r="C1444" s="2">
        <f t="shared" si="111"/>
        <v>3</v>
      </c>
      <c r="D1444" s="2" t="str">
        <f t="shared" si="112"/>
        <v>Weekday</v>
      </c>
      <c r="E1444" s="2" t="str">
        <f>TEXT(Table2[[#This Row],[Order Date]],"MMMM")</f>
        <v>December</v>
      </c>
      <c r="F1444" s="2" t="str">
        <f>TEXT(Table2[[#This Row],[Order Date]],"YYYY")</f>
        <v>2018</v>
      </c>
      <c r="G1444">
        <v>1144</v>
      </c>
      <c r="H1444" t="s">
        <v>95</v>
      </c>
      <c r="I1444" t="s">
        <v>127</v>
      </c>
      <c r="J1444" t="s">
        <v>89</v>
      </c>
      <c r="K1444" t="s">
        <v>90</v>
      </c>
      <c r="L1444" t="s">
        <v>28</v>
      </c>
      <c r="M1444" t="s">
        <v>160</v>
      </c>
      <c r="N1444">
        <v>502</v>
      </c>
      <c r="O1444" t="s">
        <v>29</v>
      </c>
      <c r="P1444" s="4">
        <v>65</v>
      </c>
      <c r="Q1444">
        <v>2</v>
      </c>
      <c r="R1444" s="4">
        <f t="shared" si="110"/>
        <v>130</v>
      </c>
      <c r="S1444" s="2">
        <v>67.199996940000005</v>
      </c>
      <c r="T1444" s="2">
        <f t="shared" si="113"/>
        <v>62.800003059999995</v>
      </c>
      <c r="U1444" s="2">
        <f t="shared" si="114"/>
        <v>33.599998470000003</v>
      </c>
    </row>
    <row r="1445" spans="1:21">
      <c r="A1445">
        <v>22612</v>
      </c>
      <c r="B1445" s="1">
        <v>43459</v>
      </c>
      <c r="C1445" s="2">
        <f t="shared" si="111"/>
        <v>2</v>
      </c>
      <c r="D1445" s="2" t="str">
        <f t="shared" si="112"/>
        <v>Weekday</v>
      </c>
      <c r="E1445" s="2" t="str">
        <f>TEXT(Table2[[#This Row],[Order Date]],"MMMM")</f>
        <v>December</v>
      </c>
      <c r="F1445" s="2" t="str">
        <f>TEXT(Table2[[#This Row],[Order Date]],"YYYY")</f>
        <v>2018</v>
      </c>
      <c r="G1445">
        <v>11675</v>
      </c>
      <c r="H1445" t="s">
        <v>92</v>
      </c>
      <c r="I1445" t="s">
        <v>26</v>
      </c>
      <c r="J1445" t="s">
        <v>89</v>
      </c>
      <c r="K1445" t="s">
        <v>90</v>
      </c>
      <c r="L1445" t="s">
        <v>28</v>
      </c>
      <c r="M1445" t="s">
        <v>183</v>
      </c>
      <c r="N1445">
        <v>627</v>
      </c>
      <c r="O1445" t="s">
        <v>46</v>
      </c>
      <c r="P1445" s="4">
        <v>165</v>
      </c>
      <c r="Q1445">
        <v>2</v>
      </c>
      <c r="R1445" s="4">
        <f t="shared" si="110"/>
        <v>330</v>
      </c>
      <c r="S1445" s="2">
        <v>245.4600068</v>
      </c>
      <c r="T1445" s="2">
        <f t="shared" si="113"/>
        <v>84.539993199999998</v>
      </c>
      <c r="U1445" s="2">
        <f t="shared" si="114"/>
        <v>122.7300034</v>
      </c>
    </row>
    <row r="1446" spans="1:21">
      <c r="A1446">
        <v>45418</v>
      </c>
      <c r="B1446" s="1">
        <v>43458</v>
      </c>
      <c r="C1446" s="2">
        <f t="shared" si="111"/>
        <v>1</v>
      </c>
      <c r="D1446" s="2" t="str">
        <f t="shared" si="112"/>
        <v>Weekday</v>
      </c>
      <c r="E1446" s="2" t="str">
        <f>TEXT(Table2[[#This Row],[Order Date]],"MMMM")</f>
        <v>December</v>
      </c>
      <c r="F1446" s="2" t="str">
        <f>TEXT(Table2[[#This Row],[Order Date]],"YYYY")</f>
        <v>2018</v>
      </c>
      <c r="G1446">
        <v>9011</v>
      </c>
      <c r="H1446" t="s">
        <v>92</v>
      </c>
      <c r="I1446" t="s">
        <v>36</v>
      </c>
      <c r="J1446" t="s">
        <v>110</v>
      </c>
      <c r="K1446" t="s">
        <v>90</v>
      </c>
      <c r="L1446" t="s">
        <v>28</v>
      </c>
      <c r="M1446" t="s">
        <v>112</v>
      </c>
      <c r="N1446">
        <v>957</v>
      </c>
      <c r="O1446" t="s">
        <v>34</v>
      </c>
      <c r="P1446" s="4">
        <v>80</v>
      </c>
      <c r="Q1446">
        <v>1</v>
      </c>
      <c r="R1446" s="4">
        <f t="shared" si="110"/>
        <v>80</v>
      </c>
      <c r="S1446" s="2">
        <v>47.430000309999997</v>
      </c>
      <c r="T1446" s="2">
        <f t="shared" si="113"/>
        <v>32.569999690000003</v>
      </c>
      <c r="U1446" s="2">
        <f t="shared" si="114"/>
        <v>47.430000309999997</v>
      </c>
    </row>
    <row r="1447" spans="1:21">
      <c r="A1447">
        <v>23751</v>
      </c>
      <c r="B1447" s="1">
        <v>43458</v>
      </c>
      <c r="C1447" s="2">
        <f t="shared" si="111"/>
        <v>1</v>
      </c>
      <c r="D1447" s="2" t="str">
        <f t="shared" si="112"/>
        <v>Weekday</v>
      </c>
      <c r="E1447" s="2" t="str">
        <f>TEXT(Table2[[#This Row],[Order Date]],"MMMM")</f>
        <v>December</v>
      </c>
      <c r="F1447" s="2" t="str">
        <f>TEXT(Table2[[#This Row],[Order Date]],"YYYY")</f>
        <v>2018</v>
      </c>
      <c r="G1447">
        <v>2292</v>
      </c>
      <c r="H1447" t="s">
        <v>92</v>
      </c>
      <c r="I1447" t="s">
        <v>859</v>
      </c>
      <c r="J1447" t="s">
        <v>89</v>
      </c>
      <c r="K1447" t="s">
        <v>90</v>
      </c>
      <c r="L1447" t="s">
        <v>33</v>
      </c>
      <c r="M1447" t="s">
        <v>183</v>
      </c>
      <c r="N1447">
        <v>627</v>
      </c>
      <c r="O1447" t="s">
        <v>46</v>
      </c>
      <c r="P1447" s="4">
        <v>165</v>
      </c>
      <c r="Q1447">
        <v>2</v>
      </c>
      <c r="R1447" s="4">
        <f t="shared" si="110"/>
        <v>330</v>
      </c>
      <c r="S1447" s="2">
        <v>245.4600068</v>
      </c>
      <c r="T1447" s="2">
        <f t="shared" si="113"/>
        <v>84.539993199999998</v>
      </c>
      <c r="U1447" s="2">
        <f t="shared" si="114"/>
        <v>122.7300034</v>
      </c>
    </row>
    <row r="1448" spans="1:21">
      <c r="A1448">
        <v>22926</v>
      </c>
      <c r="B1448" s="1">
        <v>43457</v>
      </c>
      <c r="C1448" s="2">
        <f t="shared" si="111"/>
        <v>7</v>
      </c>
      <c r="D1448" s="2" t="str">
        <f t="shared" si="112"/>
        <v>Weekend</v>
      </c>
      <c r="E1448" s="2" t="str">
        <f>TEXT(Table2[[#This Row],[Order Date]],"MMMM")</f>
        <v>December</v>
      </c>
      <c r="F1448" s="2" t="str">
        <f>TEXT(Table2[[#This Row],[Order Date]],"YYYY")</f>
        <v>2018</v>
      </c>
      <c r="G1448">
        <v>7101</v>
      </c>
      <c r="H1448" t="s">
        <v>92</v>
      </c>
      <c r="I1448" t="s">
        <v>44</v>
      </c>
      <c r="J1448" t="s">
        <v>110</v>
      </c>
      <c r="K1448" t="s">
        <v>111</v>
      </c>
      <c r="L1448" t="s">
        <v>33</v>
      </c>
      <c r="M1448" t="s">
        <v>160</v>
      </c>
      <c r="N1448">
        <v>502</v>
      </c>
      <c r="O1448" t="s">
        <v>29</v>
      </c>
      <c r="P1448" s="4">
        <v>65</v>
      </c>
      <c r="Q1448">
        <v>5</v>
      </c>
      <c r="R1448" s="4">
        <f t="shared" si="110"/>
        <v>325</v>
      </c>
      <c r="S1448" s="2">
        <v>167.99999235000001</v>
      </c>
      <c r="T1448" s="2">
        <f t="shared" si="113"/>
        <v>157.00000764999999</v>
      </c>
      <c r="U1448" s="2">
        <f t="shared" si="114"/>
        <v>33.599998470000003</v>
      </c>
    </row>
    <row r="1449" spans="1:21">
      <c r="A1449">
        <v>49075</v>
      </c>
      <c r="B1449" s="1">
        <v>43457</v>
      </c>
      <c r="C1449" s="2">
        <f t="shared" si="111"/>
        <v>7</v>
      </c>
      <c r="D1449" s="2" t="str">
        <f t="shared" si="112"/>
        <v>Weekend</v>
      </c>
      <c r="E1449" s="2" t="str">
        <f>TEXT(Table2[[#This Row],[Order Date]],"MMMM")</f>
        <v>December</v>
      </c>
      <c r="F1449" s="2" t="str">
        <f>TEXT(Table2[[#This Row],[Order Date]],"YYYY")</f>
        <v>2018</v>
      </c>
      <c r="G1449">
        <v>2805</v>
      </c>
      <c r="H1449" t="s">
        <v>92</v>
      </c>
      <c r="I1449" t="s">
        <v>177</v>
      </c>
      <c r="J1449" t="s">
        <v>89</v>
      </c>
      <c r="K1449" t="s">
        <v>90</v>
      </c>
      <c r="L1449" t="s">
        <v>33</v>
      </c>
      <c r="M1449" t="s">
        <v>160</v>
      </c>
      <c r="N1449">
        <v>502</v>
      </c>
      <c r="O1449" t="s">
        <v>29</v>
      </c>
      <c r="P1449" s="4">
        <v>65</v>
      </c>
      <c r="Q1449">
        <v>3</v>
      </c>
      <c r="R1449" s="4">
        <f t="shared" si="110"/>
        <v>195</v>
      </c>
      <c r="S1449" s="2">
        <v>100.79999541000001</v>
      </c>
      <c r="T1449" s="2">
        <f t="shared" si="113"/>
        <v>94.200004589999992</v>
      </c>
      <c r="U1449" s="2">
        <f t="shared" si="114"/>
        <v>33.599998470000003</v>
      </c>
    </row>
    <row r="1450" spans="1:21">
      <c r="A1450">
        <v>26871</v>
      </c>
      <c r="B1450" s="1">
        <v>43457</v>
      </c>
      <c r="C1450" s="2">
        <f t="shared" si="111"/>
        <v>7</v>
      </c>
      <c r="D1450" s="2" t="str">
        <f t="shared" si="112"/>
        <v>Weekend</v>
      </c>
      <c r="E1450" s="2" t="str">
        <f>TEXT(Table2[[#This Row],[Order Date]],"MMMM")</f>
        <v>December</v>
      </c>
      <c r="F1450" s="2" t="str">
        <f>TEXT(Table2[[#This Row],[Order Date]],"YYYY")</f>
        <v>2018</v>
      </c>
      <c r="G1450">
        <v>10201</v>
      </c>
      <c r="H1450" t="s">
        <v>188</v>
      </c>
      <c r="I1450" t="s">
        <v>965</v>
      </c>
      <c r="J1450" t="s">
        <v>89</v>
      </c>
      <c r="K1450" t="s">
        <v>90</v>
      </c>
      <c r="L1450" t="s">
        <v>33</v>
      </c>
      <c r="M1450" t="s">
        <v>160</v>
      </c>
      <c r="N1450">
        <v>502</v>
      </c>
      <c r="O1450" t="s">
        <v>29</v>
      </c>
      <c r="P1450" s="4">
        <v>65</v>
      </c>
      <c r="Q1450">
        <v>2</v>
      </c>
      <c r="R1450" s="4">
        <f t="shared" si="110"/>
        <v>130</v>
      </c>
      <c r="S1450" s="2">
        <v>67.199996940000005</v>
      </c>
      <c r="T1450" s="2">
        <f t="shared" si="113"/>
        <v>62.800003059999995</v>
      </c>
      <c r="U1450" s="2">
        <f t="shared" si="114"/>
        <v>33.599998470000003</v>
      </c>
    </row>
    <row r="1451" spans="1:21">
      <c r="A1451">
        <v>21837</v>
      </c>
      <c r="B1451" s="1">
        <v>43456</v>
      </c>
      <c r="C1451" s="2">
        <f t="shared" si="111"/>
        <v>6</v>
      </c>
      <c r="D1451" s="2" t="str">
        <f t="shared" si="112"/>
        <v>Weekend</v>
      </c>
      <c r="E1451" s="2" t="str">
        <f>TEXT(Table2[[#This Row],[Order Date]],"MMMM")</f>
        <v>December</v>
      </c>
      <c r="F1451" s="2" t="str">
        <f>TEXT(Table2[[#This Row],[Order Date]],"YYYY")</f>
        <v>2018</v>
      </c>
      <c r="G1451">
        <v>2402</v>
      </c>
      <c r="H1451" t="s">
        <v>92</v>
      </c>
      <c r="I1451" t="s">
        <v>44</v>
      </c>
      <c r="J1451" t="s">
        <v>110</v>
      </c>
      <c r="K1451" t="s">
        <v>111</v>
      </c>
      <c r="L1451" t="s">
        <v>33</v>
      </c>
      <c r="M1451" t="s">
        <v>183</v>
      </c>
      <c r="N1451">
        <v>627</v>
      </c>
      <c r="O1451" t="s">
        <v>46</v>
      </c>
      <c r="P1451" s="4">
        <v>165</v>
      </c>
      <c r="Q1451">
        <v>5</v>
      </c>
      <c r="R1451" s="4">
        <f t="shared" si="110"/>
        <v>825</v>
      </c>
      <c r="S1451" s="2">
        <v>613.65001700000005</v>
      </c>
      <c r="T1451" s="2">
        <f t="shared" si="113"/>
        <v>211.34998299999995</v>
      </c>
      <c r="U1451" s="2">
        <f t="shared" si="114"/>
        <v>122.73000340000002</v>
      </c>
    </row>
    <row r="1452" spans="1:21">
      <c r="A1452">
        <v>45126</v>
      </c>
      <c r="B1452" s="1">
        <v>43456</v>
      </c>
      <c r="C1452" s="2">
        <f t="shared" si="111"/>
        <v>6</v>
      </c>
      <c r="D1452" s="2" t="str">
        <f t="shared" si="112"/>
        <v>Weekend</v>
      </c>
      <c r="E1452" s="2" t="str">
        <f>TEXT(Table2[[#This Row],[Order Date]],"MMMM")</f>
        <v>December</v>
      </c>
      <c r="F1452" s="2" t="str">
        <f>TEXT(Table2[[#This Row],[Order Date]],"YYYY")</f>
        <v>2018</v>
      </c>
      <c r="G1452">
        <v>4808</v>
      </c>
      <c r="H1452" t="s">
        <v>92</v>
      </c>
      <c r="I1452" t="s">
        <v>101</v>
      </c>
      <c r="J1452" t="s">
        <v>89</v>
      </c>
      <c r="K1452" t="s">
        <v>90</v>
      </c>
      <c r="L1452" t="s">
        <v>33</v>
      </c>
      <c r="M1452" t="s">
        <v>586</v>
      </c>
      <c r="N1452">
        <v>572</v>
      </c>
      <c r="O1452" t="s">
        <v>29</v>
      </c>
      <c r="P1452" s="4">
        <v>165</v>
      </c>
      <c r="Q1452">
        <v>2</v>
      </c>
      <c r="R1452" s="4">
        <f t="shared" si="110"/>
        <v>330</v>
      </c>
      <c r="S1452" s="2">
        <v>174.42000007600001</v>
      </c>
      <c r="T1452" s="2">
        <f t="shared" si="113"/>
        <v>155.57999992399999</v>
      </c>
      <c r="U1452" s="2">
        <f t="shared" si="114"/>
        <v>87.210000038000004</v>
      </c>
    </row>
    <row r="1453" spans="1:21">
      <c r="A1453">
        <v>44514</v>
      </c>
      <c r="B1453" s="1">
        <v>43455</v>
      </c>
      <c r="C1453" s="2">
        <f t="shared" si="111"/>
        <v>5</v>
      </c>
      <c r="D1453" s="2" t="str">
        <f t="shared" si="112"/>
        <v>Weekday</v>
      </c>
      <c r="E1453" s="2" t="str">
        <f>TEXT(Table2[[#This Row],[Order Date]],"MMMM")</f>
        <v>December</v>
      </c>
      <c r="F1453" s="2" t="str">
        <f>TEXT(Table2[[#This Row],[Order Date]],"YYYY")</f>
        <v>2018</v>
      </c>
      <c r="G1453">
        <v>9604</v>
      </c>
      <c r="H1453" t="s">
        <v>966</v>
      </c>
      <c r="I1453" t="s">
        <v>44</v>
      </c>
      <c r="J1453" t="s">
        <v>110</v>
      </c>
      <c r="K1453" t="s">
        <v>111</v>
      </c>
      <c r="L1453" t="s">
        <v>33</v>
      </c>
      <c r="M1453" t="s">
        <v>160</v>
      </c>
      <c r="N1453">
        <v>502</v>
      </c>
      <c r="O1453" t="s">
        <v>29</v>
      </c>
      <c r="P1453" s="4">
        <v>65</v>
      </c>
      <c r="Q1453">
        <v>5</v>
      </c>
      <c r="R1453" s="4">
        <f t="shared" si="110"/>
        <v>325</v>
      </c>
      <c r="S1453" s="2">
        <v>167.99999235000001</v>
      </c>
      <c r="T1453" s="2">
        <f t="shared" si="113"/>
        <v>157.00000764999999</v>
      </c>
      <c r="U1453" s="2">
        <f t="shared" si="114"/>
        <v>33.599998470000003</v>
      </c>
    </row>
    <row r="1454" spans="1:21">
      <c r="A1454">
        <v>45198</v>
      </c>
      <c r="B1454" s="1">
        <v>43455</v>
      </c>
      <c r="C1454" s="2">
        <f t="shared" si="111"/>
        <v>5</v>
      </c>
      <c r="D1454" s="2" t="str">
        <f t="shared" si="112"/>
        <v>Weekday</v>
      </c>
      <c r="E1454" s="2" t="str">
        <f>TEXT(Table2[[#This Row],[Order Date]],"MMMM")</f>
        <v>December</v>
      </c>
      <c r="F1454" s="2" t="str">
        <f>TEXT(Table2[[#This Row],[Order Date]],"YYYY")</f>
        <v>2018</v>
      </c>
      <c r="G1454">
        <v>6497</v>
      </c>
      <c r="H1454" t="s">
        <v>441</v>
      </c>
      <c r="I1454" t="s">
        <v>177</v>
      </c>
      <c r="J1454" t="s">
        <v>89</v>
      </c>
      <c r="K1454" t="s">
        <v>90</v>
      </c>
      <c r="L1454" t="s">
        <v>28</v>
      </c>
      <c r="M1454" t="s">
        <v>94</v>
      </c>
      <c r="N1454">
        <v>403</v>
      </c>
      <c r="O1454" t="s">
        <v>53</v>
      </c>
      <c r="P1454" s="4">
        <v>133.37</v>
      </c>
      <c r="Q1454">
        <v>1</v>
      </c>
      <c r="R1454" s="4">
        <f t="shared" si="110"/>
        <v>133.37</v>
      </c>
      <c r="S1454" s="2">
        <v>84.590000149999995</v>
      </c>
      <c r="T1454" s="2">
        <f t="shared" si="113"/>
        <v>48.77999985000001</v>
      </c>
      <c r="U1454" s="2">
        <f t="shared" si="114"/>
        <v>84.590000149999995</v>
      </c>
    </row>
    <row r="1455" spans="1:21">
      <c r="A1455">
        <v>49910</v>
      </c>
      <c r="B1455" s="1">
        <v>43455</v>
      </c>
      <c r="C1455" s="2">
        <f t="shared" si="111"/>
        <v>5</v>
      </c>
      <c r="D1455" s="2" t="str">
        <f t="shared" si="112"/>
        <v>Weekday</v>
      </c>
      <c r="E1455" s="2" t="str">
        <f>TEXT(Table2[[#This Row],[Order Date]],"MMMM")</f>
        <v>December</v>
      </c>
      <c r="F1455" s="2" t="str">
        <f>TEXT(Table2[[#This Row],[Order Date]],"YYYY")</f>
        <v>2018</v>
      </c>
      <c r="G1455">
        <v>7504</v>
      </c>
      <c r="H1455" t="s">
        <v>92</v>
      </c>
      <c r="I1455" t="s">
        <v>52</v>
      </c>
      <c r="J1455" t="s">
        <v>89</v>
      </c>
      <c r="K1455" t="s">
        <v>90</v>
      </c>
      <c r="L1455" t="s">
        <v>28</v>
      </c>
      <c r="M1455" t="s">
        <v>128</v>
      </c>
      <c r="N1455">
        <v>818</v>
      </c>
      <c r="O1455" t="s">
        <v>46</v>
      </c>
      <c r="P1455" s="4">
        <v>46.69</v>
      </c>
      <c r="Q1455">
        <v>5</v>
      </c>
      <c r="R1455" s="4">
        <f t="shared" si="110"/>
        <v>233.45</v>
      </c>
      <c r="S1455" s="2">
        <v>148.45000264999999</v>
      </c>
      <c r="T1455" s="2">
        <f t="shared" si="113"/>
        <v>84.999997350000001</v>
      </c>
      <c r="U1455" s="2">
        <f t="shared" si="114"/>
        <v>29.690000529999999</v>
      </c>
    </row>
    <row r="1456" spans="1:21">
      <c r="A1456">
        <v>27689</v>
      </c>
      <c r="B1456" s="1">
        <v>43454</v>
      </c>
      <c r="C1456" s="2">
        <f t="shared" si="111"/>
        <v>4</v>
      </c>
      <c r="D1456" s="2" t="str">
        <f t="shared" si="112"/>
        <v>Weekday</v>
      </c>
      <c r="E1456" s="2" t="str">
        <f>TEXT(Table2[[#This Row],[Order Date]],"MMMM")</f>
        <v>December</v>
      </c>
      <c r="F1456" s="2" t="str">
        <f>TEXT(Table2[[#This Row],[Order Date]],"YYYY")</f>
        <v>2018</v>
      </c>
      <c r="G1456">
        <v>7757</v>
      </c>
      <c r="H1456" t="s">
        <v>551</v>
      </c>
      <c r="I1456" t="s">
        <v>44</v>
      </c>
      <c r="J1456" t="s">
        <v>110</v>
      </c>
      <c r="K1456" t="s">
        <v>111</v>
      </c>
      <c r="L1456" t="s">
        <v>33</v>
      </c>
      <c r="M1456" t="s">
        <v>160</v>
      </c>
      <c r="N1456">
        <v>502</v>
      </c>
      <c r="O1456" t="s">
        <v>29</v>
      </c>
      <c r="P1456" s="4">
        <v>65</v>
      </c>
      <c r="Q1456">
        <v>5</v>
      </c>
      <c r="R1456" s="4">
        <f t="shared" si="110"/>
        <v>325</v>
      </c>
      <c r="S1456" s="2">
        <v>167.99999235000001</v>
      </c>
      <c r="T1456" s="2">
        <f t="shared" si="113"/>
        <v>157.00000764999999</v>
      </c>
      <c r="U1456" s="2">
        <f t="shared" si="114"/>
        <v>33.599998470000003</v>
      </c>
    </row>
    <row r="1457" spans="1:21">
      <c r="A1457">
        <v>31208</v>
      </c>
      <c r="B1457" s="1">
        <v>43453</v>
      </c>
      <c r="C1457" s="2">
        <f t="shared" si="111"/>
        <v>3</v>
      </c>
      <c r="D1457" s="2" t="str">
        <f t="shared" si="112"/>
        <v>Weekday</v>
      </c>
      <c r="E1457" s="2" t="str">
        <f>TEXT(Table2[[#This Row],[Order Date]],"MMMM")</f>
        <v>December</v>
      </c>
      <c r="F1457" s="2" t="str">
        <f>TEXT(Table2[[#This Row],[Order Date]],"YYYY")</f>
        <v>2018</v>
      </c>
      <c r="G1457">
        <v>9285</v>
      </c>
      <c r="H1457" t="s">
        <v>92</v>
      </c>
      <c r="I1457" t="s">
        <v>44</v>
      </c>
      <c r="J1457" t="s">
        <v>110</v>
      </c>
      <c r="K1457" t="s">
        <v>111</v>
      </c>
      <c r="L1457" t="s">
        <v>33</v>
      </c>
      <c r="M1457" t="s">
        <v>160</v>
      </c>
      <c r="N1457">
        <v>502</v>
      </c>
      <c r="O1457" t="s">
        <v>29</v>
      </c>
      <c r="P1457" s="4">
        <v>65</v>
      </c>
      <c r="Q1457">
        <v>5</v>
      </c>
      <c r="R1457" s="4">
        <f t="shared" si="110"/>
        <v>325</v>
      </c>
      <c r="S1457" s="2">
        <v>167.99999235000001</v>
      </c>
      <c r="T1457" s="2">
        <f t="shared" si="113"/>
        <v>157.00000764999999</v>
      </c>
      <c r="U1457" s="2">
        <f t="shared" si="114"/>
        <v>33.599998470000003</v>
      </c>
    </row>
    <row r="1458" spans="1:21">
      <c r="A1458">
        <v>49075</v>
      </c>
      <c r="B1458" s="1">
        <v>43453</v>
      </c>
      <c r="C1458" s="2">
        <f t="shared" si="111"/>
        <v>3</v>
      </c>
      <c r="D1458" s="2" t="str">
        <f t="shared" si="112"/>
        <v>Weekday</v>
      </c>
      <c r="E1458" s="2" t="str">
        <f>TEXT(Table2[[#This Row],[Order Date]],"MMMM")</f>
        <v>December</v>
      </c>
      <c r="F1458" s="2" t="str">
        <f>TEXT(Table2[[#This Row],[Order Date]],"YYYY")</f>
        <v>2018</v>
      </c>
      <c r="G1458">
        <v>2805</v>
      </c>
      <c r="H1458" t="s">
        <v>92</v>
      </c>
      <c r="I1458" t="s">
        <v>177</v>
      </c>
      <c r="J1458" t="s">
        <v>89</v>
      </c>
      <c r="K1458" t="s">
        <v>90</v>
      </c>
      <c r="L1458" t="s">
        <v>33</v>
      </c>
      <c r="M1458" t="s">
        <v>160</v>
      </c>
      <c r="N1458">
        <v>502</v>
      </c>
      <c r="O1458" t="s">
        <v>29</v>
      </c>
      <c r="P1458" s="4">
        <v>65</v>
      </c>
      <c r="Q1458">
        <v>3</v>
      </c>
      <c r="R1458" s="4">
        <f t="shared" si="110"/>
        <v>195</v>
      </c>
      <c r="S1458" s="2">
        <v>100.79999541000001</v>
      </c>
      <c r="T1458" s="2">
        <f t="shared" si="113"/>
        <v>94.200004589999992</v>
      </c>
      <c r="U1458" s="2">
        <f t="shared" si="114"/>
        <v>33.599998470000003</v>
      </c>
    </row>
    <row r="1459" spans="1:21">
      <c r="A1459">
        <v>27530</v>
      </c>
      <c r="B1459" s="1">
        <v>43452</v>
      </c>
      <c r="C1459" s="2">
        <f t="shared" si="111"/>
        <v>2</v>
      </c>
      <c r="D1459" s="2" t="str">
        <f t="shared" si="112"/>
        <v>Weekday</v>
      </c>
      <c r="E1459" s="2" t="str">
        <f>TEXT(Table2[[#This Row],[Order Date]],"MMMM")</f>
        <v>December</v>
      </c>
      <c r="F1459" s="2" t="str">
        <f>TEXT(Table2[[#This Row],[Order Date]],"YYYY")</f>
        <v>2018</v>
      </c>
      <c r="G1459">
        <v>155</v>
      </c>
      <c r="H1459" t="s">
        <v>947</v>
      </c>
      <c r="I1459" t="s">
        <v>44</v>
      </c>
      <c r="J1459" t="s">
        <v>110</v>
      </c>
      <c r="K1459" t="s">
        <v>111</v>
      </c>
      <c r="L1459" t="s">
        <v>33</v>
      </c>
      <c r="M1459" t="s">
        <v>160</v>
      </c>
      <c r="N1459">
        <v>502</v>
      </c>
      <c r="O1459" t="s">
        <v>29</v>
      </c>
      <c r="P1459" s="4">
        <v>65</v>
      </c>
      <c r="Q1459">
        <v>5</v>
      </c>
      <c r="R1459" s="4">
        <f t="shared" si="110"/>
        <v>325</v>
      </c>
      <c r="S1459" s="2">
        <v>167.99999235000001</v>
      </c>
      <c r="T1459" s="2">
        <f t="shared" si="113"/>
        <v>157.00000764999999</v>
      </c>
      <c r="U1459" s="2">
        <f t="shared" si="114"/>
        <v>33.599998470000003</v>
      </c>
    </row>
    <row r="1460" spans="1:21">
      <c r="A1460">
        <v>45380</v>
      </c>
      <c r="B1460" s="1">
        <v>43452</v>
      </c>
      <c r="C1460" s="2">
        <f t="shared" si="111"/>
        <v>2</v>
      </c>
      <c r="D1460" s="2" t="str">
        <f t="shared" si="112"/>
        <v>Weekday</v>
      </c>
      <c r="E1460" s="2" t="str">
        <f>TEXT(Table2[[#This Row],[Order Date]],"MMMM")</f>
        <v>December</v>
      </c>
      <c r="F1460" s="2" t="str">
        <f>TEXT(Table2[[#This Row],[Order Date]],"YYYY")</f>
        <v>2018</v>
      </c>
      <c r="G1460">
        <v>1326</v>
      </c>
      <c r="H1460" t="s">
        <v>967</v>
      </c>
      <c r="I1460" t="s">
        <v>44</v>
      </c>
      <c r="J1460" t="s">
        <v>110</v>
      </c>
      <c r="K1460" t="s">
        <v>111</v>
      </c>
      <c r="L1460" t="s">
        <v>33</v>
      </c>
      <c r="M1460" t="s">
        <v>160</v>
      </c>
      <c r="N1460">
        <v>502</v>
      </c>
      <c r="O1460" t="s">
        <v>29</v>
      </c>
      <c r="P1460" s="4">
        <v>65</v>
      </c>
      <c r="Q1460">
        <v>5</v>
      </c>
      <c r="R1460" s="4">
        <f t="shared" si="110"/>
        <v>325</v>
      </c>
      <c r="S1460" s="2">
        <v>167.99999235000001</v>
      </c>
      <c r="T1460" s="2">
        <f t="shared" si="113"/>
        <v>157.00000764999999</v>
      </c>
      <c r="U1460" s="2">
        <f t="shared" si="114"/>
        <v>33.599998470000003</v>
      </c>
    </row>
    <row r="1461" spans="1:21">
      <c r="A1461">
        <v>28441</v>
      </c>
      <c r="B1461" s="1">
        <v>43452</v>
      </c>
      <c r="C1461" s="2">
        <f t="shared" si="111"/>
        <v>2</v>
      </c>
      <c r="D1461" s="2" t="str">
        <f t="shared" si="112"/>
        <v>Weekday</v>
      </c>
      <c r="E1461" s="2" t="str">
        <f>TEXT(Table2[[#This Row],[Order Date]],"MMMM")</f>
        <v>December</v>
      </c>
      <c r="F1461" s="2" t="str">
        <f>TEXT(Table2[[#This Row],[Order Date]],"YYYY")</f>
        <v>2018</v>
      </c>
      <c r="G1461">
        <v>3948</v>
      </c>
      <c r="H1461" t="s">
        <v>92</v>
      </c>
      <c r="I1461" t="s">
        <v>44</v>
      </c>
      <c r="J1461" t="s">
        <v>110</v>
      </c>
      <c r="K1461" t="s">
        <v>111</v>
      </c>
      <c r="L1461" t="s">
        <v>19</v>
      </c>
      <c r="M1461" t="s">
        <v>160</v>
      </c>
      <c r="N1461">
        <v>502</v>
      </c>
      <c r="O1461" t="s">
        <v>29</v>
      </c>
      <c r="P1461" s="4">
        <v>65</v>
      </c>
      <c r="Q1461">
        <v>5</v>
      </c>
      <c r="R1461" s="4">
        <f t="shared" si="110"/>
        <v>325</v>
      </c>
      <c r="S1461" s="2">
        <v>167.99999235000001</v>
      </c>
      <c r="T1461" s="2">
        <f t="shared" si="113"/>
        <v>157.00000764999999</v>
      </c>
      <c r="U1461" s="2">
        <f t="shared" si="114"/>
        <v>33.599998470000003</v>
      </c>
    </row>
    <row r="1462" spans="1:21">
      <c r="A1462">
        <v>27750</v>
      </c>
      <c r="B1462" s="1">
        <v>43452</v>
      </c>
      <c r="C1462" s="2">
        <f t="shared" si="111"/>
        <v>2</v>
      </c>
      <c r="D1462" s="2" t="str">
        <f t="shared" si="112"/>
        <v>Weekday</v>
      </c>
      <c r="E1462" s="2" t="str">
        <f>TEXT(Table2[[#This Row],[Order Date]],"MMMM")</f>
        <v>December</v>
      </c>
      <c r="F1462" s="2" t="str">
        <f>TEXT(Table2[[#This Row],[Order Date]],"YYYY")</f>
        <v>2018</v>
      </c>
      <c r="G1462">
        <v>4350</v>
      </c>
      <c r="H1462" t="s">
        <v>968</v>
      </c>
      <c r="I1462" t="s">
        <v>44</v>
      </c>
      <c r="J1462" t="s">
        <v>110</v>
      </c>
      <c r="K1462" t="s">
        <v>111</v>
      </c>
      <c r="L1462" t="s">
        <v>33</v>
      </c>
      <c r="M1462" t="s">
        <v>160</v>
      </c>
      <c r="N1462">
        <v>502</v>
      </c>
      <c r="O1462" t="s">
        <v>29</v>
      </c>
      <c r="P1462" s="4">
        <v>65</v>
      </c>
      <c r="Q1462">
        <v>5</v>
      </c>
      <c r="R1462" s="4">
        <f t="shared" si="110"/>
        <v>325</v>
      </c>
      <c r="S1462" s="2">
        <v>167.99999235000001</v>
      </c>
      <c r="T1462" s="2">
        <f t="shared" si="113"/>
        <v>157.00000764999999</v>
      </c>
      <c r="U1462" s="2">
        <f t="shared" si="114"/>
        <v>33.599998470000003</v>
      </c>
    </row>
    <row r="1463" spans="1:21">
      <c r="A1463">
        <v>49693</v>
      </c>
      <c r="B1463" s="1">
        <v>43452</v>
      </c>
      <c r="C1463" s="2">
        <f t="shared" si="111"/>
        <v>2</v>
      </c>
      <c r="D1463" s="2" t="str">
        <f t="shared" si="112"/>
        <v>Weekday</v>
      </c>
      <c r="E1463" s="2" t="str">
        <f>TEXT(Table2[[#This Row],[Order Date]],"MMMM")</f>
        <v>December</v>
      </c>
      <c r="F1463" s="2" t="str">
        <f>TEXT(Table2[[#This Row],[Order Date]],"YYYY")</f>
        <v>2018</v>
      </c>
      <c r="G1463">
        <v>4528</v>
      </c>
      <c r="H1463" t="s">
        <v>92</v>
      </c>
      <c r="I1463" t="s">
        <v>44</v>
      </c>
      <c r="J1463" t="s">
        <v>110</v>
      </c>
      <c r="K1463" t="s">
        <v>111</v>
      </c>
      <c r="L1463" t="s">
        <v>19</v>
      </c>
      <c r="M1463" t="s">
        <v>160</v>
      </c>
      <c r="N1463">
        <v>502</v>
      </c>
      <c r="O1463" t="s">
        <v>29</v>
      </c>
      <c r="P1463" s="4">
        <v>65</v>
      </c>
      <c r="Q1463">
        <v>5</v>
      </c>
      <c r="R1463" s="4">
        <f t="shared" si="110"/>
        <v>325</v>
      </c>
      <c r="S1463" s="2">
        <v>167.99999235000001</v>
      </c>
      <c r="T1463" s="2">
        <f t="shared" si="113"/>
        <v>157.00000764999999</v>
      </c>
      <c r="U1463" s="2">
        <f t="shared" si="114"/>
        <v>33.599998470000003</v>
      </c>
    </row>
    <row r="1464" spans="1:21">
      <c r="A1464">
        <v>30111</v>
      </c>
      <c r="B1464" s="1">
        <v>43452</v>
      </c>
      <c r="C1464" s="2">
        <f t="shared" si="111"/>
        <v>2</v>
      </c>
      <c r="D1464" s="2" t="str">
        <f t="shared" si="112"/>
        <v>Weekday</v>
      </c>
      <c r="E1464" s="2" t="str">
        <f>TEXT(Table2[[#This Row],[Order Date]],"MMMM")</f>
        <v>December</v>
      </c>
      <c r="F1464" s="2" t="str">
        <f>TEXT(Table2[[#This Row],[Order Date]],"YYYY")</f>
        <v>2018</v>
      </c>
      <c r="G1464">
        <v>4781</v>
      </c>
      <c r="H1464" t="s">
        <v>92</v>
      </c>
      <c r="I1464" t="s">
        <v>44</v>
      </c>
      <c r="J1464" t="s">
        <v>110</v>
      </c>
      <c r="K1464" t="s">
        <v>111</v>
      </c>
      <c r="L1464" t="s">
        <v>33</v>
      </c>
      <c r="M1464" t="s">
        <v>160</v>
      </c>
      <c r="N1464">
        <v>502</v>
      </c>
      <c r="O1464" t="s">
        <v>29</v>
      </c>
      <c r="P1464" s="4">
        <v>65</v>
      </c>
      <c r="Q1464">
        <v>5</v>
      </c>
      <c r="R1464" s="4">
        <f t="shared" si="110"/>
        <v>325</v>
      </c>
      <c r="S1464" s="2">
        <v>167.99999235000001</v>
      </c>
      <c r="T1464" s="2">
        <f t="shared" si="113"/>
        <v>157.00000764999999</v>
      </c>
      <c r="U1464" s="2">
        <f t="shared" si="114"/>
        <v>33.599998470000003</v>
      </c>
    </row>
    <row r="1465" spans="1:21">
      <c r="A1465">
        <v>22379</v>
      </c>
      <c r="B1465" s="1">
        <v>43452</v>
      </c>
      <c r="C1465" s="2">
        <f t="shared" si="111"/>
        <v>2</v>
      </c>
      <c r="D1465" s="2" t="str">
        <f t="shared" si="112"/>
        <v>Weekday</v>
      </c>
      <c r="E1465" s="2" t="str">
        <f>TEXT(Table2[[#This Row],[Order Date]],"MMMM")</f>
        <v>December</v>
      </c>
      <c r="F1465" s="2" t="str">
        <f>TEXT(Table2[[#This Row],[Order Date]],"YYYY")</f>
        <v>2018</v>
      </c>
      <c r="G1465">
        <v>5971</v>
      </c>
      <c r="H1465" t="s">
        <v>430</v>
      </c>
      <c r="I1465" t="s">
        <v>44</v>
      </c>
      <c r="J1465" t="s">
        <v>110</v>
      </c>
      <c r="K1465" t="s">
        <v>111</v>
      </c>
      <c r="L1465" t="s">
        <v>19</v>
      </c>
      <c r="M1465" t="s">
        <v>160</v>
      </c>
      <c r="N1465">
        <v>502</v>
      </c>
      <c r="O1465" t="s">
        <v>29</v>
      </c>
      <c r="P1465" s="4">
        <v>65</v>
      </c>
      <c r="Q1465">
        <v>5</v>
      </c>
      <c r="R1465" s="4">
        <f t="shared" si="110"/>
        <v>325</v>
      </c>
      <c r="S1465" s="2">
        <v>167.99999235000001</v>
      </c>
      <c r="T1465" s="2">
        <f t="shared" si="113"/>
        <v>157.00000764999999</v>
      </c>
      <c r="U1465" s="2">
        <f t="shared" si="114"/>
        <v>33.599998470000003</v>
      </c>
    </row>
    <row r="1466" spans="1:21">
      <c r="A1466">
        <v>48699</v>
      </c>
      <c r="B1466" s="1">
        <v>43452</v>
      </c>
      <c r="C1466" s="2">
        <f t="shared" si="111"/>
        <v>2</v>
      </c>
      <c r="D1466" s="2" t="str">
        <f t="shared" si="112"/>
        <v>Weekday</v>
      </c>
      <c r="E1466" s="2" t="str">
        <f>TEXT(Table2[[#This Row],[Order Date]],"MMMM")</f>
        <v>December</v>
      </c>
      <c r="F1466" s="2" t="str">
        <f>TEXT(Table2[[#This Row],[Order Date]],"YYYY")</f>
        <v>2018</v>
      </c>
      <c r="G1466">
        <v>6706</v>
      </c>
      <c r="H1466" t="s">
        <v>156</v>
      </c>
      <c r="I1466" t="s">
        <v>44</v>
      </c>
      <c r="J1466" t="s">
        <v>110</v>
      </c>
      <c r="K1466" t="s">
        <v>111</v>
      </c>
      <c r="L1466" t="s">
        <v>19</v>
      </c>
      <c r="M1466" t="s">
        <v>160</v>
      </c>
      <c r="N1466">
        <v>502</v>
      </c>
      <c r="O1466" t="s">
        <v>29</v>
      </c>
      <c r="P1466" s="4">
        <v>65</v>
      </c>
      <c r="Q1466">
        <v>5</v>
      </c>
      <c r="R1466" s="4">
        <f t="shared" si="110"/>
        <v>325</v>
      </c>
      <c r="S1466" s="2">
        <v>167.99999235000001</v>
      </c>
      <c r="T1466" s="2">
        <f t="shared" si="113"/>
        <v>157.00000764999999</v>
      </c>
      <c r="U1466" s="2">
        <f t="shared" si="114"/>
        <v>33.599998470000003</v>
      </c>
    </row>
    <row r="1467" spans="1:21">
      <c r="A1467">
        <v>23688</v>
      </c>
      <c r="B1467" s="1">
        <v>43452</v>
      </c>
      <c r="C1467" s="2">
        <f t="shared" si="111"/>
        <v>2</v>
      </c>
      <c r="D1467" s="2" t="str">
        <f t="shared" si="112"/>
        <v>Weekday</v>
      </c>
      <c r="E1467" s="2" t="str">
        <f>TEXT(Table2[[#This Row],[Order Date]],"MMMM")</f>
        <v>December</v>
      </c>
      <c r="F1467" s="2" t="str">
        <f>TEXT(Table2[[#This Row],[Order Date]],"YYYY")</f>
        <v>2018</v>
      </c>
      <c r="G1467">
        <v>12319</v>
      </c>
      <c r="H1467" t="s">
        <v>628</v>
      </c>
      <c r="I1467" t="s">
        <v>44</v>
      </c>
      <c r="J1467" t="s">
        <v>110</v>
      </c>
      <c r="K1467" t="s">
        <v>111</v>
      </c>
      <c r="L1467" t="s">
        <v>33</v>
      </c>
      <c r="M1467" t="s">
        <v>160</v>
      </c>
      <c r="N1467">
        <v>502</v>
      </c>
      <c r="O1467" t="s">
        <v>29</v>
      </c>
      <c r="P1467" s="4">
        <v>65</v>
      </c>
      <c r="Q1467">
        <v>5</v>
      </c>
      <c r="R1467" s="4">
        <f t="shared" si="110"/>
        <v>325</v>
      </c>
      <c r="S1467" s="2">
        <v>167.99999235000001</v>
      </c>
      <c r="T1467" s="2">
        <f t="shared" si="113"/>
        <v>157.00000764999999</v>
      </c>
      <c r="U1467" s="2">
        <f t="shared" si="114"/>
        <v>33.599998470000003</v>
      </c>
    </row>
    <row r="1468" spans="1:21">
      <c r="A1468">
        <v>23688</v>
      </c>
      <c r="B1468" s="1">
        <v>43452</v>
      </c>
      <c r="C1468" s="2">
        <f t="shared" si="111"/>
        <v>2</v>
      </c>
      <c r="D1468" s="2" t="str">
        <f t="shared" si="112"/>
        <v>Weekday</v>
      </c>
      <c r="E1468" s="2" t="str">
        <f>TEXT(Table2[[#This Row],[Order Date]],"MMMM")</f>
        <v>December</v>
      </c>
      <c r="F1468" s="2" t="str">
        <f>TEXT(Table2[[#This Row],[Order Date]],"YYYY")</f>
        <v>2018</v>
      </c>
      <c r="G1468">
        <v>12319</v>
      </c>
      <c r="H1468" t="s">
        <v>628</v>
      </c>
      <c r="I1468" t="s">
        <v>44</v>
      </c>
      <c r="J1468" t="s">
        <v>110</v>
      </c>
      <c r="K1468" t="s">
        <v>111</v>
      </c>
      <c r="L1468" t="s">
        <v>33</v>
      </c>
      <c r="M1468" t="s">
        <v>160</v>
      </c>
      <c r="N1468">
        <v>502</v>
      </c>
      <c r="O1468" t="s">
        <v>29</v>
      </c>
      <c r="P1468" s="4">
        <v>65</v>
      </c>
      <c r="Q1468">
        <v>5</v>
      </c>
      <c r="R1468" s="4">
        <f t="shared" si="110"/>
        <v>325</v>
      </c>
      <c r="S1468" s="2">
        <v>167.99999235000001</v>
      </c>
      <c r="T1468" s="2">
        <f t="shared" si="113"/>
        <v>157.00000764999999</v>
      </c>
      <c r="U1468" s="2">
        <f t="shared" si="114"/>
        <v>33.599998470000003</v>
      </c>
    </row>
    <row r="1469" spans="1:21">
      <c r="A1469">
        <v>48608</v>
      </c>
      <c r="B1469" s="1">
        <v>43450</v>
      </c>
      <c r="C1469" s="2">
        <f t="shared" si="111"/>
        <v>7</v>
      </c>
      <c r="D1469" s="2" t="str">
        <f t="shared" si="112"/>
        <v>Weekend</v>
      </c>
      <c r="E1469" s="2" t="str">
        <f>TEXT(Table2[[#This Row],[Order Date]],"MMMM")</f>
        <v>December</v>
      </c>
      <c r="F1469" s="2" t="str">
        <f>TEXT(Table2[[#This Row],[Order Date]],"YYYY")</f>
        <v>2018</v>
      </c>
      <c r="G1469">
        <v>4398</v>
      </c>
      <c r="H1469" t="s">
        <v>969</v>
      </c>
      <c r="I1469" t="s">
        <v>550</v>
      </c>
      <c r="J1469" t="s">
        <v>89</v>
      </c>
      <c r="K1469" t="s">
        <v>90</v>
      </c>
      <c r="L1469" t="s">
        <v>28</v>
      </c>
      <c r="M1469" t="s">
        <v>160</v>
      </c>
      <c r="N1469">
        <v>502</v>
      </c>
      <c r="O1469" t="s">
        <v>29</v>
      </c>
      <c r="P1469" s="4">
        <v>65</v>
      </c>
      <c r="Q1469">
        <v>5</v>
      </c>
      <c r="R1469" s="4">
        <f t="shared" si="110"/>
        <v>325</v>
      </c>
      <c r="S1469" s="2">
        <v>167.99999235000001</v>
      </c>
      <c r="T1469" s="2">
        <f t="shared" si="113"/>
        <v>157.00000764999999</v>
      </c>
      <c r="U1469" s="2">
        <f t="shared" si="114"/>
        <v>33.599998470000003</v>
      </c>
    </row>
    <row r="1470" spans="1:21">
      <c r="A1470">
        <v>17436</v>
      </c>
      <c r="B1470" s="1">
        <v>43450</v>
      </c>
      <c r="C1470" s="2">
        <f t="shared" si="111"/>
        <v>7</v>
      </c>
      <c r="D1470" s="2" t="str">
        <f t="shared" si="112"/>
        <v>Weekend</v>
      </c>
      <c r="E1470" s="2" t="str">
        <f>TEXT(Table2[[#This Row],[Order Date]],"MMMM")</f>
        <v>December</v>
      </c>
      <c r="F1470" s="2" t="str">
        <f>TEXT(Table2[[#This Row],[Order Date]],"YYYY")</f>
        <v>2018</v>
      </c>
      <c r="G1470">
        <v>235</v>
      </c>
      <c r="H1470" t="s">
        <v>92</v>
      </c>
      <c r="I1470" t="s">
        <v>308</v>
      </c>
      <c r="J1470" t="s">
        <v>89</v>
      </c>
      <c r="K1470" t="s">
        <v>90</v>
      </c>
      <c r="L1470" t="s">
        <v>28</v>
      </c>
      <c r="M1470" t="s">
        <v>183</v>
      </c>
      <c r="N1470">
        <v>627</v>
      </c>
      <c r="O1470" t="s">
        <v>46</v>
      </c>
      <c r="P1470" s="4">
        <v>165</v>
      </c>
      <c r="Q1470">
        <v>4</v>
      </c>
      <c r="R1470" s="4">
        <f t="shared" si="110"/>
        <v>660</v>
      </c>
      <c r="S1470" s="2">
        <v>490.9200136</v>
      </c>
      <c r="T1470" s="2">
        <f t="shared" si="113"/>
        <v>169.0799864</v>
      </c>
      <c r="U1470" s="2">
        <f t="shared" si="114"/>
        <v>122.7300034</v>
      </c>
    </row>
    <row r="1471" spans="1:21">
      <c r="A1471">
        <v>13521</v>
      </c>
      <c r="B1471" s="1">
        <v>43449</v>
      </c>
      <c r="C1471" s="2">
        <f t="shared" si="111"/>
        <v>6</v>
      </c>
      <c r="D1471" s="2" t="str">
        <f t="shared" si="112"/>
        <v>Weekend</v>
      </c>
      <c r="E1471" s="2" t="str">
        <f>TEXT(Table2[[#This Row],[Order Date]],"MMMM")</f>
        <v>December</v>
      </c>
      <c r="F1471" s="2" t="str">
        <f>TEXT(Table2[[#This Row],[Order Date]],"YYYY")</f>
        <v>2018</v>
      </c>
      <c r="G1471">
        <v>3916</v>
      </c>
      <c r="H1471" t="s">
        <v>970</v>
      </c>
      <c r="I1471" t="s">
        <v>971</v>
      </c>
      <c r="J1471" t="s">
        <v>89</v>
      </c>
      <c r="K1471" t="s">
        <v>90</v>
      </c>
      <c r="L1471" t="s">
        <v>28</v>
      </c>
      <c r="M1471" t="s">
        <v>160</v>
      </c>
      <c r="N1471">
        <v>502</v>
      </c>
      <c r="O1471" t="s">
        <v>29</v>
      </c>
      <c r="P1471" s="4">
        <v>65</v>
      </c>
      <c r="Q1471">
        <v>4</v>
      </c>
      <c r="R1471" s="4">
        <f t="shared" si="110"/>
        <v>260</v>
      </c>
      <c r="S1471" s="2">
        <v>134.39999388000001</v>
      </c>
      <c r="T1471" s="2">
        <f t="shared" si="113"/>
        <v>125.60000611999999</v>
      </c>
      <c r="U1471" s="2">
        <f t="shared" si="114"/>
        <v>33.599998470000003</v>
      </c>
    </row>
    <row r="1472" spans="1:21">
      <c r="A1472">
        <v>65827</v>
      </c>
      <c r="B1472" s="1">
        <v>43448</v>
      </c>
      <c r="C1472" s="2">
        <f t="shared" si="111"/>
        <v>5</v>
      </c>
      <c r="D1472" s="2" t="str">
        <f t="shared" si="112"/>
        <v>Weekday</v>
      </c>
      <c r="E1472" s="2" t="str">
        <f>TEXT(Table2[[#This Row],[Order Date]],"MMMM")</f>
        <v>December</v>
      </c>
      <c r="F1472" s="2" t="str">
        <f>TEXT(Table2[[#This Row],[Order Date]],"YYYY")</f>
        <v>2018</v>
      </c>
      <c r="G1472">
        <v>5289</v>
      </c>
      <c r="H1472" t="s">
        <v>791</v>
      </c>
      <c r="I1472" t="s">
        <v>660</v>
      </c>
      <c r="J1472" t="s">
        <v>89</v>
      </c>
      <c r="K1472" t="s">
        <v>90</v>
      </c>
      <c r="L1472" t="s">
        <v>28</v>
      </c>
      <c r="M1472" t="s">
        <v>160</v>
      </c>
      <c r="N1472">
        <v>502</v>
      </c>
      <c r="O1472" t="s">
        <v>29</v>
      </c>
      <c r="P1472" s="4">
        <v>65</v>
      </c>
      <c r="Q1472">
        <v>4</v>
      </c>
      <c r="R1472" s="4">
        <f t="shared" si="110"/>
        <v>260</v>
      </c>
      <c r="S1472" s="2">
        <v>134.39999388000001</v>
      </c>
      <c r="T1472" s="2">
        <f t="shared" si="113"/>
        <v>125.60000611999999</v>
      </c>
      <c r="U1472" s="2">
        <f t="shared" si="114"/>
        <v>33.599998470000003</v>
      </c>
    </row>
    <row r="1473" spans="1:21">
      <c r="A1473">
        <v>49214</v>
      </c>
      <c r="B1473" s="1">
        <v>43448</v>
      </c>
      <c r="C1473" s="2">
        <f t="shared" si="111"/>
        <v>5</v>
      </c>
      <c r="D1473" s="2" t="str">
        <f t="shared" si="112"/>
        <v>Weekday</v>
      </c>
      <c r="E1473" s="2" t="str">
        <f>TEXT(Table2[[#This Row],[Order Date]],"MMMM")</f>
        <v>December</v>
      </c>
      <c r="F1473" s="2" t="str">
        <f>TEXT(Table2[[#This Row],[Order Date]],"YYYY")</f>
        <v>2018</v>
      </c>
      <c r="G1473">
        <v>2792</v>
      </c>
      <c r="H1473" t="s">
        <v>972</v>
      </c>
      <c r="I1473" t="s">
        <v>61</v>
      </c>
      <c r="J1473" t="s">
        <v>89</v>
      </c>
      <c r="K1473" t="s">
        <v>90</v>
      </c>
      <c r="L1473" t="s">
        <v>28</v>
      </c>
      <c r="M1473" t="s">
        <v>160</v>
      </c>
      <c r="N1473">
        <v>502</v>
      </c>
      <c r="O1473" t="s">
        <v>29</v>
      </c>
      <c r="P1473" s="4">
        <v>65</v>
      </c>
      <c r="Q1473">
        <v>5</v>
      </c>
      <c r="R1473" s="4">
        <f t="shared" si="110"/>
        <v>325</v>
      </c>
      <c r="S1473" s="2">
        <v>167.99999235000001</v>
      </c>
      <c r="T1473" s="2">
        <f t="shared" si="113"/>
        <v>157.00000764999999</v>
      </c>
      <c r="U1473" s="2">
        <f t="shared" si="114"/>
        <v>33.599998470000003</v>
      </c>
    </row>
    <row r="1474" spans="1:21">
      <c r="A1474">
        <v>19540</v>
      </c>
      <c r="B1474" s="1">
        <v>43447</v>
      </c>
      <c r="C1474" s="2">
        <f t="shared" si="111"/>
        <v>4</v>
      </c>
      <c r="D1474" s="2" t="str">
        <f t="shared" si="112"/>
        <v>Weekday</v>
      </c>
      <c r="E1474" s="2" t="str">
        <f>TEXT(Table2[[#This Row],[Order Date]],"MMMM")</f>
        <v>December</v>
      </c>
      <c r="F1474" s="2" t="str">
        <f>TEXT(Table2[[#This Row],[Order Date]],"YYYY")</f>
        <v>2018</v>
      </c>
      <c r="G1474">
        <v>703</v>
      </c>
      <c r="H1474" t="s">
        <v>199</v>
      </c>
      <c r="I1474" t="s">
        <v>105</v>
      </c>
      <c r="J1474" t="s">
        <v>89</v>
      </c>
      <c r="K1474" t="s">
        <v>90</v>
      </c>
      <c r="L1474" t="s">
        <v>28</v>
      </c>
      <c r="M1474" t="s">
        <v>120</v>
      </c>
      <c r="N1474">
        <v>365</v>
      </c>
      <c r="O1474" t="s">
        <v>53</v>
      </c>
      <c r="P1474" s="4">
        <v>94.75</v>
      </c>
      <c r="Q1474">
        <v>4</v>
      </c>
      <c r="R1474" s="4">
        <f t="shared" ref="R1474:R1537" si="115">P1474*Q1474</f>
        <v>379</v>
      </c>
      <c r="S1474" s="2">
        <v>122.2799988</v>
      </c>
      <c r="T1474" s="2">
        <f t="shared" si="113"/>
        <v>256.72000120000001</v>
      </c>
      <c r="U1474" s="2">
        <f t="shared" si="114"/>
        <v>30.5699997</v>
      </c>
    </row>
    <row r="1475" spans="1:21">
      <c r="A1475">
        <v>17436</v>
      </c>
      <c r="B1475" s="1">
        <v>43446</v>
      </c>
      <c r="C1475" s="2">
        <f t="shared" ref="C1475:C1538" si="116">WEEKDAY(B1475,2)</f>
        <v>3</v>
      </c>
      <c r="D1475" s="2" t="str">
        <f t="shared" ref="D1475:D1538" si="117">IF(C1475&gt;=6,"Weekend","Weekday")</f>
        <v>Weekday</v>
      </c>
      <c r="E1475" s="2" t="str">
        <f>TEXT(Table2[[#This Row],[Order Date]],"MMMM")</f>
        <v>December</v>
      </c>
      <c r="F1475" s="2" t="str">
        <f>TEXT(Table2[[#This Row],[Order Date]],"YYYY")</f>
        <v>2018</v>
      </c>
      <c r="G1475">
        <v>235</v>
      </c>
      <c r="H1475" t="s">
        <v>92</v>
      </c>
      <c r="I1475" t="s">
        <v>308</v>
      </c>
      <c r="J1475" t="s">
        <v>89</v>
      </c>
      <c r="K1475" t="s">
        <v>90</v>
      </c>
      <c r="L1475" t="s">
        <v>28</v>
      </c>
      <c r="M1475" t="s">
        <v>120</v>
      </c>
      <c r="N1475">
        <v>365</v>
      </c>
      <c r="O1475" t="s">
        <v>53</v>
      </c>
      <c r="P1475" s="4">
        <v>94.75</v>
      </c>
      <c r="Q1475">
        <v>4</v>
      </c>
      <c r="R1475" s="4">
        <f t="shared" si="115"/>
        <v>379</v>
      </c>
      <c r="S1475" s="2">
        <v>122.2799988</v>
      </c>
      <c r="T1475" s="2">
        <f t="shared" ref="T1475:T1538" si="118">R1475-S1475</f>
        <v>256.72000120000001</v>
      </c>
      <c r="U1475" s="2">
        <f t="shared" ref="U1475:U1538" si="119">S1475/Q1475</f>
        <v>30.5699997</v>
      </c>
    </row>
    <row r="1476" spans="1:21">
      <c r="A1476">
        <v>47009</v>
      </c>
      <c r="B1476" s="1">
        <v>43445</v>
      </c>
      <c r="C1476" s="2">
        <f t="shared" si="116"/>
        <v>2</v>
      </c>
      <c r="D1476" s="2" t="str">
        <f t="shared" si="117"/>
        <v>Weekday</v>
      </c>
      <c r="E1476" s="2" t="str">
        <f>TEXT(Table2[[#This Row],[Order Date]],"MMMM")</f>
        <v>December</v>
      </c>
      <c r="F1476" s="2" t="str">
        <f>TEXT(Table2[[#This Row],[Order Date]],"YYYY")</f>
        <v>2018</v>
      </c>
      <c r="G1476">
        <v>150</v>
      </c>
      <c r="H1476" t="s">
        <v>92</v>
      </c>
      <c r="I1476" t="s">
        <v>70</v>
      </c>
      <c r="J1476" t="s">
        <v>89</v>
      </c>
      <c r="K1476" t="s">
        <v>90</v>
      </c>
      <c r="L1476" t="s">
        <v>28</v>
      </c>
      <c r="M1476" t="s">
        <v>94</v>
      </c>
      <c r="N1476">
        <v>403</v>
      </c>
      <c r="O1476" t="s">
        <v>53</v>
      </c>
      <c r="P1476" s="4">
        <v>133.37</v>
      </c>
      <c r="Q1476">
        <v>1</v>
      </c>
      <c r="R1476" s="4">
        <f t="shared" si="115"/>
        <v>133.37</v>
      </c>
      <c r="S1476" s="2">
        <v>84.590000149999995</v>
      </c>
      <c r="T1476" s="2">
        <f t="shared" si="118"/>
        <v>48.77999985000001</v>
      </c>
      <c r="U1476" s="2">
        <f t="shared" si="119"/>
        <v>84.590000149999995</v>
      </c>
    </row>
    <row r="1477" spans="1:21">
      <c r="A1477">
        <v>15199</v>
      </c>
      <c r="B1477" s="1">
        <v>43443</v>
      </c>
      <c r="C1477" s="2">
        <f t="shared" si="116"/>
        <v>7</v>
      </c>
      <c r="D1477" s="2" t="str">
        <f t="shared" si="117"/>
        <v>Weekend</v>
      </c>
      <c r="E1477" s="2" t="str">
        <f>TEXT(Table2[[#This Row],[Order Date]],"MMMM")</f>
        <v>December</v>
      </c>
      <c r="F1477" s="2" t="str">
        <f>TEXT(Table2[[#This Row],[Order Date]],"YYYY")</f>
        <v>2018</v>
      </c>
      <c r="G1477">
        <v>20</v>
      </c>
      <c r="H1477" t="s">
        <v>862</v>
      </c>
      <c r="I1477" t="s">
        <v>940</v>
      </c>
      <c r="J1477" t="s">
        <v>89</v>
      </c>
      <c r="K1477" t="s">
        <v>90</v>
      </c>
      <c r="L1477" t="s">
        <v>28</v>
      </c>
      <c r="M1477" t="s">
        <v>120</v>
      </c>
      <c r="N1477">
        <v>365</v>
      </c>
      <c r="O1477" t="s">
        <v>53</v>
      </c>
      <c r="P1477" s="4">
        <v>94.75</v>
      </c>
      <c r="Q1477">
        <v>5</v>
      </c>
      <c r="R1477" s="4">
        <f t="shared" si="115"/>
        <v>473.75</v>
      </c>
      <c r="S1477" s="2">
        <v>152.8499985</v>
      </c>
      <c r="T1477" s="2">
        <f t="shared" si="118"/>
        <v>320.90000150000003</v>
      </c>
      <c r="U1477" s="2">
        <f t="shared" si="119"/>
        <v>30.5699997</v>
      </c>
    </row>
    <row r="1478" spans="1:21">
      <c r="A1478">
        <v>48468</v>
      </c>
      <c r="B1478" s="1">
        <v>43442</v>
      </c>
      <c r="C1478" s="2">
        <f t="shared" si="116"/>
        <v>6</v>
      </c>
      <c r="D1478" s="2" t="str">
        <f t="shared" si="117"/>
        <v>Weekend</v>
      </c>
      <c r="E1478" s="2" t="str">
        <f>TEXT(Table2[[#This Row],[Order Date]],"MMMM")</f>
        <v>December</v>
      </c>
      <c r="F1478" s="2" t="str">
        <f>TEXT(Table2[[#This Row],[Order Date]],"YYYY")</f>
        <v>2018</v>
      </c>
      <c r="G1478">
        <v>2106</v>
      </c>
      <c r="H1478" t="s">
        <v>973</v>
      </c>
      <c r="I1478" t="s">
        <v>88</v>
      </c>
      <c r="J1478" t="s">
        <v>89</v>
      </c>
      <c r="K1478" t="s">
        <v>90</v>
      </c>
      <c r="L1478" t="s">
        <v>28</v>
      </c>
      <c r="M1478" t="s">
        <v>412</v>
      </c>
      <c r="N1478">
        <v>885</v>
      </c>
      <c r="O1478" t="s">
        <v>46</v>
      </c>
      <c r="P1478" s="4">
        <v>52.99</v>
      </c>
      <c r="Q1478">
        <v>4</v>
      </c>
      <c r="R1478" s="4">
        <f t="shared" si="115"/>
        <v>211.96</v>
      </c>
      <c r="S1478" s="2">
        <v>143.44000244</v>
      </c>
      <c r="T1478" s="2">
        <f t="shared" si="118"/>
        <v>68.519997560000007</v>
      </c>
      <c r="U1478" s="2">
        <f t="shared" si="119"/>
        <v>35.86000061</v>
      </c>
    </row>
    <row r="1479" spans="1:21">
      <c r="A1479">
        <v>18135</v>
      </c>
      <c r="B1479" s="1">
        <v>43442</v>
      </c>
      <c r="C1479" s="2">
        <f t="shared" si="116"/>
        <v>6</v>
      </c>
      <c r="D1479" s="2" t="str">
        <f t="shared" si="117"/>
        <v>Weekend</v>
      </c>
      <c r="E1479" s="2" t="str">
        <f>TEXT(Table2[[#This Row],[Order Date]],"MMMM")</f>
        <v>December</v>
      </c>
      <c r="F1479" s="2" t="str">
        <f>TEXT(Table2[[#This Row],[Order Date]],"YYYY")</f>
        <v>2018</v>
      </c>
      <c r="G1479">
        <v>9146</v>
      </c>
      <c r="H1479" t="s">
        <v>974</v>
      </c>
      <c r="I1479" t="s">
        <v>545</v>
      </c>
      <c r="J1479" t="s">
        <v>89</v>
      </c>
      <c r="K1479" t="s">
        <v>90</v>
      </c>
      <c r="L1479" t="s">
        <v>28</v>
      </c>
      <c r="M1479" t="s">
        <v>120</v>
      </c>
      <c r="N1479">
        <v>365</v>
      </c>
      <c r="O1479" t="s">
        <v>53</v>
      </c>
      <c r="P1479" s="4">
        <v>94.75</v>
      </c>
      <c r="Q1479">
        <v>5</v>
      </c>
      <c r="R1479" s="4">
        <f t="shared" si="115"/>
        <v>473.75</v>
      </c>
      <c r="S1479" s="2">
        <v>152.8499985</v>
      </c>
      <c r="T1479" s="2">
        <f t="shared" si="118"/>
        <v>320.90000150000003</v>
      </c>
      <c r="U1479" s="2">
        <f t="shared" si="119"/>
        <v>30.5699997</v>
      </c>
    </row>
    <row r="1480" spans="1:21">
      <c r="A1480">
        <v>13528</v>
      </c>
      <c r="B1480" s="1">
        <v>43441</v>
      </c>
      <c r="C1480" s="2">
        <f t="shared" si="116"/>
        <v>5</v>
      </c>
      <c r="D1480" s="2" t="str">
        <f t="shared" si="117"/>
        <v>Weekday</v>
      </c>
      <c r="E1480" s="2" t="str">
        <f>TEXT(Table2[[#This Row],[Order Date]],"MMMM")</f>
        <v>December</v>
      </c>
      <c r="F1480" s="2" t="str">
        <f>TEXT(Table2[[#This Row],[Order Date]],"YYYY")</f>
        <v>2018</v>
      </c>
      <c r="G1480">
        <v>10827</v>
      </c>
      <c r="H1480" t="s">
        <v>92</v>
      </c>
      <c r="I1480" t="s">
        <v>768</v>
      </c>
      <c r="J1480" t="s">
        <v>89</v>
      </c>
      <c r="K1480" t="s">
        <v>90</v>
      </c>
      <c r="L1480" t="s">
        <v>28</v>
      </c>
      <c r="M1480" t="s">
        <v>120</v>
      </c>
      <c r="N1480">
        <v>365</v>
      </c>
      <c r="O1480" t="s">
        <v>53</v>
      </c>
      <c r="P1480" s="4">
        <v>94.75</v>
      </c>
      <c r="Q1480">
        <v>5</v>
      </c>
      <c r="R1480" s="4">
        <f t="shared" si="115"/>
        <v>473.75</v>
      </c>
      <c r="S1480" s="2">
        <v>152.8499985</v>
      </c>
      <c r="T1480" s="2">
        <f t="shared" si="118"/>
        <v>320.90000150000003</v>
      </c>
      <c r="U1480" s="2">
        <f t="shared" si="119"/>
        <v>30.5699997</v>
      </c>
    </row>
    <row r="1481" spans="1:21">
      <c r="A1481">
        <v>42101</v>
      </c>
      <c r="B1481" s="1">
        <v>43440</v>
      </c>
      <c r="C1481" s="2">
        <f t="shared" si="116"/>
        <v>4</v>
      </c>
      <c r="D1481" s="2" t="str">
        <f t="shared" si="117"/>
        <v>Weekday</v>
      </c>
      <c r="E1481" s="2" t="str">
        <f>TEXT(Table2[[#This Row],[Order Date]],"MMMM")</f>
        <v>December</v>
      </c>
      <c r="F1481" s="2" t="str">
        <f>TEXT(Table2[[#This Row],[Order Date]],"YYYY")</f>
        <v>2018</v>
      </c>
      <c r="G1481">
        <v>4533</v>
      </c>
      <c r="H1481" t="s">
        <v>975</v>
      </c>
      <c r="I1481" t="s">
        <v>250</v>
      </c>
      <c r="J1481" t="s">
        <v>89</v>
      </c>
      <c r="K1481" t="s">
        <v>90</v>
      </c>
      <c r="L1481" t="s">
        <v>28</v>
      </c>
      <c r="M1481" t="s">
        <v>120</v>
      </c>
      <c r="N1481">
        <v>365</v>
      </c>
      <c r="O1481" t="s">
        <v>53</v>
      </c>
      <c r="P1481" s="4">
        <v>94.75</v>
      </c>
      <c r="Q1481">
        <v>4</v>
      </c>
      <c r="R1481" s="4">
        <f t="shared" si="115"/>
        <v>379</v>
      </c>
      <c r="S1481" s="2">
        <v>122.2799988</v>
      </c>
      <c r="T1481" s="2">
        <f t="shared" si="118"/>
        <v>256.72000120000001</v>
      </c>
      <c r="U1481" s="2">
        <f t="shared" si="119"/>
        <v>30.5699997</v>
      </c>
    </row>
    <row r="1482" spans="1:21">
      <c r="A1482">
        <v>42087</v>
      </c>
      <c r="B1482" s="1">
        <v>43440</v>
      </c>
      <c r="C1482" s="2">
        <f t="shared" si="116"/>
        <v>4</v>
      </c>
      <c r="D1482" s="2" t="str">
        <f t="shared" si="117"/>
        <v>Weekday</v>
      </c>
      <c r="E1482" s="2" t="str">
        <f>TEXT(Table2[[#This Row],[Order Date]],"MMMM")</f>
        <v>December</v>
      </c>
      <c r="F1482" s="2" t="str">
        <f>TEXT(Table2[[#This Row],[Order Date]],"YYYY")</f>
        <v>2018</v>
      </c>
      <c r="G1482">
        <v>3659</v>
      </c>
      <c r="H1482" t="s">
        <v>903</v>
      </c>
      <c r="I1482" t="s">
        <v>519</v>
      </c>
      <c r="J1482" t="s">
        <v>89</v>
      </c>
      <c r="K1482" t="s">
        <v>90</v>
      </c>
      <c r="L1482" t="s">
        <v>28</v>
      </c>
      <c r="M1482" t="s">
        <v>120</v>
      </c>
      <c r="N1482">
        <v>365</v>
      </c>
      <c r="O1482" t="s">
        <v>53</v>
      </c>
      <c r="P1482" s="4">
        <v>94.75</v>
      </c>
      <c r="Q1482">
        <v>5</v>
      </c>
      <c r="R1482" s="4">
        <f t="shared" si="115"/>
        <v>473.75</v>
      </c>
      <c r="S1482" s="2">
        <v>152.8499985</v>
      </c>
      <c r="T1482" s="2">
        <f t="shared" si="118"/>
        <v>320.90000150000003</v>
      </c>
      <c r="U1482" s="2">
        <f t="shared" si="119"/>
        <v>30.5699997</v>
      </c>
    </row>
    <row r="1483" spans="1:21">
      <c r="A1483">
        <v>27357</v>
      </c>
      <c r="B1483" s="1">
        <v>43438</v>
      </c>
      <c r="C1483" s="2">
        <f t="shared" si="116"/>
        <v>2</v>
      </c>
      <c r="D1483" s="2" t="str">
        <f t="shared" si="117"/>
        <v>Weekday</v>
      </c>
      <c r="E1483" s="2" t="str">
        <f>TEXT(Table2[[#This Row],[Order Date]],"MMMM")</f>
        <v>December</v>
      </c>
      <c r="F1483" s="2" t="str">
        <f>TEXT(Table2[[#This Row],[Order Date]],"YYYY")</f>
        <v>2018</v>
      </c>
      <c r="G1483">
        <v>4807</v>
      </c>
      <c r="H1483" t="s">
        <v>575</v>
      </c>
      <c r="I1483" t="s">
        <v>676</v>
      </c>
      <c r="J1483" t="s">
        <v>89</v>
      </c>
      <c r="K1483" t="s">
        <v>90</v>
      </c>
      <c r="L1483" t="s">
        <v>28</v>
      </c>
      <c r="M1483" t="s">
        <v>94</v>
      </c>
      <c r="N1483">
        <v>403</v>
      </c>
      <c r="O1483" t="s">
        <v>53</v>
      </c>
      <c r="P1483" s="4">
        <v>133.37</v>
      </c>
      <c r="Q1483">
        <v>1</v>
      </c>
      <c r="R1483" s="4">
        <f t="shared" si="115"/>
        <v>133.37</v>
      </c>
      <c r="S1483" s="2">
        <v>84.590000149999995</v>
      </c>
      <c r="T1483" s="2">
        <f t="shared" si="118"/>
        <v>48.77999985000001</v>
      </c>
      <c r="U1483" s="2">
        <f t="shared" si="119"/>
        <v>84.590000149999995</v>
      </c>
    </row>
    <row r="1484" spans="1:21">
      <c r="A1484">
        <v>46073</v>
      </c>
      <c r="B1484" s="1">
        <v>43435</v>
      </c>
      <c r="C1484" s="2">
        <f t="shared" si="116"/>
        <v>6</v>
      </c>
      <c r="D1484" s="2" t="str">
        <f t="shared" si="117"/>
        <v>Weekend</v>
      </c>
      <c r="E1484" s="2" t="str">
        <f>TEXT(Table2[[#This Row],[Order Date]],"MMMM")</f>
        <v>December</v>
      </c>
      <c r="F1484" s="2" t="str">
        <f>TEXT(Table2[[#This Row],[Order Date]],"YYYY")</f>
        <v>2018</v>
      </c>
      <c r="G1484">
        <v>10834</v>
      </c>
      <c r="H1484" t="s">
        <v>933</v>
      </c>
      <c r="I1484" t="s">
        <v>350</v>
      </c>
      <c r="J1484" t="s">
        <v>89</v>
      </c>
      <c r="K1484" t="s">
        <v>90</v>
      </c>
      <c r="L1484" t="s">
        <v>28</v>
      </c>
      <c r="M1484" t="s">
        <v>471</v>
      </c>
      <c r="N1484">
        <v>822</v>
      </c>
      <c r="O1484" t="s">
        <v>46</v>
      </c>
      <c r="P1484" s="4">
        <v>46.69</v>
      </c>
      <c r="Q1484">
        <v>2</v>
      </c>
      <c r="R1484" s="4">
        <f t="shared" si="115"/>
        <v>93.38</v>
      </c>
      <c r="S1484" s="2">
        <v>52.880001059999998</v>
      </c>
      <c r="T1484" s="2">
        <f t="shared" si="118"/>
        <v>40.499998939999998</v>
      </c>
      <c r="U1484" s="2">
        <f t="shared" si="119"/>
        <v>26.440000529999999</v>
      </c>
    </row>
    <row r="1485" spans="1:21">
      <c r="A1485">
        <v>41786</v>
      </c>
      <c r="B1485" s="1">
        <v>43435</v>
      </c>
      <c r="C1485" s="2">
        <f t="shared" si="116"/>
        <v>6</v>
      </c>
      <c r="D1485" s="2" t="str">
        <f t="shared" si="117"/>
        <v>Weekend</v>
      </c>
      <c r="E1485" s="2" t="str">
        <f>TEXT(Table2[[#This Row],[Order Date]],"MMMM")</f>
        <v>December</v>
      </c>
      <c r="F1485" s="2" t="str">
        <f>TEXT(Table2[[#This Row],[Order Date]],"YYYY")</f>
        <v>2018</v>
      </c>
      <c r="G1485">
        <v>397</v>
      </c>
      <c r="H1485" t="s">
        <v>772</v>
      </c>
      <c r="I1485" t="s">
        <v>976</v>
      </c>
      <c r="J1485" t="s">
        <v>89</v>
      </c>
      <c r="K1485" t="s">
        <v>90</v>
      </c>
      <c r="L1485" t="s">
        <v>28</v>
      </c>
      <c r="M1485" t="s">
        <v>874</v>
      </c>
      <c r="N1485">
        <v>977</v>
      </c>
      <c r="O1485" t="s">
        <v>49</v>
      </c>
      <c r="P1485" s="4">
        <v>29.99</v>
      </c>
      <c r="Q1485">
        <v>5</v>
      </c>
      <c r="R1485" s="4">
        <f t="shared" si="115"/>
        <v>149.94999999999999</v>
      </c>
      <c r="S1485" s="2">
        <v>74.249992349999999</v>
      </c>
      <c r="T1485" s="2">
        <f t="shared" si="118"/>
        <v>75.700007649999989</v>
      </c>
      <c r="U1485" s="2">
        <f t="shared" si="119"/>
        <v>14.849998469999999</v>
      </c>
    </row>
    <row r="1486" spans="1:21">
      <c r="A1486">
        <v>48713</v>
      </c>
      <c r="B1486" s="1">
        <v>43435</v>
      </c>
      <c r="C1486" s="2">
        <f t="shared" si="116"/>
        <v>6</v>
      </c>
      <c r="D1486" s="2" t="str">
        <f t="shared" si="117"/>
        <v>Weekend</v>
      </c>
      <c r="E1486" s="2" t="str">
        <f>TEXT(Table2[[#This Row],[Order Date]],"MMMM")</f>
        <v>December</v>
      </c>
      <c r="F1486" s="2" t="str">
        <f>TEXT(Table2[[#This Row],[Order Date]],"YYYY")</f>
        <v>2018</v>
      </c>
      <c r="G1486">
        <v>5384</v>
      </c>
      <c r="H1486" t="s">
        <v>92</v>
      </c>
      <c r="I1486" t="s">
        <v>177</v>
      </c>
      <c r="J1486" t="s">
        <v>89</v>
      </c>
      <c r="K1486" t="s">
        <v>90</v>
      </c>
      <c r="L1486" t="s">
        <v>28</v>
      </c>
      <c r="M1486" t="s">
        <v>94</v>
      </c>
      <c r="N1486">
        <v>403</v>
      </c>
      <c r="O1486" t="s">
        <v>53</v>
      </c>
      <c r="P1486" s="4">
        <v>133.37</v>
      </c>
      <c r="Q1486">
        <v>1</v>
      </c>
      <c r="R1486" s="4">
        <f t="shared" si="115"/>
        <v>133.37</v>
      </c>
      <c r="S1486" s="2">
        <v>84.590000149999995</v>
      </c>
      <c r="T1486" s="2">
        <f t="shared" si="118"/>
        <v>48.77999985000001</v>
      </c>
      <c r="U1486" s="2">
        <f t="shared" si="119"/>
        <v>84.590000149999995</v>
      </c>
    </row>
    <row r="1487" spans="1:21">
      <c r="A1487">
        <v>27007</v>
      </c>
      <c r="B1487" s="1">
        <v>43434</v>
      </c>
      <c r="C1487" s="2">
        <f t="shared" si="116"/>
        <v>5</v>
      </c>
      <c r="D1487" s="2" t="str">
        <f t="shared" si="117"/>
        <v>Weekday</v>
      </c>
      <c r="E1487" s="2" t="str">
        <f>TEXT(Table2[[#This Row],[Order Date]],"MMMM")</f>
        <v>November</v>
      </c>
      <c r="F1487" s="2" t="str">
        <f>TEXT(Table2[[#This Row],[Order Date]],"YYYY")</f>
        <v>2018</v>
      </c>
      <c r="G1487">
        <v>3815</v>
      </c>
      <c r="H1487" t="s">
        <v>977</v>
      </c>
      <c r="I1487" t="s">
        <v>978</v>
      </c>
      <c r="J1487" t="s">
        <v>89</v>
      </c>
      <c r="K1487" t="s">
        <v>90</v>
      </c>
      <c r="L1487" t="s">
        <v>28</v>
      </c>
      <c r="M1487" t="s">
        <v>679</v>
      </c>
      <c r="N1487">
        <v>825</v>
      </c>
      <c r="O1487" t="s">
        <v>46</v>
      </c>
      <c r="P1487" s="4">
        <v>185</v>
      </c>
      <c r="Q1487">
        <v>2</v>
      </c>
      <c r="R1487" s="4">
        <f t="shared" si="115"/>
        <v>370</v>
      </c>
      <c r="S1487" s="2">
        <v>227.3999939</v>
      </c>
      <c r="T1487" s="2">
        <f t="shared" si="118"/>
        <v>142.6000061</v>
      </c>
      <c r="U1487" s="2">
        <f t="shared" si="119"/>
        <v>113.69999695</v>
      </c>
    </row>
    <row r="1488" spans="1:21">
      <c r="A1488">
        <v>49916</v>
      </c>
      <c r="B1488" s="1">
        <v>43433</v>
      </c>
      <c r="C1488" s="2">
        <f t="shared" si="116"/>
        <v>4</v>
      </c>
      <c r="D1488" s="2" t="str">
        <f t="shared" si="117"/>
        <v>Weekday</v>
      </c>
      <c r="E1488" s="2" t="str">
        <f>TEXT(Table2[[#This Row],[Order Date]],"MMMM")</f>
        <v>November</v>
      </c>
      <c r="F1488" s="2" t="str">
        <f>TEXT(Table2[[#This Row],[Order Date]],"YYYY")</f>
        <v>2018</v>
      </c>
      <c r="G1488">
        <v>10671</v>
      </c>
      <c r="H1488" t="s">
        <v>502</v>
      </c>
      <c r="I1488" t="s">
        <v>397</v>
      </c>
      <c r="J1488" t="s">
        <v>89</v>
      </c>
      <c r="K1488" t="s">
        <v>90</v>
      </c>
      <c r="L1488" t="s">
        <v>28</v>
      </c>
      <c r="M1488" t="s">
        <v>94</v>
      </c>
      <c r="N1488">
        <v>403</v>
      </c>
      <c r="O1488" t="s">
        <v>53</v>
      </c>
      <c r="P1488" s="4">
        <v>133.37</v>
      </c>
      <c r="Q1488">
        <v>1</v>
      </c>
      <c r="R1488" s="4">
        <f t="shared" si="115"/>
        <v>133.37</v>
      </c>
      <c r="S1488" s="2">
        <v>84.590000149999995</v>
      </c>
      <c r="T1488" s="2">
        <f t="shared" si="118"/>
        <v>48.77999985000001</v>
      </c>
      <c r="U1488" s="2">
        <f t="shared" si="119"/>
        <v>84.590000149999995</v>
      </c>
    </row>
    <row r="1489" spans="1:21">
      <c r="A1489">
        <v>47774</v>
      </c>
      <c r="B1489" s="1">
        <v>43432</v>
      </c>
      <c r="C1489" s="2">
        <f t="shared" si="116"/>
        <v>3</v>
      </c>
      <c r="D1489" s="2" t="str">
        <f t="shared" si="117"/>
        <v>Weekday</v>
      </c>
      <c r="E1489" s="2" t="str">
        <f>TEXT(Table2[[#This Row],[Order Date]],"MMMM")</f>
        <v>November</v>
      </c>
      <c r="F1489" s="2" t="str">
        <f>TEXT(Table2[[#This Row],[Order Date]],"YYYY")</f>
        <v>2018</v>
      </c>
      <c r="G1489">
        <v>5302</v>
      </c>
      <c r="H1489" t="s">
        <v>92</v>
      </c>
      <c r="I1489" t="s">
        <v>979</v>
      </c>
      <c r="J1489" t="s">
        <v>89</v>
      </c>
      <c r="K1489" t="s">
        <v>90</v>
      </c>
      <c r="L1489" t="s">
        <v>28</v>
      </c>
      <c r="M1489" t="s">
        <v>183</v>
      </c>
      <c r="N1489">
        <v>627</v>
      </c>
      <c r="O1489" t="s">
        <v>46</v>
      </c>
      <c r="P1489" s="4">
        <v>165</v>
      </c>
      <c r="Q1489">
        <v>4</v>
      </c>
      <c r="R1489" s="4">
        <f t="shared" si="115"/>
        <v>660</v>
      </c>
      <c r="S1489" s="2">
        <v>490.9200136</v>
      </c>
      <c r="T1489" s="2">
        <f t="shared" si="118"/>
        <v>169.0799864</v>
      </c>
      <c r="U1489" s="2">
        <f t="shared" si="119"/>
        <v>122.7300034</v>
      </c>
    </row>
    <row r="1490" spans="1:21">
      <c r="A1490">
        <v>20773</v>
      </c>
      <c r="B1490" s="1">
        <v>43428</v>
      </c>
      <c r="C1490" s="2">
        <f t="shared" si="116"/>
        <v>6</v>
      </c>
      <c r="D1490" s="2" t="str">
        <f t="shared" si="117"/>
        <v>Weekend</v>
      </c>
      <c r="E1490" s="2" t="str">
        <f>TEXT(Table2[[#This Row],[Order Date]],"MMMM")</f>
        <v>November</v>
      </c>
      <c r="F1490" s="2" t="str">
        <f>TEXT(Table2[[#This Row],[Order Date]],"YYYY")</f>
        <v>2018</v>
      </c>
      <c r="G1490">
        <v>4464</v>
      </c>
      <c r="H1490" t="s">
        <v>430</v>
      </c>
      <c r="I1490" t="s">
        <v>514</v>
      </c>
      <c r="J1490" t="s">
        <v>89</v>
      </c>
      <c r="K1490" t="s">
        <v>90</v>
      </c>
      <c r="L1490" t="s">
        <v>28</v>
      </c>
      <c r="M1490" t="s">
        <v>134</v>
      </c>
      <c r="N1490">
        <v>191</v>
      </c>
      <c r="O1490" t="s">
        <v>29</v>
      </c>
      <c r="P1490" s="4">
        <v>85</v>
      </c>
      <c r="Q1490">
        <v>2</v>
      </c>
      <c r="R1490" s="4">
        <f t="shared" si="115"/>
        <v>170</v>
      </c>
      <c r="S1490" s="2">
        <v>109.5599976</v>
      </c>
      <c r="T1490" s="2">
        <f t="shared" si="118"/>
        <v>60.440002399999997</v>
      </c>
      <c r="U1490" s="2">
        <f t="shared" si="119"/>
        <v>54.779998800000001</v>
      </c>
    </row>
    <row r="1491" spans="1:21">
      <c r="A1491">
        <v>31000</v>
      </c>
      <c r="B1491" s="1">
        <v>43427</v>
      </c>
      <c r="C1491" s="2">
        <f t="shared" si="116"/>
        <v>5</v>
      </c>
      <c r="D1491" s="2" t="str">
        <f t="shared" si="117"/>
        <v>Weekday</v>
      </c>
      <c r="E1491" s="2" t="str">
        <f>TEXT(Table2[[#This Row],[Order Date]],"MMMM")</f>
        <v>November</v>
      </c>
      <c r="F1491" s="2" t="str">
        <f>TEXT(Table2[[#This Row],[Order Date]],"YYYY")</f>
        <v>2018</v>
      </c>
      <c r="G1491">
        <v>11730</v>
      </c>
      <c r="H1491" t="s">
        <v>980</v>
      </c>
      <c r="I1491" t="s">
        <v>965</v>
      </c>
      <c r="J1491" t="s">
        <v>89</v>
      </c>
      <c r="K1491" t="s">
        <v>90</v>
      </c>
      <c r="L1491" t="s">
        <v>28</v>
      </c>
      <c r="M1491" t="s">
        <v>134</v>
      </c>
      <c r="N1491">
        <v>191</v>
      </c>
      <c r="O1491" t="s">
        <v>29</v>
      </c>
      <c r="P1491" s="4">
        <v>85</v>
      </c>
      <c r="Q1491">
        <v>2</v>
      </c>
      <c r="R1491" s="4">
        <f t="shared" si="115"/>
        <v>170</v>
      </c>
      <c r="S1491" s="2">
        <v>109.5599976</v>
      </c>
      <c r="T1491" s="2">
        <f t="shared" si="118"/>
        <v>60.440002399999997</v>
      </c>
      <c r="U1491" s="2">
        <f t="shared" si="119"/>
        <v>54.779998800000001</v>
      </c>
    </row>
    <row r="1492" spans="1:21">
      <c r="A1492">
        <v>47846</v>
      </c>
      <c r="B1492" s="1">
        <v>43426</v>
      </c>
      <c r="C1492" s="2">
        <f t="shared" si="116"/>
        <v>4</v>
      </c>
      <c r="D1492" s="2" t="str">
        <f t="shared" si="117"/>
        <v>Weekday</v>
      </c>
      <c r="E1492" s="2" t="str">
        <f>TEXT(Table2[[#This Row],[Order Date]],"MMMM")</f>
        <v>November</v>
      </c>
      <c r="F1492" s="2" t="str">
        <f>TEXT(Table2[[#This Row],[Order Date]],"YYYY")</f>
        <v>2018</v>
      </c>
      <c r="G1492">
        <v>6073</v>
      </c>
      <c r="H1492" t="s">
        <v>981</v>
      </c>
      <c r="I1492" t="s">
        <v>44</v>
      </c>
      <c r="J1492" t="s">
        <v>110</v>
      </c>
      <c r="K1492" t="s">
        <v>111</v>
      </c>
      <c r="L1492" t="s">
        <v>33</v>
      </c>
      <c r="M1492" t="s">
        <v>134</v>
      </c>
      <c r="N1492">
        <v>191</v>
      </c>
      <c r="O1492" t="s">
        <v>29</v>
      </c>
      <c r="P1492" s="4">
        <v>85</v>
      </c>
      <c r="Q1492">
        <v>5</v>
      </c>
      <c r="R1492" s="4">
        <f t="shared" si="115"/>
        <v>425</v>
      </c>
      <c r="S1492" s="2">
        <v>273.89999399999999</v>
      </c>
      <c r="T1492" s="2">
        <f t="shared" si="118"/>
        <v>151.10000600000001</v>
      </c>
      <c r="U1492" s="2">
        <f t="shared" si="119"/>
        <v>54.779998800000001</v>
      </c>
    </row>
    <row r="1493" spans="1:21">
      <c r="A1493">
        <v>28568</v>
      </c>
      <c r="B1493" s="1">
        <v>43426</v>
      </c>
      <c r="C1493" s="2">
        <f t="shared" si="116"/>
        <v>4</v>
      </c>
      <c r="D1493" s="2" t="str">
        <f t="shared" si="117"/>
        <v>Weekday</v>
      </c>
      <c r="E1493" s="2" t="str">
        <f>TEXT(Table2[[#This Row],[Order Date]],"MMMM")</f>
        <v>November</v>
      </c>
      <c r="F1493" s="2" t="str">
        <f>TEXT(Table2[[#This Row],[Order Date]],"YYYY")</f>
        <v>2018</v>
      </c>
      <c r="G1493">
        <v>7963</v>
      </c>
      <c r="H1493" t="s">
        <v>540</v>
      </c>
      <c r="I1493" t="s">
        <v>136</v>
      </c>
      <c r="J1493" t="s">
        <v>89</v>
      </c>
      <c r="K1493" t="s">
        <v>90</v>
      </c>
      <c r="L1493" t="s">
        <v>33</v>
      </c>
      <c r="M1493" t="s">
        <v>134</v>
      </c>
      <c r="N1493">
        <v>191</v>
      </c>
      <c r="O1493" t="s">
        <v>29</v>
      </c>
      <c r="P1493" s="4">
        <v>85</v>
      </c>
      <c r="Q1493">
        <v>2</v>
      </c>
      <c r="R1493" s="4">
        <f t="shared" si="115"/>
        <v>170</v>
      </c>
      <c r="S1493" s="2">
        <v>109.5599976</v>
      </c>
      <c r="T1493" s="2">
        <f t="shared" si="118"/>
        <v>60.440002399999997</v>
      </c>
      <c r="U1493" s="2">
        <f t="shared" si="119"/>
        <v>54.779998800000001</v>
      </c>
    </row>
    <row r="1494" spans="1:21">
      <c r="A1494">
        <v>23948</v>
      </c>
      <c r="B1494" s="1">
        <v>43424</v>
      </c>
      <c r="C1494" s="2">
        <f t="shared" si="116"/>
        <v>2</v>
      </c>
      <c r="D1494" s="2" t="str">
        <f t="shared" si="117"/>
        <v>Weekday</v>
      </c>
      <c r="E1494" s="2" t="str">
        <f>TEXT(Table2[[#This Row],[Order Date]],"MMMM")</f>
        <v>November</v>
      </c>
      <c r="F1494" s="2" t="str">
        <f>TEXT(Table2[[#This Row],[Order Date]],"YYYY")</f>
        <v>2018</v>
      </c>
      <c r="G1494">
        <v>5361</v>
      </c>
      <c r="H1494" t="s">
        <v>982</v>
      </c>
      <c r="I1494" t="s">
        <v>44</v>
      </c>
      <c r="J1494" t="s">
        <v>110</v>
      </c>
      <c r="K1494" t="s">
        <v>111</v>
      </c>
      <c r="L1494" t="s">
        <v>33</v>
      </c>
      <c r="M1494" t="s">
        <v>885</v>
      </c>
      <c r="N1494">
        <v>642</v>
      </c>
      <c r="O1494" t="s">
        <v>46</v>
      </c>
      <c r="P1494" s="4">
        <v>30</v>
      </c>
      <c r="Q1494">
        <v>5</v>
      </c>
      <c r="R1494" s="4">
        <f t="shared" si="115"/>
        <v>150</v>
      </c>
      <c r="S1494" s="2">
        <v>84.449996949999999</v>
      </c>
      <c r="T1494" s="2">
        <f t="shared" si="118"/>
        <v>65.550003050000001</v>
      </c>
      <c r="U1494" s="2">
        <f t="shared" si="119"/>
        <v>16.88999939</v>
      </c>
    </row>
    <row r="1495" spans="1:21">
      <c r="A1495">
        <v>28402</v>
      </c>
      <c r="B1495" s="1">
        <v>43423</v>
      </c>
      <c r="C1495" s="2">
        <f t="shared" si="116"/>
        <v>1</v>
      </c>
      <c r="D1495" s="2" t="str">
        <f t="shared" si="117"/>
        <v>Weekday</v>
      </c>
      <c r="E1495" s="2" t="str">
        <f>TEXT(Table2[[#This Row],[Order Date]],"MMMM")</f>
        <v>November</v>
      </c>
      <c r="F1495" s="2" t="str">
        <f>TEXT(Table2[[#This Row],[Order Date]],"YYYY")</f>
        <v>2018</v>
      </c>
      <c r="G1495">
        <v>9531</v>
      </c>
      <c r="H1495" t="s">
        <v>449</v>
      </c>
      <c r="I1495" t="s">
        <v>44</v>
      </c>
      <c r="J1495" t="s">
        <v>110</v>
      </c>
      <c r="K1495" t="s">
        <v>111</v>
      </c>
      <c r="L1495" t="s">
        <v>33</v>
      </c>
      <c r="M1495" t="s">
        <v>120</v>
      </c>
      <c r="N1495">
        <v>365</v>
      </c>
      <c r="O1495" t="s">
        <v>53</v>
      </c>
      <c r="P1495" s="4">
        <v>94.75</v>
      </c>
      <c r="Q1495">
        <v>5</v>
      </c>
      <c r="R1495" s="4">
        <f t="shared" si="115"/>
        <v>473.75</v>
      </c>
      <c r="S1495" s="2">
        <v>152.8499985</v>
      </c>
      <c r="T1495" s="2">
        <f t="shared" si="118"/>
        <v>320.90000150000003</v>
      </c>
      <c r="U1495" s="2">
        <f t="shared" si="119"/>
        <v>30.5699997</v>
      </c>
    </row>
    <row r="1496" spans="1:21">
      <c r="A1496">
        <v>47647</v>
      </c>
      <c r="B1496" s="1">
        <v>43423</v>
      </c>
      <c r="C1496" s="2">
        <f t="shared" si="116"/>
        <v>1</v>
      </c>
      <c r="D1496" s="2" t="str">
        <f t="shared" si="117"/>
        <v>Weekday</v>
      </c>
      <c r="E1496" s="2" t="str">
        <f>TEXT(Table2[[#This Row],[Order Date]],"MMMM")</f>
        <v>November</v>
      </c>
      <c r="F1496" s="2" t="str">
        <f>TEXT(Table2[[#This Row],[Order Date]],"YYYY")</f>
        <v>2018</v>
      </c>
      <c r="G1496">
        <v>185</v>
      </c>
      <c r="H1496" t="s">
        <v>92</v>
      </c>
      <c r="I1496" t="s">
        <v>983</v>
      </c>
      <c r="J1496" t="s">
        <v>89</v>
      </c>
      <c r="K1496" t="s">
        <v>90</v>
      </c>
      <c r="L1496" t="s">
        <v>28</v>
      </c>
      <c r="M1496" t="s">
        <v>160</v>
      </c>
      <c r="N1496">
        <v>502</v>
      </c>
      <c r="O1496" t="s">
        <v>29</v>
      </c>
      <c r="P1496" s="4">
        <v>65</v>
      </c>
      <c r="Q1496">
        <v>5</v>
      </c>
      <c r="R1496" s="4">
        <f t="shared" si="115"/>
        <v>325</v>
      </c>
      <c r="S1496" s="2">
        <v>167.99999235000001</v>
      </c>
      <c r="T1496" s="2">
        <f t="shared" si="118"/>
        <v>157.00000764999999</v>
      </c>
      <c r="U1496" s="2">
        <f t="shared" si="119"/>
        <v>33.599998470000003</v>
      </c>
    </row>
    <row r="1497" spans="1:21">
      <c r="A1497">
        <v>47009</v>
      </c>
      <c r="B1497" s="1">
        <v>43421</v>
      </c>
      <c r="C1497" s="2">
        <f t="shared" si="116"/>
        <v>6</v>
      </c>
      <c r="D1497" s="2" t="str">
        <f t="shared" si="117"/>
        <v>Weekend</v>
      </c>
      <c r="E1497" s="2" t="str">
        <f>TEXT(Table2[[#This Row],[Order Date]],"MMMM")</f>
        <v>November</v>
      </c>
      <c r="F1497" s="2" t="str">
        <f>TEXT(Table2[[#This Row],[Order Date]],"YYYY")</f>
        <v>2018</v>
      </c>
      <c r="G1497">
        <v>150</v>
      </c>
      <c r="H1497" t="s">
        <v>92</v>
      </c>
      <c r="I1497" t="s">
        <v>70</v>
      </c>
      <c r="J1497" t="s">
        <v>89</v>
      </c>
      <c r="K1497" t="s">
        <v>90</v>
      </c>
      <c r="L1497" t="s">
        <v>28</v>
      </c>
      <c r="M1497" t="s">
        <v>94</v>
      </c>
      <c r="N1497">
        <v>403</v>
      </c>
      <c r="O1497" t="s">
        <v>53</v>
      </c>
      <c r="P1497" s="4">
        <v>133.37</v>
      </c>
      <c r="Q1497">
        <v>1</v>
      </c>
      <c r="R1497" s="4">
        <f t="shared" si="115"/>
        <v>133.37</v>
      </c>
      <c r="S1497" s="2">
        <v>84.590000149999995</v>
      </c>
      <c r="T1497" s="2">
        <f t="shared" si="118"/>
        <v>48.77999985000001</v>
      </c>
      <c r="U1497" s="2">
        <f t="shared" si="119"/>
        <v>84.590000149999995</v>
      </c>
    </row>
    <row r="1498" spans="1:21">
      <c r="A1498">
        <v>46667</v>
      </c>
      <c r="B1498" s="1">
        <v>43418</v>
      </c>
      <c r="C1498" s="2">
        <f t="shared" si="116"/>
        <v>3</v>
      </c>
      <c r="D1498" s="2" t="str">
        <f t="shared" si="117"/>
        <v>Weekday</v>
      </c>
      <c r="E1498" s="2" t="str">
        <f>TEXT(Table2[[#This Row],[Order Date]],"MMMM")</f>
        <v>November</v>
      </c>
      <c r="F1498" s="2" t="str">
        <f>TEXT(Table2[[#This Row],[Order Date]],"YYYY")</f>
        <v>2018</v>
      </c>
      <c r="G1498">
        <v>4399</v>
      </c>
      <c r="H1498" t="s">
        <v>92</v>
      </c>
      <c r="I1498" t="s">
        <v>641</v>
      </c>
      <c r="J1498" t="s">
        <v>89</v>
      </c>
      <c r="K1498" t="s">
        <v>90</v>
      </c>
      <c r="L1498" t="s">
        <v>28</v>
      </c>
      <c r="M1498" t="s">
        <v>160</v>
      </c>
      <c r="N1498">
        <v>502</v>
      </c>
      <c r="O1498" t="s">
        <v>29</v>
      </c>
      <c r="P1498" s="4">
        <v>65</v>
      </c>
      <c r="Q1498">
        <v>5</v>
      </c>
      <c r="R1498" s="4">
        <f t="shared" si="115"/>
        <v>325</v>
      </c>
      <c r="S1498" s="2">
        <v>167.99999235000001</v>
      </c>
      <c r="T1498" s="2">
        <f t="shared" si="118"/>
        <v>157.00000764999999</v>
      </c>
      <c r="U1498" s="2">
        <f t="shared" si="119"/>
        <v>33.599998470000003</v>
      </c>
    </row>
    <row r="1499" spans="1:21">
      <c r="A1499">
        <v>44485</v>
      </c>
      <c r="B1499" s="1">
        <v>43415</v>
      </c>
      <c r="C1499" s="2">
        <f t="shared" si="116"/>
        <v>7</v>
      </c>
      <c r="D1499" s="2" t="str">
        <f t="shared" si="117"/>
        <v>Weekend</v>
      </c>
      <c r="E1499" s="2" t="str">
        <f>TEXT(Table2[[#This Row],[Order Date]],"MMMM")</f>
        <v>November</v>
      </c>
      <c r="F1499" s="2" t="str">
        <f>TEXT(Table2[[#This Row],[Order Date]],"YYYY")</f>
        <v>2018</v>
      </c>
      <c r="G1499">
        <v>7393</v>
      </c>
      <c r="H1499" t="s">
        <v>92</v>
      </c>
      <c r="I1499" t="s">
        <v>182</v>
      </c>
      <c r="J1499" t="s">
        <v>110</v>
      </c>
      <c r="K1499" t="s">
        <v>90</v>
      </c>
      <c r="L1499" t="s">
        <v>28</v>
      </c>
      <c r="M1499" t="s">
        <v>94</v>
      </c>
      <c r="N1499">
        <v>403</v>
      </c>
      <c r="O1499" t="s">
        <v>53</v>
      </c>
      <c r="P1499" s="4">
        <v>133.37</v>
      </c>
      <c r="Q1499">
        <v>1</v>
      </c>
      <c r="R1499" s="4">
        <f t="shared" si="115"/>
        <v>133.37</v>
      </c>
      <c r="S1499" s="2">
        <v>84.590000149999995</v>
      </c>
      <c r="T1499" s="2">
        <f t="shared" si="118"/>
        <v>48.77999985000001</v>
      </c>
      <c r="U1499" s="2">
        <f t="shared" si="119"/>
        <v>84.590000149999995</v>
      </c>
    </row>
    <row r="1500" spans="1:21">
      <c r="A1500">
        <v>48954</v>
      </c>
      <c r="B1500" s="1">
        <v>43415</v>
      </c>
      <c r="C1500" s="2">
        <f t="shared" si="116"/>
        <v>7</v>
      </c>
      <c r="D1500" s="2" t="str">
        <f t="shared" si="117"/>
        <v>Weekend</v>
      </c>
      <c r="E1500" s="2" t="str">
        <f>TEXT(Table2[[#This Row],[Order Date]],"MMMM")</f>
        <v>November</v>
      </c>
      <c r="F1500" s="2" t="str">
        <f>TEXT(Table2[[#This Row],[Order Date]],"YYYY")</f>
        <v>2018</v>
      </c>
      <c r="G1500">
        <v>5674</v>
      </c>
      <c r="H1500" t="s">
        <v>984</v>
      </c>
      <c r="I1500" t="s">
        <v>985</v>
      </c>
      <c r="J1500" t="s">
        <v>89</v>
      </c>
      <c r="K1500" t="s">
        <v>90</v>
      </c>
      <c r="L1500" t="s">
        <v>33</v>
      </c>
      <c r="M1500" t="s">
        <v>120</v>
      </c>
      <c r="N1500">
        <v>365</v>
      </c>
      <c r="O1500" t="s">
        <v>53</v>
      </c>
      <c r="P1500" s="4">
        <v>94.75</v>
      </c>
      <c r="Q1500">
        <v>2</v>
      </c>
      <c r="R1500" s="4">
        <f t="shared" si="115"/>
        <v>189.5</v>
      </c>
      <c r="S1500" s="2">
        <v>61.139999400000001</v>
      </c>
      <c r="T1500" s="2">
        <f t="shared" si="118"/>
        <v>128.36000060000001</v>
      </c>
      <c r="U1500" s="2">
        <f t="shared" si="119"/>
        <v>30.5699997</v>
      </c>
    </row>
    <row r="1501" spans="1:21">
      <c r="A1501">
        <v>41545</v>
      </c>
      <c r="B1501" s="1">
        <v>43415</v>
      </c>
      <c r="C1501" s="2">
        <f t="shared" si="116"/>
        <v>7</v>
      </c>
      <c r="D1501" s="2" t="str">
        <f t="shared" si="117"/>
        <v>Weekend</v>
      </c>
      <c r="E1501" s="2" t="str">
        <f>TEXT(Table2[[#This Row],[Order Date]],"MMMM")</f>
        <v>November</v>
      </c>
      <c r="F1501" s="2" t="str">
        <f>TEXT(Table2[[#This Row],[Order Date]],"YYYY")</f>
        <v>2018</v>
      </c>
      <c r="G1501">
        <v>10474</v>
      </c>
      <c r="H1501" t="s">
        <v>986</v>
      </c>
      <c r="I1501" t="s">
        <v>585</v>
      </c>
      <c r="J1501" t="s">
        <v>89</v>
      </c>
      <c r="K1501" t="s">
        <v>90</v>
      </c>
      <c r="L1501" t="s">
        <v>28</v>
      </c>
      <c r="M1501" t="s">
        <v>160</v>
      </c>
      <c r="N1501">
        <v>502</v>
      </c>
      <c r="O1501" t="s">
        <v>29</v>
      </c>
      <c r="P1501" s="4">
        <v>65</v>
      </c>
      <c r="Q1501">
        <v>5</v>
      </c>
      <c r="R1501" s="4">
        <f t="shared" si="115"/>
        <v>325</v>
      </c>
      <c r="S1501" s="2">
        <v>167.99999235000001</v>
      </c>
      <c r="T1501" s="2">
        <f t="shared" si="118"/>
        <v>157.00000764999999</v>
      </c>
      <c r="U1501" s="2">
        <f t="shared" si="119"/>
        <v>33.599998470000003</v>
      </c>
    </row>
    <row r="1502" spans="1:21">
      <c r="A1502">
        <v>25688</v>
      </c>
      <c r="B1502" s="1">
        <v>43414</v>
      </c>
      <c r="C1502" s="2">
        <f t="shared" si="116"/>
        <v>6</v>
      </c>
      <c r="D1502" s="2" t="str">
        <f t="shared" si="117"/>
        <v>Weekend</v>
      </c>
      <c r="E1502" s="2" t="str">
        <f>TEXT(Table2[[#This Row],[Order Date]],"MMMM")</f>
        <v>November</v>
      </c>
      <c r="F1502" s="2" t="str">
        <f>TEXT(Table2[[#This Row],[Order Date]],"YYYY")</f>
        <v>2018</v>
      </c>
      <c r="G1502">
        <v>5920</v>
      </c>
      <c r="H1502" t="s">
        <v>92</v>
      </c>
      <c r="I1502" t="s">
        <v>525</v>
      </c>
      <c r="J1502" t="s">
        <v>89</v>
      </c>
      <c r="K1502" t="s">
        <v>90</v>
      </c>
      <c r="L1502" t="s">
        <v>33</v>
      </c>
      <c r="M1502" t="s">
        <v>120</v>
      </c>
      <c r="N1502">
        <v>365</v>
      </c>
      <c r="O1502" t="s">
        <v>53</v>
      </c>
      <c r="P1502" s="4">
        <v>94.75</v>
      </c>
      <c r="Q1502">
        <v>2</v>
      </c>
      <c r="R1502" s="4">
        <f t="shared" si="115"/>
        <v>189.5</v>
      </c>
      <c r="S1502" s="2">
        <v>61.139999400000001</v>
      </c>
      <c r="T1502" s="2">
        <f t="shared" si="118"/>
        <v>128.36000060000001</v>
      </c>
      <c r="U1502" s="2">
        <f t="shared" si="119"/>
        <v>30.5699997</v>
      </c>
    </row>
    <row r="1503" spans="1:21">
      <c r="A1503">
        <v>46414</v>
      </c>
      <c r="B1503" s="1">
        <v>43412</v>
      </c>
      <c r="C1503" s="2">
        <f t="shared" si="116"/>
        <v>4</v>
      </c>
      <c r="D1503" s="2" t="str">
        <f t="shared" si="117"/>
        <v>Weekday</v>
      </c>
      <c r="E1503" s="2" t="str">
        <f>TEXT(Table2[[#This Row],[Order Date]],"MMMM")</f>
        <v>November</v>
      </c>
      <c r="F1503" s="2" t="str">
        <f>TEXT(Table2[[#This Row],[Order Date]],"YYYY")</f>
        <v>2018</v>
      </c>
      <c r="G1503">
        <v>1535</v>
      </c>
      <c r="H1503" t="s">
        <v>987</v>
      </c>
      <c r="I1503" t="s">
        <v>40</v>
      </c>
      <c r="J1503" t="s">
        <v>110</v>
      </c>
      <c r="K1503" t="s">
        <v>90</v>
      </c>
      <c r="L1503" t="s">
        <v>28</v>
      </c>
      <c r="M1503" t="s">
        <v>183</v>
      </c>
      <c r="N1503">
        <v>627</v>
      </c>
      <c r="O1503" t="s">
        <v>46</v>
      </c>
      <c r="P1503" s="4">
        <v>165</v>
      </c>
      <c r="Q1503">
        <v>3</v>
      </c>
      <c r="R1503" s="4">
        <f t="shared" si="115"/>
        <v>495</v>
      </c>
      <c r="S1503" s="2">
        <v>368.19001020000002</v>
      </c>
      <c r="T1503" s="2">
        <f t="shared" si="118"/>
        <v>126.80998979999998</v>
      </c>
      <c r="U1503" s="2">
        <f t="shared" si="119"/>
        <v>122.7300034</v>
      </c>
    </row>
    <row r="1504" spans="1:21">
      <c r="A1504">
        <v>46199</v>
      </c>
      <c r="B1504" s="1">
        <v>43410</v>
      </c>
      <c r="C1504" s="2">
        <f t="shared" si="116"/>
        <v>2</v>
      </c>
      <c r="D1504" s="2" t="str">
        <f t="shared" si="117"/>
        <v>Weekday</v>
      </c>
      <c r="E1504" s="2" t="str">
        <f>TEXT(Table2[[#This Row],[Order Date]],"MMMM")</f>
        <v>November</v>
      </c>
      <c r="F1504" s="2" t="str">
        <f>TEXT(Table2[[#This Row],[Order Date]],"YYYY")</f>
        <v>2018</v>
      </c>
      <c r="G1504">
        <v>7521</v>
      </c>
      <c r="H1504" t="s">
        <v>370</v>
      </c>
      <c r="I1504" t="s">
        <v>371</v>
      </c>
      <c r="J1504" t="s">
        <v>319</v>
      </c>
      <c r="K1504" t="s">
        <v>90</v>
      </c>
      <c r="L1504" t="s">
        <v>33</v>
      </c>
      <c r="M1504" t="s">
        <v>160</v>
      </c>
      <c r="N1504">
        <v>502</v>
      </c>
      <c r="O1504" t="s">
        <v>29</v>
      </c>
      <c r="P1504" s="4">
        <v>65</v>
      </c>
      <c r="Q1504">
        <v>4</v>
      </c>
      <c r="R1504" s="4">
        <f t="shared" si="115"/>
        <v>260</v>
      </c>
      <c r="S1504" s="2">
        <v>134.39999388000001</v>
      </c>
      <c r="T1504" s="2">
        <f t="shared" si="118"/>
        <v>125.60000611999999</v>
      </c>
      <c r="U1504" s="2">
        <f t="shared" si="119"/>
        <v>33.599998470000003</v>
      </c>
    </row>
    <row r="1505" spans="1:21">
      <c r="A1505">
        <v>27457</v>
      </c>
      <c r="B1505" s="1">
        <v>43409</v>
      </c>
      <c r="C1505" s="2">
        <f t="shared" si="116"/>
        <v>1</v>
      </c>
      <c r="D1505" s="2" t="str">
        <f t="shared" si="117"/>
        <v>Weekday</v>
      </c>
      <c r="E1505" s="2" t="str">
        <f>TEXT(Table2[[#This Row],[Order Date]],"MMMM")</f>
        <v>November</v>
      </c>
      <c r="F1505" s="2" t="str">
        <f>TEXT(Table2[[#This Row],[Order Date]],"YYYY")</f>
        <v>2018</v>
      </c>
      <c r="G1505">
        <v>4813</v>
      </c>
      <c r="H1505" t="s">
        <v>92</v>
      </c>
      <c r="I1505" t="s">
        <v>988</v>
      </c>
      <c r="J1505" t="s">
        <v>89</v>
      </c>
      <c r="K1505" t="s">
        <v>90</v>
      </c>
      <c r="L1505" t="s">
        <v>28</v>
      </c>
      <c r="M1505" t="s">
        <v>94</v>
      </c>
      <c r="N1505">
        <v>403</v>
      </c>
      <c r="O1505" t="s">
        <v>53</v>
      </c>
      <c r="P1505" s="4">
        <v>133.37</v>
      </c>
      <c r="Q1505">
        <v>1</v>
      </c>
      <c r="R1505" s="4">
        <f t="shared" si="115"/>
        <v>133.37</v>
      </c>
      <c r="S1505" s="2">
        <v>84.590000149999995</v>
      </c>
      <c r="T1505" s="2">
        <f t="shared" si="118"/>
        <v>48.77999985000001</v>
      </c>
      <c r="U1505" s="2">
        <f t="shared" si="119"/>
        <v>84.590000149999995</v>
      </c>
    </row>
    <row r="1506" spans="1:21">
      <c r="A1506">
        <v>43889</v>
      </c>
      <c r="B1506" s="1">
        <v>43408</v>
      </c>
      <c r="C1506" s="2">
        <f t="shared" si="116"/>
        <v>7</v>
      </c>
      <c r="D1506" s="2" t="str">
        <f t="shared" si="117"/>
        <v>Weekend</v>
      </c>
      <c r="E1506" s="2" t="str">
        <f>TEXT(Table2[[#This Row],[Order Date]],"MMMM")</f>
        <v>November</v>
      </c>
      <c r="F1506" s="2" t="str">
        <f>TEXT(Table2[[#This Row],[Order Date]],"YYYY")</f>
        <v>2018</v>
      </c>
      <c r="G1506">
        <v>11947</v>
      </c>
      <c r="H1506" t="s">
        <v>92</v>
      </c>
      <c r="I1506" t="s">
        <v>101</v>
      </c>
      <c r="J1506" t="s">
        <v>89</v>
      </c>
      <c r="K1506" t="s">
        <v>90</v>
      </c>
      <c r="L1506" t="s">
        <v>28</v>
      </c>
      <c r="M1506" t="s">
        <v>160</v>
      </c>
      <c r="N1506">
        <v>502</v>
      </c>
      <c r="O1506" t="s">
        <v>29</v>
      </c>
      <c r="P1506" s="4">
        <v>65</v>
      </c>
      <c r="Q1506">
        <v>5</v>
      </c>
      <c r="R1506" s="4">
        <f t="shared" si="115"/>
        <v>325</v>
      </c>
      <c r="S1506" s="2">
        <v>167.99999235000001</v>
      </c>
      <c r="T1506" s="2">
        <f t="shared" si="118"/>
        <v>157.00000764999999</v>
      </c>
      <c r="U1506" s="2">
        <f t="shared" si="119"/>
        <v>33.599998470000003</v>
      </c>
    </row>
    <row r="1507" spans="1:21">
      <c r="A1507">
        <v>46098</v>
      </c>
      <c r="B1507" s="1">
        <v>43407</v>
      </c>
      <c r="C1507" s="2">
        <f t="shared" si="116"/>
        <v>6</v>
      </c>
      <c r="D1507" s="2" t="str">
        <f t="shared" si="117"/>
        <v>Weekend</v>
      </c>
      <c r="E1507" s="2" t="str">
        <f>TEXT(Table2[[#This Row],[Order Date]],"MMMM")</f>
        <v>November</v>
      </c>
      <c r="F1507" s="2" t="str">
        <f>TEXT(Table2[[#This Row],[Order Date]],"YYYY")</f>
        <v>2018</v>
      </c>
      <c r="G1507">
        <v>3474</v>
      </c>
      <c r="H1507" t="s">
        <v>989</v>
      </c>
      <c r="I1507" t="s">
        <v>44</v>
      </c>
      <c r="J1507" t="s">
        <v>110</v>
      </c>
      <c r="K1507" t="s">
        <v>111</v>
      </c>
      <c r="L1507" t="s">
        <v>28</v>
      </c>
      <c r="M1507" t="s">
        <v>112</v>
      </c>
      <c r="N1507">
        <v>957</v>
      </c>
      <c r="O1507" t="s">
        <v>34</v>
      </c>
      <c r="P1507" s="4">
        <v>80</v>
      </c>
      <c r="Q1507">
        <v>1</v>
      </c>
      <c r="R1507" s="4">
        <f t="shared" si="115"/>
        <v>80</v>
      </c>
      <c r="S1507" s="2">
        <v>47.430000309999997</v>
      </c>
      <c r="T1507" s="2">
        <f t="shared" si="118"/>
        <v>32.569999690000003</v>
      </c>
      <c r="U1507" s="2">
        <f t="shared" si="119"/>
        <v>47.430000309999997</v>
      </c>
    </row>
    <row r="1508" spans="1:21">
      <c r="A1508">
        <v>29283</v>
      </c>
      <c r="B1508" s="1">
        <v>43407</v>
      </c>
      <c r="C1508" s="2">
        <f t="shared" si="116"/>
        <v>6</v>
      </c>
      <c r="D1508" s="2" t="str">
        <f t="shared" si="117"/>
        <v>Weekend</v>
      </c>
      <c r="E1508" s="2" t="str">
        <f>TEXT(Table2[[#This Row],[Order Date]],"MMMM")</f>
        <v>November</v>
      </c>
      <c r="F1508" s="2" t="str">
        <f>TEXT(Table2[[#This Row],[Order Date]],"YYYY")</f>
        <v>2018</v>
      </c>
      <c r="G1508">
        <v>88</v>
      </c>
      <c r="H1508" t="s">
        <v>856</v>
      </c>
      <c r="I1508" t="s">
        <v>659</v>
      </c>
      <c r="J1508" t="s">
        <v>89</v>
      </c>
      <c r="K1508" t="s">
        <v>90</v>
      </c>
      <c r="L1508" t="s">
        <v>28</v>
      </c>
      <c r="M1508" t="s">
        <v>94</v>
      </c>
      <c r="N1508">
        <v>403</v>
      </c>
      <c r="O1508" t="s">
        <v>53</v>
      </c>
      <c r="P1508" s="4">
        <v>133.37</v>
      </c>
      <c r="Q1508">
        <v>1</v>
      </c>
      <c r="R1508" s="4">
        <f t="shared" si="115"/>
        <v>133.37</v>
      </c>
      <c r="S1508" s="2">
        <v>84.590000149999995</v>
      </c>
      <c r="T1508" s="2">
        <f t="shared" si="118"/>
        <v>48.77999985000001</v>
      </c>
      <c r="U1508" s="2">
        <f t="shared" si="119"/>
        <v>84.590000149999995</v>
      </c>
    </row>
    <row r="1509" spans="1:21">
      <c r="A1509">
        <v>44485</v>
      </c>
      <c r="B1509" s="1">
        <v>43405</v>
      </c>
      <c r="C1509" s="2">
        <f t="shared" si="116"/>
        <v>4</v>
      </c>
      <c r="D1509" s="2" t="str">
        <f t="shared" si="117"/>
        <v>Weekday</v>
      </c>
      <c r="E1509" s="2" t="str">
        <f>TEXT(Table2[[#This Row],[Order Date]],"MMMM")</f>
        <v>November</v>
      </c>
      <c r="F1509" s="2" t="str">
        <f>TEXT(Table2[[#This Row],[Order Date]],"YYYY")</f>
        <v>2018</v>
      </c>
      <c r="G1509">
        <v>7393</v>
      </c>
      <c r="H1509" t="s">
        <v>92</v>
      </c>
      <c r="I1509" t="s">
        <v>182</v>
      </c>
      <c r="J1509" t="s">
        <v>110</v>
      </c>
      <c r="K1509" t="s">
        <v>90</v>
      </c>
      <c r="L1509" t="s">
        <v>28</v>
      </c>
      <c r="M1509" t="s">
        <v>160</v>
      </c>
      <c r="N1509">
        <v>502</v>
      </c>
      <c r="O1509" t="s">
        <v>29</v>
      </c>
      <c r="P1509" s="4">
        <v>65</v>
      </c>
      <c r="Q1509">
        <v>1</v>
      </c>
      <c r="R1509" s="4">
        <f t="shared" si="115"/>
        <v>65</v>
      </c>
      <c r="S1509" s="2">
        <v>33.599998470000003</v>
      </c>
      <c r="T1509" s="2">
        <f t="shared" si="118"/>
        <v>31.400001529999997</v>
      </c>
      <c r="U1509" s="2">
        <f t="shared" si="119"/>
        <v>33.599998470000003</v>
      </c>
    </row>
    <row r="1510" spans="1:21">
      <c r="A1510">
        <v>25050</v>
      </c>
      <c r="B1510" s="1">
        <v>43405</v>
      </c>
      <c r="C1510" s="2">
        <f t="shared" si="116"/>
        <v>4</v>
      </c>
      <c r="D1510" s="2" t="str">
        <f t="shared" si="117"/>
        <v>Weekday</v>
      </c>
      <c r="E1510" s="2" t="str">
        <f>TEXT(Table2[[#This Row],[Order Date]],"MMMM")</f>
        <v>November</v>
      </c>
      <c r="F1510" s="2" t="str">
        <f>TEXT(Table2[[#This Row],[Order Date]],"YYYY")</f>
        <v>2018</v>
      </c>
      <c r="G1510">
        <v>10082</v>
      </c>
      <c r="H1510" t="s">
        <v>92</v>
      </c>
      <c r="I1510" t="s">
        <v>130</v>
      </c>
      <c r="J1510" t="s">
        <v>89</v>
      </c>
      <c r="K1510" t="s">
        <v>90</v>
      </c>
      <c r="L1510" t="s">
        <v>28</v>
      </c>
      <c r="M1510" t="s">
        <v>94</v>
      </c>
      <c r="N1510">
        <v>403</v>
      </c>
      <c r="O1510" t="s">
        <v>53</v>
      </c>
      <c r="P1510" s="4">
        <v>133.37</v>
      </c>
      <c r="Q1510">
        <v>1</v>
      </c>
      <c r="R1510" s="4">
        <f t="shared" si="115"/>
        <v>133.37</v>
      </c>
      <c r="S1510" s="2">
        <v>84.590000149999995</v>
      </c>
      <c r="T1510" s="2">
        <f t="shared" si="118"/>
        <v>48.77999985000001</v>
      </c>
      <c r="U1510" s="2">
        <f t="shared" si="119"/>
        <v>84.590000149999995</v>
      </c>
    </row>
    <row r="1511" spans="1:21">
      <c r="A1511">
        <v>47908</v>
      </c>
      <c r="B1511" s="1">
        <v>43404</v>
      </c>
      <c r="C1511" s="2">
        <f t="shared" si="116"/>
        <v>3</v>
      </c>
      <c r="D1511" s="2" t="str">
        <f t="shared" si="117"/>
        <v>Weekday</v>
      </c>
      <c r="E1511" s="2" t="str">
        <f>TEXT(Table2[[#This Row],[Order Date]],"MMMM")</f>
        <v>October</v>
      </c>
      <c r="F1511" s="2" t="str">
        <f>TEXT(Table2[[#This Row],[Order Date]],"YYYY")</f>
        <v>2018</v>
      </c>
      <c r="G1511">
        <v>6944</v>
      </c>
      <c r="H1511" t="s">
        <v>346</v>
      </c>
      <c r="I1511" t="s">
        <v>44</v>
      </c>
      <c r="J1511" t="s">
        <v>110</v>
      </c>
      <c r="K1511" t="s">
        <v>90</v>
      </c>
      <c r="L1511" t="s">
        <v>28</v>
      </c>
      <c r="M1511" t="s">
        <v>160</v>
      </c>
      <c r="N1511">
        <v>502</v>
      </c>
      <c r="O1511" t="s">
        <v>29</v>
      </c>
      <c r="P1511" s="4">
        <v>65</v>
      </c>
      <c r="Q1511">
        <v>1</v>
      </c>
      <c r="R1511" s="4">
        <f t="shared" si="115"/>
        <v>65</v>
      </c>
      <c r="S1511" s="2">
        <v>33.599998470000003</v>
      </c>
      <c r="T1511" s="2">
        <f t="shared" si="118"/>
        <v>31.400001529999997</v>
      </c>
      <c r="U1511" s="2">
        <f t="shared" si="119"/>
        <v>33.599998470000003</v>
      </c>
    </row>
    <row r="1512" spans="1:21">
      <c r="A1512">
        <v>21016</v>
      </c>
      <c r="B1512" s="1">
        <v>43404</v>
      </c>
      <c r="C1512" s="2">
        <f t="shared" si="116"/>
        <v>3</v>
      </c>
      <c r="D1512" s="2" t="str">
        <f t="shared" si="117"/>
        <v>Weekday</v>
      </c>
      <c r="E1512" s="2" t="str">
        <f>TEXT(Table2[[#This Row],[Order Date]],"MMMM")</f>
        <v>October</v>
      </c>
      <c r="F1512" s="2" t="str">
        <f>TEXT(Table2[[#This Row],[Order Date]],"YYYY")</f>
        <v>2018</v>
      </c>
      <c r="G1512">
        <v>3153</v>
      </c>
      <c r="H1512" t="s">
        <v>92</v>
      </c>
      <c r="I1512" t="s">
        <v>990</v>
      </c>
      <c r="J1512" t="s">
        <v>89</v>
      </c>
      <c r="K1512" t="s">
        <v>90</v>
      </c>
      <c r="L1512" t="s">
        <v>33</v>
      </c>
      <c r="M1512" t="s">
        <v>120</v>
      </c>
      <c r="N1512">
        <v>365</v>
      </c>
      <c r="O1512" t="s">
        <v>53</v>
      </c>
      <c r="P1512" s="4">
        <v>94.75</v>
      </c>
      <c r="Q1512">
        <v>2</v>
      </c>
      <c r="R1512" s="4">
        <f t="shared" si="115"/>
        <v>189.5</v>
      </c>
      <c r="S1512" s="2">
        <v>61.139999400000001</v>
      </c>
      <c r="T1512" s="2">
        <f t="shared" si="118"/>
        <v>128.36000060000001</v>
      </c>
      <c r="U1512" s="2">
        <f t="shared" si="119"/>
        <v>30.5699997</v>
      </c>
    </row>
    <row r="1513" spans="1:21">
      <c r="A1513">
        <v>45766</v>
      </c>
      <c r="B1513" s="1">
        <v>43403</v>
      </c>
      <c r="C1513" s="2">
        <f t="shared" si="116"/>
        <v>2</v>
      </c>
      <c r="D1513" s="2" t="str">
        <f t="shared" si="117"/>
        <v>Weekday</v>
      </c>
      <c r="E1513" s="2" t="str">
        <f>TEXT(Table2[[#This Row],[Order Date]],"MMMM")</f>
        <v>October</v>
      </c>
      <c r="F1513" s="2" t="str">
        <f>TEXT(Table2[[#This Row],[Order Date]],"YYYY")</f>
        <v>2018</v>
      </c>
      <c r="G1513">
        <v>9702</v>
      </c>
      <c r="H1513" t="s">
        <v>527</v>
      </c>
      <c r="I1513" t="s">
        <v>159</v>
      </c>
      <c r="J1513" t="s">
        <v>110</v>
      </c>
      <c r="K1513" t="s">
        <v>90</v>
      </c>
      <c r="L1513" t="s">
        <v>28</v>
      </c>
      <c r="M1513" t="s">
        <v>183</v>
      </c>
      <c r="N1513">
        <v>627</v>
      </c>
      <c r="O1513" t="s">
        <v>46</v>
      </c>
      <c r="P1513" s="4">
        <v>165</v>
      </c>
      <c r="Q1513">
        <v>2</v>
      </c>
      <c r="R1513" s="4">
        <f t="shared" si="115"/>
        <v>330</v>
      </c>
      <c r="S1513" s="2">
        <v>245.4600068</v>
      </c>
      <c r="T1513" s="2">
        <f t="shared" si="118"/>
        <v>84.539993199999998</v>
      </c>
      <c r="U1513" s="2">
        <f t="shared" si="119"/>
        <v>122.7300034</v>
      </c>
    </row>
    <row r="1514" spans="1:21">
      <c r="A1514">
        <v>50000</v>
      </c>
      <c r="B1514" s="1">
        <v>43403</v>
      </c>
      <c r="C1514" s="2">
        <f t="shared" si="116"/>
        <v>2</v>
      </c>
      <c r="D1514" s="2" t="str">
        <f t="shared" si="117"/>
        <v>Weekday</v>
      </c>
      <c r="E1514" s="2" t="str">
        <f>TEXT(Table2[[#This Row],[Order Date]],"MMMM")</f>
        <v>October</v>
      </c>
      <c r="F1514" s="2" t="str">
        <f>TEXT(Table2[[#This Row],[Order Date]],"YYYY")</f>
        <v>2018</v>
      </c>
      <c r="G1514">
        <v>6827</v>
      </c>
      <c r="H1514" t="s">
        <v>92</v>
      </c>
      <c r="I1514" t="s">
        <v>44</v>
      </c>
      <c r="J1514" t="s">
        <v>110</v>
      </c>
      <c r="K1514" t="s">
        <v>90</v>
      </c>
      <c r="L1514" t="s">
        <v>28</v>
      </c>
      <c r="M1514" t="s">
        <v>120</v>
      </c>
      <c r="N1514">
        <v>365</v>
      </c>
      <c r="O1514" t="s">
        <v>53</v>
      </c>
      <c r="P1514" s="4">
        <v>94.75</v>
      </c>
      <c r="Q1514">
        <v>1</v>
      </c>
      <c r="R1514" s="4">
        <f t="shared" si="115"/>
        <v>94.75</v>
      </c>
      <c r="S1514" s="2">
        <v>30.5699997</v>
      </c>
      <c r="T1514" s="2">
        <f t="shared" si="118"/>
        <v>64.180000300000003</v>
      </c>
      <c r="U1514" s="2">
        <f t="shared" si="119"/>
        <v>30.5699997</v>
      </c>
    </row>
    <row r="1515" spans="1:21">
      <c r="A1515">
        <v>23967</v>
      </c>
      <c r="B1515" s="1">
        <v>43403</v>
      </c>
      <c r="C1515" s="2">
        <f t="shared" si="116"/>
        <v>2</v>
      </c>
      <c r="D1515" s="2" t="str">
        <f t="shared" si="117"/>
        <v>Weekday</v>
      </c>
      <c r="E1515" s="2" t="str">
        <f>TEXT(Table2[[#This Row],[Order Date]],"MMMM")</f>
        <v>October</v>
      </c>
      <c r="F1515" s="2" t="str">
        <f>TEXT(Table2[[#This Row],[Order Date]],"YYYY")</f>
        <v>2018</v>
      </c>
      <c r="G1515">
        <v>1383</v>
      </c>
      <c r="H1515" t="s">
        <v>92</v>
      </c>
      <c r="I1515" t="s">
        <v>991</v>
      </c>
      <c r="J1515" t="s">
        <v>89</v>
      </c>
      <c r="K1515" t="s">
        <v>90</v>
      </c>
      <c r="L1515" t="s">
        <v>33</v>
      </c>
      <c r="M1515" t="s">
        <v>134</v>
      </c>
      <c r="N1515">
        <v>191</v>
      </c>
      <c r="O1515" t="s">
        <v>29</v>
      </c>
      <c r="P1515" s="4">
        <v>85</v>
      </c>
      <c r="Q1515">
        <v>2</v>
      </c>
      <c r="R1515" s="4">
        <f t="shared" si="115"/>
        <v>170</v>
      </c>
      <c r="S1515" s="2">
        <v>109.5599976</v>
      </c>
      <c r="T1515" s="2">
        <f t="shared" si="118"/>
        <v>60.440002399999997</v>
      </c>
      <c r="U1515" s="2">
        <f t="shared" si="119"/>
        <v>54.779998800000001</v>
      </c>
    </row>
    <row r="1516" spans="1:21">
      <c r="A1516">
        <v>45668</v>
      </c>
      <c r="B1516" s="1">
        <v>43402</v>
      </c>
      <c r="C1516" s="2">
        <f t="shared" si="116"/>
        <v>1</v>
      </c>
      <c r="D1516" s="2" t="str">
        <f t="shared" si="117"/>
        <v>Weekday</v>
      </c>
      <c r="E1516" s="2" t="str">
        <f>TEXT(Table2[[#This Row],[Order Date]],"MMMM")</f>
        <v>October</v>
      </c>
      <c r="F1516" s="2" t="str">
        <f>TEXT(Table2[[#This Row],[Order Date]],"YYYY")</f>
        <v>2018</v>
      </c>
      <c r="G1516">
        <v>2985</v>
      </c>
      <c r="H1516" t="s">
        <v>81</v>
      </c>
      <c r="I1516" t="s">
        <v>48</v>
      </c>
      <c r="J1516" t="s">
        <v>89</v>
      </c>
      <c r="K1516" t="s">
        <v>90</v>
      </c>
      <c r="L1516" t="s">
        <v>28</v>
      </c>
      <c r="M1516" t="s">
        <v>94</v>
      </c>
      <c r="N1516">
        <v>403</v>
      </c>
      <c r="O1516" t="s">
        <v>53</v>
      </c>
      <c r="P1516" s="4">
        <v>133.37</v>
      </c>
      <c r="Q1516">
        <v>1</v>
      </c>
      <c r="R1516" s="4">
        <f t="shared" si="115"/>
        <v>133.37</v>
      </c>
      <c r="S1516" s="2">
        <v>84.590000149999995</v>
      </c>
      <c r="T1516" s="2">
        <f t="shared" si="118"/>
        <v>48.77999985000001</v>
      </c>
      <c r="U1516" s="2">
        <f t="shared" si="119"/>
        <v>84.590000149999995</v>
      </c>
    </row>
    <row r="1517" spans="1:21">
      <c r="A1517">
        <v>43640</v>
      </c>
      <c r="B1517" s="1">
        <v>43402</v>
      </c>
      <c r="C1517" s="2">
        <f t="shared" si="116"/>
        <v>1</v>
      </c>
      <c r="D1517" s="2" t="str">
        <f t="shared" si="117"/>
        <v>Weekday</v>
      </c>
      <c r="E1517" s="2" t="str">
        <f>TEXT(Table2[[#This Row],[Order Date]],"MMMM")</f>
        <v>October</v>
      </c>
      <c r="F1517" s="2" t="str">
        <f>TEXT(Table2[[#This Row],[Order Date]],"YYYY")</f>
        <v>2018</v>
      </c>
      <c r="G1517">
        <v>5429</v>
      </c>
      <c r="H1517" t="s">
        <v>469</v>
      </c>
      <c r="I1517" t="s">
        <v>58</v>
      </c>
      <c r="J1517" t="s">
        <v>89</v>
      </c>
      <c r="K1517" t="s">
        <v>90</v>
      </c>
      <c r="L1517" t="s">
        <v>33</v>
      </c>
      <c r="M1517" t="s">
        <v>134</v>
      </c>
      <c r="N1517">
        <v>191</v>
      </c>
      <c r="O1517" t="s">
        <v>29</v>
      </c>
      <c r="P1517" s="4">
        <v>85</v>
      </c>
      <c r="Q1517">
        <v>2</v>
      </c>
      <c r="R1517" s="4">
        <f t="shared" si="115"/>
        <v>170</v>
      </c>
      <c r="S1517" s="2">
        <v>109.5599976</v>
      </c>
      <c r="T1517" s="2">
        <f t="shared" si="118"/>
        <v>60.440002399999997</v>
      </c>
      <c r="U1517" s="2">
        <f t="shared" si="119"/>
        <v>54.779998800000001</v>
      </c>
    </row>
    <row r="1518" spans="1:21">
      <c r="A1518">
        <v>45680</v>
      </c>
      <c r="B1518" s="1">
        <v>43401</v>
      </c>
      <c r="C1518" s="2">
        <f t="shared" si="116"/>
        <v>7</v>
      </c>
      <c r="D1518" s="2" t="str">
        <f t="shared" si="117"/>
        <v>Weekend</v>
      </c>
      <c r="E1518" s="2" t="str">
        <f>TEXT(Table2[[#This Row],[Order Date]],"MMMM")</f>
        <v>October</v>
      </c>
      <c r="F1518" s="2" t="str">
        <f>TEXT(Table2[[#This Row],[Order Date]],"YYYY")</f>
        <v>2018</v>
      </c>
      <c r="G1518">
        <v>6757</v>
      </c>
      <c r="H1518" t="s">
        <v>918</v>
      </c>
      <c r="I1518" t="s">
        <v>44</v>
      </c>
      <c r="J1518" t="s">
        <v>110</v>
      </c>
      <c r="K1518" t="s">
        <v>111</v>
      </c>
      <c r="L1518" t="s">
        <v>28</v>
      </c>
      <c r="M1518" t="s">
        <v>120</v>
      </c>
      <c r="N1518">
        <v>365</v>
      </c>
      <c r="O1518" t="s">
        <v>53</v>
      </c>
      <c r="P1518" s="4">
        <v>94.75</v>
      </c>
      <c r="Q1518">
        <v>1</v>
      </c>
      <c r="R1518" s="4">
        <f t="shared" si="115"/>
        <v>94.75</v>
      </c>
      <c r="S1518" s="2">
        <v>30.5699997</v>
      </c>
      <c r="T1518" s="2">
        <f t="shared" si="118"/>
        <v>64.180000300000003</v>
      </c>
      <c r="U1518" s="2">
        <f t="shared" si="119"/>
        <v>30.5699997</v>
      </c>
    </row>
    <row r="1519" spans="1:21">
      <c r="A1519">
        <v>45138</v>
      </c>
      <c r="B1519" s="1">
        <v>43401</v>
      </c>
      <c r="C1519" s="2">
        <f t="shared" si="116"/>
        <v>7</v>
      </c>
      <c r="D1519" s="2" t="str">
        <f t="shared" si="117"/>
        <v>Weekend</v>
      </c>
      <c r="E1519" s="2" t="str">
        <f>TEXT(Table2[[#This Row],[Order Date]],"MMMM")</f>
        <v>October</v>
      </c>
      <c r="F1519" s="2" t="str">
        <f>TEXT(Table2[[#This Row],[Order Date]],"YYYY")</f>
        <v>2018</v>
      </c>
      <c r="G1519">
        <v>1555</v>
      </c>
      <c r="H1519" t="s">
        <v>92</v>
      </c>
      <c r="I1519" t="s">
        <v>684</v>
      </c>
      <c r="J1519" t="s">
        <v>89</v>
      </c>
      <c r="K1519" t="s">
        <v>90</v>
      </c>
      <c r="L1519" t="s">
        <v>28</v>
      </c>
      <c r="M1519" t="s">
        <v>160</v>
      </c>
      <c r="N1519">
        <v>502</v>
      </c>
      <c r="O1519" t="s">
        <v>29</v>
      </c>
      <c r="P1519" s="4">
        <v>65</v>
      </c>
      <c r="Q1519">
        <v>5</v>
      </c>
      <c r="R1519" s="4">
        <f t="shared" si="115"/>
        <v>325</v>
      </c>
      <c r="S1519" s="2">
        <v>167.99999235000001</v>
      </c>
      <c r="T1519" s="2">
        <f t="shared" si="118"/>
        <v>157.00000764999999</v>
      </c>
      <c r="U1519" s="2">
        <f t="shared" si="119"/>
        <v>33.599998470000003</v>
      </c>
    </row>
    <row r="1520" spans="1:21">
      <c r="A1520">
        <v>45668</v>
      </c>
      <c r="B1520" s="1">
        <v>43400</v>
      </c>
      <c r="C1520" s="2">
        <f t="shared" si="116"/>
        <v>6</v>
      </c>
      <c r="D1520" s="2" t="str">
        <f t="shared" si="117"/>
        <v>Weekend</v>
      </c>
      <c r="E1520" s="2" t="str">
        <f>TEXT(Table2[[#This Row],[Order Date]],"MMMM")</f>
        <v>October</v>
      </c>
      <c r="F1520" s="2" t="str">
        <f>TEXT(Table2[[#This Row],[Order Date]],"YYYY")</f>
        <v>2018</v>
      </c>
      <c r="G1520">
        <v>2985</v>
      </c>
      <c r="H1520" t="s">
        <v>81</v>
      </c>
      <c r="I1520" t="s">
        <v>48</v>
      </c>
      <c r="J1520" t="s">
        <v>89</v>
      </c>
      <c r="K1520" t="s">
        <v>90</v>
      </c>
      <c r="L1520" t="s">
        <v>28</v>
      </c>
      <c r="M1520" t="s">
        <v>94</v>
      </c>
      <c r="N1520">
        <v>403</v>
      </c>
      <c r="O1520" t="s">
        <v>53</v>
      </c>
      <c r="P1520" s="4">
        <v>133.37</v>
      </c>
      <c r="Q1520">
        <v>1</v>
      </c>
      <c r="R1520" s="4">
        <f t="shared" si="115"/>
        <v>133.37</v>
      </c>
      <c r="S1520" s="2">
        <v>84.590000149999995</v>
      </c>
      <c r="T1520" s="2">
        <f t="shared" si="118"/>
        <v>48.77999985000001</v>
      </c>
      <c r="U1520" s="2">
        <f t="shared" si="119"/>
        <v>84.590000149999995</v>
      </c>
    </row>
    <row r="1521" spans="1:21">
      <c r="A1521">
        <v>45506</v>
      </c>
      <c r="B1521" s="1">
        <v>43399</v>
      </c>
      <c r="C1521" s="2">
        <f t="shared" si="116"/>
        <v>5</v>
      </c>
      <c r="D1521" s="2" t="str">
        <f t="shared" si="117"/>
        <v>Weekday</v>
      </c>
      <c r="E1521" s="2" t="str">
        <f>TEXT(Table2[[#This Row],[Order Date]],"MMMM")</f>
        <v>October</v>
      </c>
      <c r="F1521" s="2" t="str">
        <f>TEXT(Table2[[#This Row],[Order Date]],"YYYY")</f>
        <v>2018</v>
      </c>
      <c r="G1521">
        <v>5687</v>
      </c>
      <c r="H1521" t="s">
        <v>294</v>
      </c>
      <c r="I1521" t="s">
        <v>295</v>
      </c>
      <c r="J1521" t="s">
        <v>89</v>
      </c>
      <c r="K1521" t="s">
        <v>90</v>
      </c>
      <c r="L1521" t="s">
        <v>28</v>
      </c>
      <c r="M1521" t="s">
        <v>160</v>
      </c>
      <c r="N1521">
        <v>502</v>
      </c>
      <c r="O1521" t="s">
        <v>29</v>
      </c>
      <c r="P1521" s="4">
        <v>65</v>
      </c>
      <c r="Q1521">
        <v>5</v>
      </c>
      <c r="R1521" s="4">
        <f t="shared" si="115"/>
        <v>325</v>
      </c>
      <c r="S1521" s="2">
        <v>167.99999235000001</v>
      </c>
      <c r="T1521" s="2">
        <f t="shared" si="118"/>
        <v>157.00000764999999</v>
      </c>
      <c r="U1521" s="2">
        <f t="shared" si="119"/>
        <v>33.599998470000003</v>
      </c>
    </row>
    <row r="1522" spans="1:21">
      <c r="A1522">
        <v>46062</v>
      </c>
      <c r="B1522" s="1">
        <v>43398</v>
      </c>
      <c r="C1522" s="2">
        <f t="shared" si="116"/>
        <v>4</v>
      </c>
      <c r="D1522" s="2" t="str">
        <f t="shared" si="117"/>
        <v>Weekday</v>
      </c>
      <c r="E1522" s="2" t="str">
        <f>TEXT(Table2[[#This Row],[Order Date]],"MMMM")</f>
        <v>October</v>
      </c>
      <c r="F1522" s="2" t="str">
        <f>TEXT(Table2[[#This Row],[Order Date]],"YYYY")</f>
        <v>2018</v>
      </c>
      <c r="G1522">
        <v>12288</v>
      </c>
      <c r="H1522" t="s">
        <v>92</v>
      </c>
      <c r="I1522" t="s">
        <v>657</v>
      </c>
      <c r="J1522" t="s">
        <v>89</v>
      </c>
      <c r="K1522" t="s">
        <v>90</v>
      </c>
      <c r="L1522" t="s">
        <v>33</v>
      </c>
      <c r="M1522" t="s">
        <v>160</v>
      </c>
      <c r="N1522">
        <v>502</v>
      </c>
      <c r="O1522" t="s">
        <v>29</v>
      </c>
      <c r="P1522" s="4">
        <v>65</v>
      </c>
      <c r="Q1522">
        <v>4</v>
      </c>
      <c r="R1522" s="4">
        <f t="shared" si="115"/>
        <v>260</v>
      </c>
      <c r="S1522" s="2">
        <v>134.39999388000001</v>
      </c>
      <c r="T1522" s="2">
        <f t="shared" si="118"/>
        <v>125.60000611999999</v>
      </c>
      <c r="U1522" s="2">
        <f t="shared" si="119"/>
        <v>33.599998470000003</v>
      </c>
    </row>
    <row r="1523" spans="1:21">
      <c r="A1523">
        <v>41572</v>
      </c>
      <c r="B1523" s="1">
        <v>43397</v>
      </c>
      <c r="C1523" s="2">
        <f t="shared" si="116"/>
        <v>3</v>
      </c>
      <c r="D1523" s="2" t="str">
        <f t="shared" si="117"/>
        <v>Weekday</v>
      </c>
      <c r="E1523" s="2" t="str">
        <f>TEXT(Table2[[#This Row],[Order Date]],"MMMM")</f>
        <v>October</v>
      </c>
      <c r="F1523" s="2" t="str">
        <f>TEXT(Table2[[#This Row],[Order Date]],"YYYY")</f>
        <v>2018</v>
      </c>
      <c r="G1523">
        <v>10031</v>
      </c>
      <c r="H1523" t="s">
        <v>601</v>
      </c>
      <c r="I1523" t="s">
        <v>684</v>
      </c>
      <c r="J1523" t="s">
        <v>89</v>
      </c>
      <c r="K1523" t="s">
        <v>90</v>
      </c>
      <c r="L1523" t="s">
        <v>33</v>
      </c>
      <c r="M1523" t="s">
        <v>160</v>
      </c>
      <c r="N1523">
        <v>502</v>
      </c>
      <c r="O1523" t="s">
        <v>29</v>
      </c>
      <c r="P1523" s="4">
        <v>65</v>
      </c>
      <c r="Q1523">
        <v>4</v>
      </c>
      <c r="R1523" s="4">
        <f t="shared" si="115"/>
        <v>260</v>
      </c>
      <c r="S1523" s="2">
        <v>134.39999388000001</v>
      </c>
      <c r="T1523" s="2">
        <f t="shared" si="118"/>
        <v>125.60000611999999</v>
      </c>
      <c r="U1523" s="2">
        <f t="shared" si="119"/>
        <v>33.599998470000003</v>
      </c>
    </row>
    <row r="1524" spans="1:21">
      <c r="A1524">
        <v>41874</v>
      </c>
      <c r="B1524" s="1">
        <v>43396</v>
      </c>
      <c r="C1524" s="2">
        <f t="shared" si="116"/>
        <v>2</v>
      </c>
      <c r="D1524" s="2" t="str">
        <f t="shared" si="117"/>
        <v>Weekday</v>
      </c>
      <c r="E1524" s="2" t="str">
        <f>TEXT(Table2[[#This Row],[Order Date]],"MMMM")</f>
        <v>October</v>
      </c>
      <c r="F1524" s="2" t="str">
        <f>TEXT(Table2[[#This Row],[Order Date]],"YYYY")</f>
        <v>2018</v>
      </c>
      <c r="G1524">
        <v>424</v>
      </c>
      <c r="H1524" t="s">
        <v>992</v>
      </c>
      <c r="I1524" t="s">
        <v>342</v>
      </c>
      <c r="J1524" t="s">
        <v>89</v>
      </c>
      <c r="K1524" t="s">
        <v>90</v>
      </c>
      <c r="L1524" t="s">
        <v>33</v>
      </c>
      <c r="M1524" t="s">
        <v>160</v>
      </c>
      <c r="N1524">
        <v>502</v>
      </c>
      <c r="O1524" t="s">
        <v>29</v>
      </c>
      <c r="P1524" s="4">
        <v>65</v>
      </c>
      <c r="Q1524">
        <v>4</v>
      </c>
      <c r="R1524" s="4">
        <f t="shared" si="115"/>
        <v>260</v>
      </c>
      <c r="S1524" s="2">
        <v>134.39999388000001</v>
      </c>
      <c r="T1524" s="2">
        <f t="shared" si="118"/>
        <v>125.60000611999999</v>
      </c>
      <c r="U1524" s="2">
        <f t="shared" si="119"/>
        <v>33.599998470000003</v>
      </c>
    </row>
    <row r="1525" spans="1:21">
      <c r="A1525">
        <v>27286</v>
      </c>
      <c r="B1525" s="1">
        <v>43395</v>
      </c>
      <c r="C1525" s="2">
        <f t="shared" si="116"/>
        <v>1</v>
      </c>
      <c r="D1525" s="2" t="str">
        <f t="shared" si="117"/>
        <v>Weekday</v>
      </c>
      <c r="E1525" s="2" t="str">
        <f>TEXT(Table2[[#This Row],[Order Date]],"MMMM")</f>
        <v>October</v>
      </c>
      <c r="F1525" s="2" t="str">
        <f>TEXT(Table2[[#This Row],[Order Date]],"YYYY")</f>
        <v>2018</v>
      </c>
      <c r="G1525">
        <v>3047</v>
      </c>
      <c r="H1525" t="s">
        <v>92</v>
      </c>
      <c r="I1525" t="s">
        <v>44</v>
      </c>
      <c r="J1525" t="s">
        <v>110</v>
      </c>
      <c r="K1525" t="s">
        <v>111</v>
      </c>
      <c r="L1525" t="s">
        <v>33</v>
      </c>
      <c r="M1525" t="s">
        <v>183</v>
      </c>
      <c r="N1525">
        <v>627</v>
      </c>
      <c r="O1525" t="s">
        <v>46</v>
      </c>
      <c r="P1525" s="4">
        <v>165</v>
      </c>
      <c r="Q1525">
        <v>5</v>
      </c>
      <c r="R1525" s="4">
        <f t="shared" si="115"/>
        <v>825</v>
      </c>
      <c r="S1525" s="2">
        <v>613.65001700000005</v>
      </c>
      <c r="T1525" s="2">
        <f t="shared" si="118"/>
        <v>211.34998299999995</v>
      </c>
      <c r="U1525" s="2">
        <f t="shared" si="119"/>
        <v>122.73000340000002</v>
      </c>
    </row>
    <row r="1526" spans="1:21">
      <c r="A1526">
        <v>45680</v>
      </c>
      <c r="B1526" s="1">
        <v>43395</v>
      </c>
      <c r="C1526" s="2">
        <f t="shared" si="116"/>
        <v>1</v>
      </c>
      <c r="D1526" s="2" t="str">
        <f t="shared" si="117"/>
        <v>Weekday</v>
      </c>
      <c r="E1526" s="2" t="str">
        <f>TEXT(Table2[[#This Row],[Order Date]],"MMMM")</f>
        <v>October</v>
      </c>
      <c r="F1526" s="2" t="str">
        <f>TEXT(Table2[[#This Row],[Order Date]],"YYYY")</f>
        <v>2018</v>
      </c>
      <c r="G1526">
        <v>6757</v>
      </c>
      <c r="H1526" t="s">
        <v>918</v>
      </c>
      <c r="I1526" t="s">
        <v>44</v>
      </c>
      <c r="J1526" t="s">
        <v>110</v>
      </c>
      <c r="K1526" t="s">
        <v>111</v>
      </c>
      <c r="L1526" t="s">
        <v>28</v>
      </c>
      <c r="M1526" t="s">
        <v>94</v>
      </c>
      <c r="N1526">
        <v>403</v>
      </c>
      <c r="O1526" t="s">
        <v>53</v>
      </c>
      <c r="P1526" s="4">
        <v>133.37</v>
      </c>
      <c r="Q1526">
        <v>1</v>
      </c>
      <c r="R1526" s="4">
        <f t="shared" si="115"/>
        <v>133.37</v>
      </c>
      <c r="S1526" s="2">
        <v>84.590000149999995</v>
      </c>
      <c r="T1526" s="2">
        <f t="shared" si="118"/>
        <v>48.77999985000001</v>
      </c>
      <c r="U1526" s="2">
        <f t="shared" si="119"/>
        <v>84.590000149999995</v>
      </c>
    </row>
    <row r="1527" spans="1:21">
      <c r="A1527">
        <v>45249</v>
      </c>
      <c r="B1527" s="1">
        <v>43395</v>
      </c>
      <c r="C1527" s="2">
        <f t="shared" si="116"/>
        <v>1</v>
      </c>
      <c r="D1527" s="2" t="str">
        <f t="shared" si="117"/>
        <v>Weekday</v>
      </c>
      <c r="E1527" s="2" t="str">
        <f>TEXT(Table2[[#This Row],[Order Date]],"MMMM")</f>
        <v>October</v>
      </c>
      <c r="F1527" s="2" t="str">
        <f>TEXT(Table2[[#This Row],[Order Date]],"YYYY")</f>
        <v>2018</v>
      </c>
      <c r="G1527">
        <v>10416</v>
      </c>
      <c r="H1527" t="s">
        <v>993</v>
      </c>
      <c r="I1527" t="s">
        <v>994</v>
      </c>
      <c r="J1527" t="s">
        <v>89</v>
      </c>
      <c r="K1527" t="s">
        <v>90</v>
      </c>
      <c r="L1527" t="s">
        <v>33</v>
      </c>
      <c r="M1527" t="s">
        <v>183</v>
      </c>
      <c r="N1527">
        <v>627</v>
      </c>
      <c r="O1527" t="s">
        <v>46</v>
      </c>
      <c r="P1527" s="4">
        <v>165</v>
      </c>
      <c r="Q1527">
        <v>4</v>
      </c>
      <c r="R1527" s="4">
        <f t="shared" si="115"/>
        <v>660</v>
      </c>
      <c r="S1527" s="2">
        <v>490.9200136</v>
      </c>
      <c r="T1527" s="2">
        <f t="shared" si="118"/>
        <v>169.0799864</v>
      </c>
      <c r="U1527" s="2">
        <f t="shared" si="119"/>
        <v>122.7300034</v>
      </c>
    </row>
    <row r="1528" spans="1:21">
      <c r="A1528">
        <v>45088</v>
      </c>
      <c r="B1528" s="1">
        <v>43395</v>
      </c>
      <c r="C1528" s="2">
        <f t="shared" si="116"/>
        <v>1</v>
      </c>
      <c r="D1528" s="2" t="str">
        <f t="shared" si="117"/>
        <v>Weekday</v>
      </c>
      <c r="E1528" s="2" t="str">
        <f>TEXT(Table2[[#This Row],[Order Date]],"MMMM")</f>
        <v>October</v>
      </c>
      <c r="F1528" s="2" t="str">
        <f>TEXT(Table2[[#This Row],[Order Date]],"YYYY")</f>
        <v>2018</v>
      </c>
      <c r="G1528">
        <v>10288</v>
      </c>
      <c r="H1528" t="s">
        <v>92</v>
      </c>
      <c r="I1528" t="s">
        <v>93</v>
      </c>
      <c r="J1528" t="s">
        <v>89</v>
      </c>
      <c r="K1528" t="s">
        <v>90</v>
      </c>
      <c r="L1528" t="s">
        <v>33</v>
      </c>
      <c r="M1528" t="s">
        <v>120</v>
      </c>
      <c r="N1528">
        <v>365</v>
      </c>
      <c r="O1528" t="s">
        <v>53</v>
      </c>
      <c r="P1528" s="4">
        <v>94.75</v>
      </c>
      <c r="Q1528">
        <v>4</v>
      </c>
      <c r="R1528" s="4">
        <f t="shared" si="115"/>
        <v>379</v>
      </c>
      <c r="S1528" s="2">
        <v>122.2799988</v>
      </c>
      <c r="T1528" s="2">
        <f t="shared" si="118"/>
        <v>256.72000120000001</v>
      </c>
      <c r="U1528" s="2">
        <f t="shared" si="119"/>
        <v>30.5699997</v>
      </c>
    </row>
    <row r="1529" spans="1:21">
      <c r="A1529">
        <v>26436</v>
      </c>
      <c r="B1529" s="1">
        <v>43394</v>
      </c>
      <c r="C1529" s="2">
        <f t="shared" si="116"/>
        <v>7</v>
      </c>
      <c r="D1529" s="2" t="str">
        <f t="shared" si="117"/>
        <v>Weekend</v>
      </c>
      <c r="E1529" s="2" t="str">
        <f>TEXT(Table2[[#This Row],[Order Date]],"MMMM")</f>
        <v>October</v>
      </c>
      <c r="F1529" s="2" t="str">
        <f>TEXT(Table2[[#This Row],[Order Date]],"YYYY")</f>
        <v>2018</v>
      </c>
      <c r="G1529">
        <v>4565</v>
      </c>
      <c r="H1529" t="s">
        <v>303</v>
      </c>
      <c r="I1529" t="s">
        <v>44</v>
      </c>
      <c r="J1529" t="s">
        <v>110</v>
      </c>
      <c r="K1529" t="s">
        <v>111</v>
      </c>
      <c r="L1529" t="s">
        <v>33</v>
      </c>
      <c r="M1529" t="s">
        <v>183</v>
      </c>
      <c r="N1529">
        <v>627</v>
      </c>
      <c r="O1529" t="s">
        <v>46</v>
      </c>
      <c r="P1529" s="4">
        <v>165</v>
      </c>
      <c r="Q1529">
        <v>5</v>
      </c>
      <c r="R1529" s="4">
        <f t="shared" si="115"/>
        <v>825</v>
      </c>
      <c r="S1529" s="2">
        <v>613.65001700000005</v>
      </c>
      <c r="T1529" s="2">
        <f t="shared" si="118"/>
        <v>211.34998299999995</v>
      </c>
      <c r="U1529" s="2">
        <f t="shared" si="119"/>
        <v>122.73000340000002</v>
      </c>
    </row>
    <row r="1530" spans="1:21">
      <c r="A1530">
        <v>28677</v>
      </c>
      <c r="B1530" s="1">
        <v>43394</v>
      </c>
      <c r="C1530" s="2">
        <f t="shared" si="116"/>
        <v>7</v>
      </c>
      <c r="D1530" s="2" t="str">
        <f t="shared" si="117"/>
        <v>Weekend</v>
      </c>
      <c r="E1530" s="2" t="str">
        <f>TEXT(Table2[[#This Row],[Order Date]],"MMMM")</f>
        <v>October</v>
      </c>
      <c r="F1530" s="2" t="str">
        <f>TEXT(Table2[[#This Row],[Order Date]],"YYYY")</f>
        <v>2018</v>
      </c>
      <c r="G1530">
        <v>4775</v>
      </c>
      <c r="H1530" t="s">
        <v>747</v>
      </c>
      <c r="I1530" t="s">
        <v>44</v>
      </c>
      <c r="J1530" t="s">
        <v>110</v>
      </c>
      <c r="K1530" t="s">
        <v>111</v>
      </c>
      <c r="L1530" t="s">
        <v>33</v>
      </c>
      <c r="M1530" t="s">
        <v>160</v>
      </c>
      <c r="N1530">
        <v>502</v>
      </c>
      <c r="O1530" t="s">
        <v>29</v>
      </c>
      <c r="P1530" s="4">
        <v>65</v>
      </c>
      <c r="Q1530">
        <v>5</v>
      </c>
      <c r="R1530" s="4">
        <f t="shared" si="115"/>
        <v>325</v>
      </c>
      <c r="S1530" s="2">
        <v>167.99999235000001</v>
      </c>
      <c r="T1530" s="2">
        <f t="shared" si="118"/>
        <v>157.00000764999999</v>
      </c>
      <c r="U1530" s="2">
        <f t="shared" si="119"/>
        <v>33.599998470000003</v>
      </c>
    </row>
    <row r="1531" spans="1:21">
      <c r="A1531">
        <v>23302</v>
      </c>
      <c r="B1531" s="1">
        <v>43393</v>
      </c>
      <c r="C1531" s="2">
        <f t="shared" si="116"/>
        <v>6</v>
      </c>
      <c r="D1531" s="2" t="str">
        <f t="shared" si="117"/>
        <v>Weekend</v>
      </c>
      <c r="E1531" s="2" t="str">
        <f>TEXT(Table2[[#This Row],[Order Date]],"MMMM")</f>
        <v>October</v>
      </c>
      <c r="F1531" s="2" t="str">
        <f>TEXT(Table2[[#This Row],[Order Date]],"YYYY")</f>
        <v>2018</v>
      </c>
      <c r="G1531">
        <v>1748</v>
      </c>
      <c r="H1531" t="s">
        <v>92</v>
      </c>
      <c r="I1531" t="s">
        <v>44</v>
      </c>
      <c r="J1531" t="s">
        <v>110</v>
      </c>
      <c r="K1531" t="s">
        <v>111</v>
      </c>
      <c r="L1531" t="s">
        <v>33</v>
      </c>
      <c r="M1531" t="s">
        <v>160</v>
      </c>
      <c r="N1531">
        <v>502</v>
      </c>
      <c r="O1531" t="s">
        <v>29</v>
      </c>
      <c r="P1531" s="4">
        <v>65</v>
      </c>
      <c r="Q1531">
        <v>5</v>
      </c>
      <c r="R1531" s="4">
        <f t="shared" si="115"/>
        <v>325</v>
      </c>
      <c r="S1531" s="2">
        <v>167.99999235000001</v>
      </c>
      <c r="T1531" s="2">
        <f t="shared" si="118"/>
        <v>157.00000764999999</v>
      </c>
      <c r="U1531" s="2">
        <f t="shared" si="119"/>
        <v>33.599998470000003</v>
      </c>
    </row>
    <row r="1532" spans="1:21">
      <c r="A1532">
        <v>30328</v>
      </c>
      <c r="B1532" s="1">
        <v>43392</v>
      </c>
      <c r="C1532" s="2">
        <f t="shared" si="116"/>
        <v>5</v>
      </c>
      <c r="D1532" s="2" t="str">
        <f t="shared" si="117"/>
        <v>Weekday</v>
      </c>
      <c r="E1532" s="2" t="str">
        <f>TEXT(Table2[[#This Row],[Order Date]],"MMMM")</f>
        <v>October</v>
      </c>
      <c r="F1532" s="2" t="str">
        <f>TEXT(Table2[[#This Row],[Order Date]],"YYYY")</f>
        <v>2018</v>
      </c>
      <c r="G1532">
        <v>4622</v>
      </c>
      <c r="H1532" t="s">
        <v>995</v>
      </c>
      <c r="I1532" t="s">
        <v>44</v>
      </c>
      <c r="J1532" t="s">
        <v>110</v>
      </c>
      <c r="K1532" t="s">
        <v>111</v>
      </c>
      <c r="L1532" t="s">
        <v>33</v>
      </c>
      <c r="M1532" t="s">
        <v>183</v>
      </c>
      <c r="N1532">
        <v>627</v>
      </c>
      <c r="O1532" t="s">
        <v>46</v>
      </c>
      <c r="P1532" s="4">
        <v>165</v>
      </c>
      <c r="Q1532">
        <v>5</v>
      </c>
      <c r="R1532" s="4">
        <f t="shared" si="115"/>
        <v>825</v>
      </c>
      <c r="S1532" s="2">
        <v>613.65001700000005</v>
      </c>
      <c r="T1532" s="2">
        <f t="shared" si="118"/>
        <v>211.34998299999995</v>
      </c>
      <c r="U1532" s="2">
        <f t="shared" si="119"/>
        <v>122.73000340000002</v>
      </c>
    </row>
    <row r="1533" spans="1:21">
      <c r="A1533">
        <v>24650</v>
      </c>
      <c r="B1533" s="1">
        <v>43391</v>
      </c>
      <c r="C1533" s="2">
        <f t="shared" si="116"/>
        <v>4</v>
      </c>
      <c r="D1533" s="2" t="str">
        <f t="shared" si="117"/>
        <v>Weekday</v>
      </c>
      <c r="E1533" s="2" t="str">
        <f>TEXT(Table2[[#This Row],[Order Date]],"MMMM")</f>
        <v>October</v>
      </c>
      <c r="F1533" s="2" t="str">
        <f>TEXT(Table2[[#This Row],[Order Date]],"YYYY")</f>
        <v>2018</v>
      </c>
      <c r="G1533">
        <v>7270</v>
      </c>
      <c r="H1533" t="s">
        <v>92</v>
      </c>
      <c r="I1533" t="s">
        <v>44</v>
      </c>
      <c r="J1533" t="s">
        <v>110</v>
      </c>
      <c r="K1533" t="s">
        <v>111</v>
      </c>
      <c r="L1533" t="s">
        <v>33</v>
      </c>
      <c r="M1533" t="s">
        <v>120</v>
      </c>
      <c r="N1533">
        <v>365</v>
      </c>
      <c r="O1533" t="s">
        <v>53</v>
      </c>
      <c r="P1533" s="4">
        <v>94.75</v>
      </c>
      <c r="Q1533">
        <v>5</v>
      </c>
      <c r="R1533" s="4">
        <f t="shared" si="115"/>
        <v>473.75</v>
      </c>
      <c r="S1533" s="2">
        <v>152.8499985</v>
      </c>
      <c r="T1533" s="2">
        <f t="shared" si="118"/>
        <v>320.90000150000003</v>
      </c>
      <c r="U1533" s="2">
        <f t="shared" si="119"/>
        <v>30.5699997</v>
      </c>
    </row>
    <row r="1534" spans="1:21">
      <c r="A1534">
        <v>49172</v>
      </c>
      <c r="B1534" s="1">
        <v>43391</v>
      </c>
      <c r="C1534" s="2">
        <f t="shared" si="116"/>
        <v>4</v>
      </c>
      <c r="D1534" s="2" t="str">
        <f t="shared" si="117"/>
        <v>Weekday</v>
      </c>
      <c r="E1534" s="2" t="str">
        <f>TEXT(Table2[[#This Row],[Order Date]],"MMMM")</f>
        <v>October</v>
      </c>
      <c r="F1534" s="2" t="str">
        <f>TEXT(Table2[[#This Row],[Order Date]],"YYYY")</f>
        <v>2018</v>
      </c>
      <c r="G1534">
        <v>7687</v>
      </c>
      <c r="H1534" t="s">
        <v>996</v>
      </c>
      <c r="I1534" t="s">
        <v>182</v>
      </c>
      <c r="J1534" t="s">
        <v>110</v>
      </c>
      <c r="K1534" t="s">
        <v>90</v>
      </c>
      <c r="L1534" t="s">
        <v>28</v>
      </c>
      <c r="M1534" t="s">
        <v>120</v>
      </c>
      <c r="N1534">
        <v>365</v>
      </c>
      <c r="O1534" t="s">
        <v>53</v>
      </c>
      <c r="P1534" s="4">
        <v>94.75</v>
      </c>
      <c r="Q1534">
        <v>1</v>
      </c>
      <c r="R1534" s="4">
        <f t="shared" si="115"/>
        <v>94.75</v>
      </c>
      <c r="S1534" s="2">
        <v>30.5699997</v>
      </c>
      <c r="T1534" s="2">
        <f t="shared" si="118"/>
        <v>64.180000300000003</v>
      </c>
      <c r="U1534" s="2">
        <f t="shared" si="119"/>
        <v>30.5699997</v>
      </c>
    </row>
    <row r="1535" spans="1:21">
      <c r="A1535">
        <v>49857</v>
      </c>
      <c r="B1535" s="1">
        <v>43391</v>
      </c>
      <c r="C1535" s="2">
        <f t="shared" si="116"/>
        <v>4</v>
      </c>
      <c r="D1535" s="2" t="str">
        <f t="shared" si="117"/>
        <v>Weekday</v>
      </c>
      <c r="E1535" s="2" t="str">
        <f>TEXT(Table2[[#This Row],[Order Date]],"MMMM")</f>
        <v>October</v>
      </c>
      <c r="F1535" s="2" t="str">
        <f>TEXT(Table2[[#This Row],[Order Date]],"YYYY")</f>
        <v>2018</v>
      </c>
      <c r="G1535">
        <v>3283</v>
      </c>
      <c r="H1535" t="s">
        <v>633</v>
      </c>
      <c r="I1535" t="s">
        <v>187</v>
      </c>
      <c r="J1535" t="s">
        <v>89</v>
      </c>
      <c r="K1535" t="s">
        <v>90</v>
      </c>
      <c r="L1535" t="s">
        <v>28</v>
      </c>
      <c r="M1535" t="s">
        <v>679</v>
      </c>
      <c r="N1535">
        <v>825</v>
      </c>
      <c r="O1535" t="s">
        <v>46</v>
      </c>
      <c r="P1535" s="4">
        <v>185</v>
      </c>
      <c r="Q1535">
        <v>5</v>
      </c>
      <c r="R1535" s="4">
        <f t="shared" si="115"/>
        <v>925</v>
      </c>
      <c r="S1535" s="2">
        <v>568.49998474999995</v>
      </c>
      <c r="T1535" s="2">
        <f t="shared" si="118"/>
        <v>356.50001525000005</v>
      </c>
      <c r="U1535" s="2">
        <f t="shared" si="119"/>
        <v>113.69999694999998</v>
      </c>
    </row>
    <row r="1536" spans="1:21">
      <c r="A1536">
        <v>24650</v>
      </c>
      <c r="B1536" s="1">
        <v>43390</v>
      </c>
      <c r="C1536" s="2">
        <f t="shared" si="116"/>
        <v>3</v>
      </c>
      <c r="D1536" s="2" t="str">
        <f t="shared" si="117"/>
        <v>Weekday</v>
      </c>
      <c r="E1536" s="2" t="str">
        <f>TEXT(Table2[[#This Row],[Order Date]],"MMMM")</f>
        <v>October</v>
      </c>
      <c r="F1536" s="2" t="str">
        <f>TEXT(Table2[[#This Row],[Order Date]],"YYYY")</f>
        <v>2018</v>
      </c>
      <c r="G1536">
        <v>7270</v>
      </c>
      <c r="H1536" t="s">
        <v>92</v>
      </c>
      <c r="I1536" t="s">
        <v>44</v>
      </c>
      <c r="J1536" t="s">
        <v>110</v>
      </c>
      <c r="K1536" t="s">
        <v>111</v>
      </c>
      <c r="L1536" t="s">
        <v>33</v>
      </c>
      <c r="M1536" t="s">
        <v>120</v>
      </c>
      <c r="N1536">
        <v>365</v>
      </c>
      <c r="O1536" t="s">
        <v>53</v>
      </c>
      <c r="P1536" s="4">
        <v>94.75</v>
      </c>
      <c r="Q1536">
        <v>5</v>
      </c>
      <c r="R1536" s="4">
        <f t="shared" si="115"/>
        <v>473.75</v>
      </c>
      <c r="S1536" s="2">
        <v>152.8499985</v>
      </c>
      <c r="T1536" s="2">
        <f t="shared" si="118"/>
        <v>320.90000150000003</v>
      </c>
      <c r="U1536" s="2">
        <f t="shared" si="119"/>
        <v>30.5699997</v>
      </c>
    </row>
    <row r="1537" spans="1:21">
      <c r="A1537">
        <v>44938</v>
      </c>
      <c r="B1537" s="1">
        <v>43390</v>
      </c>
      <c r="C1537" s="2">
        <f t="shared" si="116"/>
        <v>3</v>
      </c>
      <c r="D1537" s="2" t="str">
        <f t="shared" si="117"/>
        <v>Weekday</v>
      </c>
      <c r="E1537" s="2" t="str">
        <f>TEXT(Table2[[#This Row],[Order Date]],"MMMM")</f>
        <v>October</v>
      </c>
      <c r="F1537" s="2" t="str">
        <f>TEXT(Table2[[#This Row],[Order Date]],"YYYY")</f>
        <v>2018</v>
      </c>
      <c r="G1537">
        <v>7764</v>
      </c>
      <c r="H1537" t="s">
        <v>204</v>
      </c>
      <c r="I1537" t="s">
        <v>708</v>
      </c>
      <c r="J1537" t="s">
        <v>89</v>
      </c>
      <c r="K1537" t="s">
        <v>90</v>
      </c>
      <c r="L1537" t="s">
        <v>33</v>
      </c>
      <c r="M1537" t="s">
        <v>120</v>
      </c>
      <c r="N1537">
        <v>365</v>
      </c>
      <c r="O1537" t="s">
        <v>53</v>
      </c>
      <c r="P1537" s="4">
        <v>94.75</v>
      </c>
      <c r="Q1537">
        <v>4</v>
      </c>
      <c r="R1537" s="4">
        <f t="shared" si="115"/>
        <v>379</v>
      </c>
      <c r="S1537" s="2">
        <v>122.2799988</v>
      </c>
      <c r="T1537" s="2">
        <f t="shared" si="118"/>
        <v>256.72000120000001</v>
      </c>
      <c r="U1537" s="2">
        <f t="shared" si="119"/>
        <v>30.5699997</v>
      </c>
    </row>
    <row r="1538" spans="1:21">
      <c r="A1538">
        <v>48684</v>
      </c>
      <c r="B1538" s="1">
        <v>43390</v>
      </c>
      <c r="C1538" s="2">
        <f t="shared" si="116"/>
        <v>3</v>
      </c>
      <c r="D1538" s="2" t="str">
        <f t="shared" si="117"/>
        <v>Weekday</v>
      </c>
      <c r="E1538" s="2" t="str">
        <f>TEXT(Table2[[#This Row],[Order Date]],"MMMM")</f>
        <v>October</v>
      </c>
      <c r="F1538" s="2" t="str">
        <f>TEXT(Table2[[#This Row],[Order Date]],"YYYY")</f>
        <v>2018</v>
      </c>
      <c r="G1538">
        <v>3056</v>
      </c>
      <c r="H1538" t="s">
        <v>108</v>
      </c>
      <c r="I1538" t="s">
        <v>519</v>
      </c>
      <c r="J1538" t="s">
        <v>89</v>
      </c>
      <c r="K1538" t="s">
        <v>90</v>
      </c>
      <c r="L1538" t="s">
        <v>33</v>
      </c>
      <c r="M1538" t="s">
        <v>134</v>
      </c>
      <c r="N1538">
        <v>191</v>
      </c>
      <c r="O1538" t="s">
        <v>29</v>
      </c>
      <c r="P1538" s="4">
        <v>85</v>
      </c>
      <c r="Q1538">
        <v>4</v>
      </c>
      <c r="R1538" s="4">
        <f t="shared" ref="R1538:R1601" si="120">P1538*Q1538</f>
        <v>340</v>
      </c>
      <c r="S1538" s="2">
        <v>219.11999520000001</v>
      </c>
      <c r="T1538" s="2">
        <f t="shared" si="118"/>
        <v>120.88000479999999</v>
      </c>
      <c r="U1538" s="2">
        <f t="shared" si="119"/>
        <v>54.779998800000001</v>
      </c>
    </row>
    <row r="1539" spans="1:21">
      <c r="A1539">
        <v>24650</v>
      </c>
      <c r="B1539" s="1">
        <v>43389</v>
      </c>
      <c r="C1539" s="2">
        <f t="shared" ref="C1539:C1602" si="121">WEEKDAY(B1539,2)</f>
        <v>2</v>
      </c>
      <c r="D1539" s="2" t="str">
        <f t="shared" ref="D1539:D1602" si="122">IF(C1539&gt;=6,"Weekend","Weekday")</f>
        <v>Weekday</v>
      </c>
      <c r="E1539" s="2" t="str">
        <f>TEXT(Table2[[#This Row],[Order Date]],"MMMM")</f>
        <v>October</v>
      </c>
      <c r="F1539" s="2" t="str">
        <f>TEXT(Table2[[#This Row],[Order Date]],"YYYY")</f>
        <v>2018</v>
      </c>
      <c r="G1539">
        <v>7270</v>
      </c>
      <c r="H1539" t="s">
        <v>92</v>
      </c>
      <c r="I1539" t="s">
        <v>44</v>
      </c>
      <c r="J1539" t="s">
        <v>110</v>
      </c>
      <c r="K1539" t="s">
        <v>111</v>
      </c>
      <c r="L1539" t="s">
        <v>33</v>
      </c>
      <c r="M1539" t="s">
        <v>120</v>
      </c>
      <c r="N1539">
        <v>365</v>
      </c>
      <c r="O1539" t="s">
        <v>53</v>
      </c>
      <c r="P1539" s="4">
        <v>94.75</v>
      </c>
      <c r="Q1539">
        <v>5</v>
      </c>
      <c r="R1539" s="4">
        <f t="shared" si="120"/>
        <v>473.75</v>
      </c>
      <c r="S1539" s="2">
        <v>152.8499985</v>
      </c>
      <c r="T1539" s="2">
        <f t="shared" ref="T1539:T1602" si="123">R1539-S1539</f>
        <v>320.90000150000003</v>
      </c>
      <c r="U1539" s="2">
        <f t="shared" ref="U1539:U1602" si="124">S1539/Q1539</f>
        <v>30.5699997</v>
      </c>
    </row>
    <row r="1540" spans="1:21">
      <c r="A1540">
        <v>44496</v>
      </c>
      <c r="B1540" s="1">
        <v>43389</v>
      </c>
      <c r="C1540" s="2">
        <f t="shared" si="121"/>
        <v>2</v>
      </c>
      <c r="D1540" s="2" t="str">
        <f t="shared" si="122"/>
        <v>Weekday</v>
      </c>
      <c r="E1540" s="2" t="str">
        <f>TEXT(Table2[[#This Row],[Order Date]],"MMMM")</f>
        <v>October</v>
      </c>
      <c r="F1540" s="2" t="str">
        <f>TEXT(Table2[[#This Row],[Order Date]],"YYYY")</f>
        <v>2018</v>
      </c>
      <c r="G1540">
        <v>4296</v>
      </c>
      <c r="H1540" t="s">
        <v>201</v>
      </c>
      <c r="I1540" t="s">
        <v>148</v>
      </c>
      <c r="J1540" t="s">
        <v>89</v>
      </c>
      <c r="K1540" t="s">
        <v>90</v>
      </c>
      <c r="L1540" t="s">
        <v>28</v>
      </c>
      <c r="M1540" t="s">
        <v>506</v>
      </c>
      <c r="N1540">
        <v>886</v>
      </c>
      <c r="O1540" t="s">
        <v>46</v>
      </c>
      <c r="P1540" s="4">
        <v>52.99</v>
      </c>
      <c r="Q1540">
        <v>5</v>
      </c>
      <c r="R1540" s="4">
        <f t="shared" si="120"/>
        <v>264.95</v>
      </c>
      <c r="S1540" s="2">
        <v>179.30000304999999</v>
      </c>
      <c r="T1540" s="2">
        <f t="shared" si="123"/>
        <v>85.649996950000002</v>
      </c>
      <c r="U1540" s="2">
        <f t="shared" si="124"/>
        <v>35.86000061</v>
      </c>
    </row>
    <row r="1541" spans="1:21">
      <c r="A1541">
        <v>20507</v>
      </c>
      <c r="B1541" s="1">
        <v>43388</v>
      </c>
      <c r="C1541" s="2">
        <f t="shared" si="121"/>
        <v>1</v>
      </c>
      <c r="D1541" s="2" t="str">
        <f t="shared" si="122"/>
        <v>Weekday</v>
      </c>
      <c r="E1541" s="2" t="str">
        <f>TEXT(Table2[[#This Row],[Order Date]],"MMMM")</f>
        <v>October</v>
      </c>
      <c r="F1541" s="2" t="str">
        <f>TEXT(Table2[[#This Row],[Order Date]],"YYYY")</f>
        <v>2018</v>
      </c>
      <c r="G1541">
        <v>1306</v>
      </c>
      <c r="H1541" t="s">
        <v>428</v>
      </c>
      <c r="I1541" t="s">
        <v>44</v>
      </c>
      <c r="J1541" t="s">
        <v>110</v>
      </c>
      <c r="K1541" t="s">
        <v>111</v>
      </c>
      <c r="L1541" t="s">
        <v>33</v>
      </c>
      <c r="M1541" t="s">
        <v>134</v>
      </c>
      <c r="N1541">
        <v>191</v>
      </c>
      <c r="O1541" t="s">
        <v>29</v>
      </c>
      <c r="P1541" s="4">
        <v>85</v>
      </c>
      <c r="Q1541">
        <v>5</v>
      </c>
      <c r="R1541" s="4">
        <f t="shared" si="120"/>
        <v>425</v>
      </c>
      <c r="S1541" s="2">
        <v>273.89999399999999</v>
      </c>
      <c r="T1541" s="2">
        <f t="shared" si="123"/>
        <v>151.10000600000001</v>
      </c>
      <c r="U1541" s="2">
        <f t="shared" si="124"/>
        <v>54.779998800000001</v>
      </c>
    </row>
    <row r="1542" spans="1:21">
      <c r="A1542">
        <v>46907</v>
      </c>
      <c r="B1542" s="1">
        <v>43388</v>
      </c>
      <c r="C1542" s="2">
        <f t="shared" si="121"/>
        <v>1</v>
      </c>
      <c r="D1542" s="2" t="str">
        <f t="shared" si="122"/>
        <v>Weekday</v>
      </c>
      <c r="E1542" s="2" t="str">
        <f>TEXT(Table2[[#This Row],[Order Date]],"MMMM")</f>
        <v>October</v>
      </c>
      <c r="F1542" s="2" t="str">
        <f>TEXT(Table2[[#This Row],[Order Date]],"YYYY")</f>
        <v>2018</v>
      </c>
      <c r="G1542">
        <v>2324</v>
      </c>
      <c r="H1542" t="s">
        <v>92</v>
      </c>
      <c r="I1542" t="s">
        <v>40</v>
      </c>
      <c r="J1542" t="s">
        <v>110</v>
      </c>
      <c r="K1542" t="s">
        <v>90</v>
      </c>
      <c r="L1542" t="s">
        <v>28</v>
      </c>
      <c r="M1542" t="s">
        <v>94</v>
      </c>
      <c r="N1542">
        <v>403</v>
      </c>
      <c r="O1542" t="s">
        <v>53</v>
      </c>
      <c r="P1542" s="4">
        <v>133.37</v>
      </c>
      <c r="Q1542">
        <v>1</v>
      </c>
      <c r="R1542" s="4">
        <f t="shared" si="120"/>
        <v>133.37</v>
      </c>
      <c r="S1542" s="2">
        <v>84.590000149999995</v>
      </c>
      <c r="T1542" s="2">
        <f t="shared" si="123"/>
        <v>48.77999985000001</v>
      </c>
      <c r="U1542" s="2">
        <f t="shared" si="124"/>
        <v>84.590000149999995</v>
      </c>
    </row>
    <row r="1543" spans="1:21">
      <c r="A1543">
        <v>30924</v>
      </c>
      <c r="B1543" s="1">
        <v>43387</v>
      </c>
      <c r="C1543" s="2">
        <f t="shared" si="121"/>
        <v>7</v>
      </c>
      <c r="D1543" s="2" t="str">
        <f t="shared" si="122"/>
        <v>Weekend</v>
      </c>
      <c r="E1543" s="2" t="str">
        <f>TEXT(Table2[[#This Row],[Order Date]],"MMMM")</f>
        <v>October</v>
      </c>
      <c r="F1543" s="2" t="str">
        <f>TEXT(Table2[[#This Row],[Order Date]],"YYYY")</f>
        <v>2018</v>
      </c>
      <c r="G1543">
        <v>10548</v>
      </c>
      <c r="H1543" t="s">
        <v>934</v>
      </c>
      <c r="I1543" t="s">
        <v>44</v>
      </c>
      <c r="J1543" t="s">
        <v>110</v>
      </c>
      <c r="K1543" t="s">
        <v>111</v>
      </c>
      <c r="L1543" t="s">
        <v>33</v>
      </c>
      <c r="M1543" t="s">
        <v>178</v>
      </c>
      <c r="N1543">
        <v>273</v>
      </c>
      <c r="O1543" t="s">
        <v>29</v>
      </c>
      <c r="P1543" s="4">
        <v>54.99</v>
      </c>
      <c r="Q1543">
        <v>5</v>
      </c>
      <c r="R1543" s="4">
        <f t="shared" si="120"/>
        <v>274.95</v>
      </c>
      <c r="S1543" s="2">
        <v>129.15000915000002</v>
      </c>
      <c r="T1543" s="2">
        <f t="shared" si="123"/>
        <v>145.79999084999997</v>
      </c>
      <c r="U1543" s="2">
        <f t="shared" si="124"/>
        <v>25.830001830000004</v>
      </c>
    </row>
    <row r="1544" spans="1:21">
      <c r="A1544">
        <v>75926</v>
      </c>
      <c r="B1544" s="1">
        <v>43387</v>
      </c>
      <c r="C1544" s="2">
        <f t="shared" si="121"/>
        <v>7</v>
      </c>
      <c r="D1544" s="2" t="str">
        <f t="shared" si="122"/>
        <v>Weekend</v>
      </c>
      <c r="E1544" s="2" t="str">
        <f>TEXT(Table2[[#This Row],[Order Date]],"MMMM")</f>
        <v>October</v>
      </c>
      <c r="F1544" s="2" t="str">
        <f>TEXT(Table2[[#This Row],[Order Date]],"YYYY")</f>
        <v>2018</v>
      </c>
      <c r="G1544">
        <v>19479</v>
      </c>
      <c r="H1544" t="s">
        <v>650</v>
      </c>
      <c r="I1544" t="s">
        <v>285</v>
      </c>
      <c r="J1544" t="s">
        <v>89</v>
      </c>
      <c r="K1544" t="s">
        <v>90</v>
      </c>
      <c r="L1544" t="s">
        <v>33</v>
      </c>
      <c r="M1544" t="s">
        <v>97</v>
      </c>
      <c r="N1544">
        <v>1360</v>
      </c>
      <c r="O1544" t="s">
        <v>38</v>
      </c>
      <c r="P1544" s="4">
        <v>370</v>
      </c>
      <c r="Q1544">
        <v>1</v>
      </c>
      <c r="R1544" s="4">
        <f t="shared" si="120"/>
        <v>370</v>
      </c>
      <c r="S1544" s="2">
        <v>249.0899963</v>
      </c>
      <c r="T1544" s="2">
        <f t="shared" si="123"/>
        <v>120.9100037</v>
      </c>
      <c r="U1544" s="2">
        <f t="shared" si="124"/>
        <v>249.0899963</v>
      </c>
    </row>
    <row r="1545" spans="1:21">
      <c r="A1545">
        <v>28017</v>
      </c>
      <c r="B1545" s="1">
        <v>43386</v>
      </c>
      <c r="C1545" s="2">
        <f t="shared" si="121"/>
        <v>6</v>
      </c>
      <c r="D1545" s="2" t="str">
        <f t="shared" si="122"/>
        <v>Weekend</v>
      </c>
      <c r="E1545" s="2" t="str">
        <f>TEXT(Table2[[#This Row],[Order Date]],"MMMM")</f>
        <v>October</v>
      </c>
      <c r="F1545" s="2" t="str">
        <f>TEXT(Table2[[#This Row],[Order Date]],"YYYY")</f>
        <v>2018</v>
      </c>
      <c r="G1545">
        <v>8845</v>
      </c>
      <c r="H1545" t="s">
        <v>114</v>
      </c>
      <c r="I1545" t="s">
        <v>36</v>
      </c>
      <c r="J1545" t="s">
        <v>110</v>
      </c>
      <c r="K1545" t="s">
        <v>111</v>
      </c>
      <c r="L1545" t="s">
        <v>33</v>
      </c>
      <c r="M1545" t="s">
        <v>145</v>
      </c>
      <c r="N1545">
        <v>926</v>
      </c>
      <c r="O1545" t="s">
        <v>46</v>
      </c>
      <c r="P1545" s="4">
        <v>14.99</v>
      </c>
      <c r="Q1545">
        <v>5</v>
      </c>
      <c r="R1545" s="4">
        <f t="shared" si="120"/>
        <v>74.95</v>
      </c>
      <c r="S1545" s="2">
        <v>35.399999620000003</v>
      </c>
      <c r="T1545" s="2">
        <f t="shared" si="123"/>
        <v>39.55000038</v>
      </c>
      <c r="U1545" s="2">
        <f t="shared" si="124"/>
        <v>7.0799999240000009</v>
      </c>
    </row>
    <row r="1546" spans="1:21">
      <c r="A1546">
        <v>29490</v>
      </c>
      <c r="B1546" s="1">
        <v>43386</v>
      </c>
      <c r="C1546" s="2">
        <f t="shared" si="121"/>
        <v>6</v>
      </c>
      <c r="D1546" s="2" t="str">
        <f t="shared" si="122"/>
        <v>Weekend</v>
      </c>
      <c r="E1546" s="2" t="str">
        <f>TEXT(Table2[[#This Row],[Order Date]],"MMMM")</f>
        <v>October</v>
      </c>
      <c r="F1546" s="2" t="str">
        <f>TEXT(Table2[[#This Row],[Order Date]],"YYYY")</f>
        <v>2018</v>
      </c>
      <c r="G1546">
        <v>3677</v>
      </c>
      <c r="H1546" t="s">
        <v>967</v>
      </c>
      <c r="I1546" t="s">
        <v>44</v>
      </c>
      <c r="J1546" t="s">
        <v>110</v>
      </c>
      <c r="K1546" t="s">
        <v>111</v>
      </c>
      <c r="L1546" t="s">
        <v>33</v>
      </c>
      <c r="M1546" t="s">
        <v>932</v>
      </c>
      <c r="N1546">
        <v>828</v>
      </c>
      <c r="O1546" t="s">
        <v>49</v>
      </c>
      <c r="P1546" s="4">
        <v>185</v>
      </c>
      <c r="Q1546">
        <v>5</v>
      </c>
      <c r="R1546" s="4">
        <f t="shared" si="120"/>
        <v>925</v>
      </c>
      <c r="S1546" s="2">
        <v>441.14999769999997</v>
      </c>
      <c r="T1546" s="2">
        <f t="shared" si="123"/>
        <v>483.85000230000003</v>
      </c>
      <c r="U1546" s="2">
        <f t="shared" si="124"/>
        <v>88.229999539999994</v>
      </c>
    </row>
    <row r="1547" spans="1:21">
      <c r="A1547">
        <v>47562</v>
      </c>
      <c r="B1547" s="1">
        <v>43386</v>
      </c>
      <c r="C1547" s="2">
        <f t="shared" si="121"/>
        <v>6</v>
      </c>
      <c r="D1547" s="2" t="str">
        <f t="shared" si="122"/>
        <v>Weekend</v>
      </c>
      <c r="E1547" s="2" t="str">
        <f>TEXT(Table2[[#This Row],[Order Date]],"MMMM")</f>
        <v>October</v>
      </c>
      <c r="F1547" s="2" t="str">
        <f>TEXT(Table2[[#This Row],[Order Date]],"YYYY")</f>
        <v>2018</v>
      </c>
      <c r="G1547">
        <v>9304</v>
      </c>
      <c r="H1547" t="s">
        <v>92</v>
      </c>
      <c r="I1547" t="s">
        <v>44</v>
      </c>
      <c r="J1547" t="s">
        <v>110</v>
      </c>
      <c r="K1547" t="s">
        <v>111</v>
      </c>
      <c r="L1547" t="s">
        <v>33</v>
      </c>
      <c r="M1547" t="s">
        <v>362</v>
      </c>
      <c r="N1547">
        <v>917</v>
      </c>
      <c r="O1547" t="s">
        <v>49</v>
      </c>
      <c r="P1547" s="4">
        <v>26.95</v>
      </c>
      <c r="Q1547">
        <v>5</v>
      </c>
      <c r="R1547" s="4">
        <f t="shared" si="120"/>
        <v>134.75</v>
      </c>
      <c r="S1547" s="2">
        <v>93.450002649999988</v>
      </c>
      <c r="T1547" s="2">
        <f t="shared" si="123"/>
        <v>41.299997350000012</v>
      </c>
      <c r="U1547" s="2">
        <f t="shared" si="124"/>
        <v>18.690000529999999</v>
      </c>
    </row>
    <row r="1548" spans="1:21">
      <c r="A1548">
        <v>23571</v>
      </c>
      <c r="B1548" s="1">
        <v>43386</v>
      </c>
      <c r="C1548" s="2">
        <f t="shared" si="121"/>
        <v>6</v>
      </c>
      <c r="D1548" s="2" t="str">
        <f t="shared" si="122"/>
        <v>Weekend</v>
      </c>
      <c r="E1548" s="2" t="str">
        <f>TEXT(Table2[[#This Row],[Order Date]],"MMMM")</f>
        <v>October</v>
      </c>
      <c r="F1548" s="2" t="str">
        <f>TEXT(Table2[[#This Row],[Order Date]],"YYYY")</f>
        <v>2018</v>
      </c>
      <c r="G1548">
        <v>10517</v>
      </c>
      <c r="H1548" t="s">
        <v>92</v>
      </c>
      <c r="I1548" t="s">
        <v>44</v>
      </c>
      <c r="J1548" t="s">
        <v>110</v>
      </c>
      <c r="K1548" t="s">
        <v>111</v>
      </c>
      <c r="L1548" t="s">
        <v>33</v>
      </c>
      <c r="M1548" t="s">
        <v>471</v>
      </c>
      <c r="N1548">
        <v>822</v>
      </c>
      <c r="O1548" t="s">
        <v>46</v>
      </c>
      <c r="P1548" s="4">
        <v>46.69</v>
      </c>
      <c r="Q1548">
        <v>5</v>
      </c>
      <c r="R1548" s="4">
        <f t="shared" si="120"/>
        <v>233.45</v>
      </c>
      <c r="S1548" s="2">
        <v>132.20000264999999</v>
      </c>
      <c r="T1548" s="2">
        <f t="shared" si="123"/>
        <v>101.24999735</v>
      </c>
      <c r="U1548" s="2">
        <f t="shared" si="124"/>
        <v>26.440000529999999</v>
      </c>
    </row>
    <row r="1549" spans="1:21">
      <c r="A1549">
        <v>16969</v>
      </c>
      <c r="B1549" s="1">
        <v>43386</v>
      </c>
      <c r="C1549" s="2">
        <f t="shared" si="121"/>
        <v>6</v>
      </c>
      <c r="D1549" s="2" t="str">
        <f t="shared" si="122"/>
        <v>Weekend</v>
      </c>
      <c r="E1549" s="2" t="str">
        <f>TEXT(Table2[[#This Row],[Order Date]],"MMMM")</f>
        <v>October</v>
      </c>
      <c r="F1549" s="2" t="str">
        <f>TEXT(Table2[[#This Row],[Order Date]],"YYYY")</f>
        <v>2018</v>
      </c>
      <c r="G1549">
        <v>9500</v>
      </c>
      <c r="H1549" t="s">
        <v>387</v>
      </c>
      <c r="I1549" t="s">
        <v>846</v>
      </c>
      <c r="J1549" t="s">
        <v>89</v>
      </c>
      <c r="K1549" t="s">
        <v>90</v>
      </c>
      <c r="L1549" t="s">
        <v>28</v>
      </c>
      <c r="M1549" t="s">
        <v>120</v>
      </c>
      <c r="N1549">
        <v>365</v>
      </c>
      <c r="O1549" t="s">
        <v>53</v>
      </c>
      <c r="P1549" s="4">
        <v>94.75</v>
      </c>
      <c r="Q1549">
        <v>5</v>
      </c>
      <c r="R1549" s="4">
        <f t="shared" si="120"/>
        <v>473.75</v>
      </c>
      <c r="S1549" s="2">
        <v>152.8499985</v>
      </c>
      <c r="T1549" s="2">
        <f t="shared" si="123"/>
        <v>320.90000150000003</v>
      </c>
      <c r="U1549" s="2">
        <f t="shared" si="124"/>
        <v>30.5699997</v>
      </c>
    </row>
    <row r="1550" spans="1:21">
      <c r="A1550">
        <v>63992</v>
      </c>
      <c r="B1550" s="1">
        <v>43385</v>
      </c>
      <c r="C1550" s="2">
        <f t="shared" si="121"/>
        <v>5</v>
      </c>
      <c r="D1550" s="2" t="str">
        <f t="shared" si="122"/>
        <v>Weekday</v>
      </c>
      <c r="E1550" s="2" t="str">
        <f>TEXT(Table2[[#This Row],[Order Date]],"MMMM")</f>
        <v>October</v>
      </c>
      <c r="F1550" s="2" t="str">
        <f>TEXT(Table2[[#This Row],[Order Date]],"YYYY")</f>
        <v>2018</v>
      </c>
      <c r="G1550">
        <v>11510</v>
      </c>
      <c r="H1550" t="s">
        <v>92</v>
      </c>
      <c r="I1550" t="s">
        <v>517</v>
      </c>
      <c r="J1550" t="s">
        <v>89</v>
      </c>
      <c r="K1550" t="s">
        <v>90</v>
      </c>
      <c r="L1550" t="s">
        <v>28</v>
      </c>
      <c r="M1550" t="s">
        <v>120</v>
      </c>
      <c r="N1550">
        <v>365</v>
      </c>
      <c r="O1550" t="s">
        <v>53</v>
      </c>
      <c r="P1550" s="4">
        <v>94.75</v>
      </c>
      <c r="Q1550">
        <v>5</v>
      </c>
      <c r="R1550" s="4">
        <f t="shared" si="120"/>
        <v>473.75</v>
      </c>
      <c r="S1550" s="2">
        <v>152.8499985</v>
      </c>
      <c r="T1550" s="2">
        <f t="shared" si="123"/>
        <v>320.90000150000003</v>
      </c>
      <c r="U1550" s="2">
        <f t="shared" si="124"/>
        <v>30.5699997</v>
      </c>
    </row>
    <row r="1551" spans="1:21">
      <c r="A1551">
        <v>44485</v>
      </c>
      <c r="B1551" s="1">
        <v>43384</v>
      </c>
      <c r="C1551" s="2">
        <f t="shared" si="121"/>
        <v>4</v>
      </c>
      <c r="D1551" s="2" t="str">
        <f t="shared" si="122"/>
        <v>Weekday</v>
      </c>
      <c r="E1551" s="2" t="str">
        <f>TEXT(Table2[[#This Row],[Order Date]],"MMMM")</f>
        <v>October</v>
      </c>
      <c r="F1551" s="2" t="str">
        <f>TEXT(Table2[[#This Row],[Order Date]],"YYYY")</f>
        <v>2018</v>
      </c>
      <c r="G1551">
        <v>7393</v>
      </c>
      <c r="H1551" t="s">
        <v>92</v>
      </c>
      <c r="I1551" t="s">
        <v>182</v>
      </c>
      <c r="J1551" t="s">
        <v>110</v>
      </c>
      <c r="K1551" t="s">
        <v>90</v>
      </c>
      <c r="L1551" t="s">
        <v>28</v>
      </c>
      <c r="M1551" t="s">
        <v>120</v>
      </c>
      <c r="N1551">
        <v>365</v>
      </c>
      <c r="O1551" t="s">
        <v>53</v>
      </c>
      <c r="P1551" s="4">
        <v>94.75</v>
      </c>
      <c r="Q1551">
        <v>1</v>
      </c>
      <c r="R1551" s="4">
        <f t="shared" si="120"/>
        <v>94.75</v>
      </c>
      <c r="S1551" s="2">
        <v>30.5699997</v>
      </c>
      <c r="T1551" s="2">
        <f t="shared" si="123"/>
        <v>64.180000300000003</v>
      </c>
      <c r="U1551" s="2">
        <f t="shared" si="124"/>
        <v>30.5699997</v>
      </c>
    </row>
    <row r="1552" spans="1:21">
      <c r="A1552">
        <v>46859</v>
      </c>
      <c r="B1552" s="1">
        <v>43384</v>
      </c>
      <c r="C1552" s="2">
        <f t="shared" si="121"/>
        <v>4</v>
      </c>
      <c r="D1552" s="2" t="str">
        <f t="shared" si="122"/>
        <v>Weekday</v>
      </c>
      <c r="E1552" s="2" t="str">
        <f>TEXT(Table2[[#This Row],[Order Date]],"MMMM")</f>
        <v>October</v>
      </c>
      <c r="F1552" s="2" t="str">
        <f>TEXT(Table2[[#This Row],[Order Date]],"YYYY")</f>
        <v>2018</v>
      </c>
      <c r="G1552">
        <v>7492</v>
      </c>
      <c r="H1552" t="s">
        <v>92</v>
      </c>
      <c r="I1552" t="s">
        <v>233</v>
      </c>
      <c r="J1552" t="s">
        <v>89</v>
      </c>
      <c r="K1552" t="s">
        <v>90</v>
      </c>
      <c r="L1552" t="s">
        <v>28</v>
      </c>
      <c r="M1552" t="s">
        <v>120</v>
      </c>
      <c r="N1552">
        <v>365</v>
      </c>
      <c r="O1552" t="s">
        <v>53</v>
      </c>
      <c r="P1552" s="4">
        <v>94.75</v>
      </c>
      <c r="Q1552">
        <v>5</v>
      </c>
      <c r="R1552" s="4">
        <f t="shared" si="120"/>
        <v>473.75</v>
      </c>
      <c r="S1552" s="2">
        <v>152.8499985</v>
      </c>
      <c r="T1552" s="2">
        <f t="shared" si="123"/>
        <v>320.90000150000003</v>
      </c>
      <c r="U1552" s="2">
        <f t="shared" si="124"/>
        <v>30.5699997</v>
      </c>
    </row>
    <row r="1553" spans="1:21">
      <c r="A1553">
        <v>48622</v>
      </c>
      <c r="B1553" s="1">
        <v>43383</v>
      </c>
      <c r="C1553" s="2">
        <f t="shared" si="121"/>
        <v>3</v>
      </c>
      <c r="D1553" s="2" t="str">
        <f t="shared" si="122"/>
        <v>Weekday</v>
      </c>
      <c r="E1553" s="2" t="str">
        <f>TEXT(Table2[[#This Row],[Order Date]],"MMMM")</f>
        <v>October</v>
      </c>
      <c r="F1553" s="2" t="str">
        <f>TEXT(Table2[[#This Row],[Order Date]],"YYYY")</f>
        <v>2018</v>
      </c>
      <c r="G1553">
        <v>3150</v>
      </c>
      <c r="H1553" t="s">
        <v>92</v>
      </c>
      <c r="I1553" t="s">
        <v>40</v>
      </c>
      <c r="J1553" t="s">
        <v>110</v>
      </c>
      <c r="K1553" t="s">
        <v>90</v>
      </c>
      <c r="L1553" t="s">
        <v>28</v>
      </c>
      <c r="M1553" t="s">
        <v>94</v>
      </c>
      <c r="N1553">
        <v>403</v>
      </c>
      <c r="O1553" t="s">
        <v>53</v>
      </c>
      <c r="P1553" s="4">
        <v>133.37</v>
      </c>
      <c r="Q1553">
        <v>1</v>
      </c>
      <c r="R1553" s="4">
        <f t="shared" si="120"/>
        <v>133.37</v>
      </c>
      <c r="S1553" s="2">
        <v>84.590000149999995</v>
      </c>
      <c r="T1553" s="2">
        <f t="shared" si="123"/>
        <v>48.77999985000001</v>
      </c>
      <c r="U1553" s="2">
        <f t="shared" si="124"/>
        <v>84.590000149999995</v>
      </c>
    </row>
    <row r="1554" spans="1:21">
      <c r="A1554">
        <v>44409</v>
      </c>
      <c r="B1554" s="1">
        <v>43383</v>
      </c>
      <c r="C1554" s="2">
        <f t="shared" si="121"/>
        <v>3</v>
      </c>
      <c r="D1554" s="2" t="str">
        <f t="shared" si="122"/>
        <v>Weekday</v>
      </c>
      <c r="E1554" s="2" t="str">
        <f>TEXT(Table2[[#This Row],[Order Date]],"MMMM")</f>
        <v>October</v>
      </c>
      <c r="F1554" s="2" t="str">
        <f>TEXT(Table2[[#This Row],[Order Date]],"YYYY")</f>
        <v>2018</v>
      </c>
      <c r="G1554">
        <v>4799</v>
      </c>
      <c r="H1554" t="s">
        <v>95</v>
      </c>
      <c r="I1554" t="s">
        <v>245</v>
      </c>
      <c r="J1554" t="s">
        <v>89</v>
      </c>
      <c r="K1554" t="s">
        <v>90</v>
      </c>
      <c r="L1554" t="s">
        <v>33</v>
      </c>
      <c r="M1554" t="s">
        <v>120</v>
      </c>
      <c r="N1554">
        <v>365</v>
      </c>
      <c r="O1554" t="s">
        <v>53</v>
      </c>
      <c r="P1554" s="4">
        <v>94.75</v>
      </c>
      <c r="Q1554">
        <v>4</v>
      </c>
      <c r="R1554" s="4">
        <f t="shared" si="120"/>
        <v>379</v>
      </c>
      <c r="S1554" s="2">
        <v>122.2799988</v>
      </c>
      <c r="T1554" s="2">
        <f t="shared" si="123"/>
        <v>256.72000120000001</v>
      </c>
      <c r="U1554" s="2">
        <f t="shared" si="124"/>
        <v>30.5699997</v>
      </c>
    </row>
    <row r="1555" spans="1:21">
      <c r="A1555">
        <v>27729</v>
      </c>
      <c r="B1555" s="1">
        <v>43382</v>
      </c>
      <c r="C1555" s="2">
        <f t="shared" si="121"/>
        <v>2</v>
      </c>
      <c r="D1555" s="2" t="str">
        <f t="shared" si="122"/>
        <v>Weekday</v>
      </c>
      <c r="E1555" s="2" t="str">
        <f>TEXT(Table2[[#This Row],[Order Date]],"MMMM")</f>
        <v>October</v>
      </c>
      <c r="F1555" s="2" t="str">
        <f>TEXT(Table2[[#This Row],[Order Date]],"YYYY")</f>
        <v>2018</v>
      </c>
      <c r="G1555">
        <v>6721</v>
      </c>
      <c r="H1555" t="s">
        <v>997</v>
      </c>
      <c r="I1555" t="s">
        <v>351</v>
      </c>
      <c r="J1555" t="s">
        <v>89</v>
      </c>
      <c r="K1555" t="s">
        <v>90</v>
      </c>
      <c r="L1555" t="s">
        <v>28</v>
      </c>
      <c r="M1555" t="s">
        <v>94</v>
      </c>
      <c r="N1555">
        <v>403</v>
      </c>
      <c r="O1555" t="s">
        <v>53</v>
      </c>
      <c r="P1555" s="4">
        <v>133.37</v>
      </c>
      <c r="Q1555">
        <v>1</v>
      </c>
      <c r="R1555" s="4">
        <f t="shared" si="120"/>
        <v>133.37</v>
      </c>
      <c r="S1555" s="2">
        <v>84.590000149999995</v>
      </c>
      <c r="T1555" s="2">
        <f t="shared" si="123"/>
        <v>48.77999985000001</v>
      </c>
      <c r="U1555" s="2">
        <f t="shared" si="124"/>
        <v>84.590000149999995</v>
      </c>
    </row>
    <row r="1556" spans="1:21">
      <c r="A1556">
        <v>44253</v>
      </c>
      <c r="B1556" s="1">
        <v>43380</v>
      </c>
      <c r="C1556" s="2">
        <f t="shared" si="121"/>
        <v>7</v>
      </c>
      <c r="D1556" s="2" t="str">
        <f t="shared" si="122"/>
        <v>Weekend</v>
      </c>
      <c r="E1556" s="2" t="str">
        <f>TEXT(Table2[[#This Row],[Order Date]],"MMMM")</f>
        <v>October</v>
      </c>
      <c r="F1556" s="2" t="str">
        <f>TEXT(Table2[[#This Row],[Order Date]],"YYYY")</f>
        <v>2018</v>
      </c>
      <c r="G1556">
        <v>11213</v>
      </c>
      <c r="H1556" t="s">
        <v>758</v>
      </c>
      <c r="I1556" t="s">
        <v>44</v>
      </c>
      <c r="J1556" t="s">
        <v>110</v>
      </c>
      <c r="K1556" t="s">
        <v>111</v>
      </c>
      <c r="L1556" t="s">
        <v>28</v>
      </c>
      <c r="M1556" t="s">
        <v>94</v>
      </c>
      <c r="N1556">
        <v>403</v>
      </c>
      <c r="O1556" t="s">
        <v>53</v>
      </c>
      <c r="P1556" s="4">
        <v>133.37</v>
      </c>
      <c r="Q1556">
        <v>1</v>
      </c>
      <c r="R1556" s="4">
        <f t="shared" si="120"/>
        <v>133.37</v>
      </c>
      <c r="S1556" s="2">
        <v>84.590000149999995</v>
      </c>
      <c r="T1556" s="2">
        <f t="shared" si="123"/>
        <v>48.77999985000001</v>
      </c>
      <c r="U1556" s="2">
        <f t="shared" si="124"/>
        <v>84.590000149999995</v>
      </c>
    </row>
    <row r="1557" spans="1:21">
      <c r="A1557">
        <v>25418</v>
      </c>
      <c r="B1557" s="1">
        <v>43380</v>
      </c>
      <c r="C1557" s="2">
        <f t="shared" si="121"/>
        <v>7</v>
      </c>
      <c r="D1557" s="2" t="str">
        <f t="shared" si="122"/>
        <v>Weekend</v>
      </c>
      <c r="E1557" s="2" t="str">
        <f>TEXT(Table2[[#This Row],[Order Date]],"MMMM")</f>
        <v>October</v>
      </c>
      <c r="F1557" s="2" t="str">
        <f>TEXT(Table2[[#This Row],[Order Date]],"YYYY")</f>
        <v>2018</v>
      </c>
      <c r="G1557">
        <v>11438</v>
      </c>
      <c r="H1557" t="s">
        <v>998</v>
      </c>
      <c r="I1557" t="s">
        <v>44</v>
      </c>
      <c r="J1557" t="s">
        <v>110</v>
      </c>
      <c r="K1557" t="s">
        <v>111</v>
      </c>
      <c r="L1557" t="s">
        <v>33</v>
      </c>
      <c r="M1557" t="s">
        <v>120</v>
      </c>
      <c r="N1557">
        <v>365</v>
      </c>
      <c r="O1557" t="s">
        <v>53</v>
      </c>
      <c r="P1557" s="4">
        <v>94.75</v>
      </c>
      <c r="Q1557">
        <v>5</v>
      </c>
      <c r="R1557" s="4">
        <f t="shared" si="120"/>
        <v>473.75</v>
      </c>
      <c r="S1557" s="2">
        <v>152.8499985</v>
      </c>
      <c r="T1557" s="2">
        <f t="shared" si="123"/>
        <v>320.90000150000003</v>
      </c>
      <c r="U1557" s="2">
        <f t="shared" si="124"/>
        <v>30.5699997</v>
      </c>
    </row>
    <row r="1558" spans="1:21">
      <c r="A1558">
        <v>42023</v>
      </c>
      <c r="B1558" s="1">
        <v>43378</v>
      </c>
      <c r="C1558" s="2">
        <f t="shared" si="121"/>
        <v>5</v>
      </c>
      <c r="D1558" s="2" t="str">
        <f t="shared" si="122"/>
        <v>Weekday</v>
      </c>
      <c r="E1558" s="2" t="str">
        <f>TEXT(Table2[[#This Row],[Order Date]],"MMMM")</f>
        <v>October</v>
      </c>
      <c r="F1558" s="2" t="str">
        <f>TEXT(Table2[[#This Row],[Order Date]],"YYYY")</f>
        <v>2018</v>
      </c>
      <c r="G1558">
        <v>8519</v>
      </c>
      <c r="H1558" t="s">
        <v>999</v>
      </c>
      <c r="I1558" t="s">
        <v>884</v>
      </c>
      <c r="J1558" t="s">
        <v>89</v>
      </c>
      <c r="K1558" t="s">
        <v>90</v>
      </c>
      <c r="L1558" t="s">
        <v>33</v>
      </c>
      <c r="M1558" t="s">
        <v>183</v>
      </c>
      <c r="N1558">
        <v>627</v>
      </c>
      <c r="O1558" t="s">
        <v>46</v>
      </c>
      <c r="P1558" s="4">
        <v>165</v>
      </c>
      <c r="Q1558">
        <v>4</v>
      </c>
      <c r="R1558" s="4">
        <f t="shared" si="120"/>
        <v>660</v>
      </c>
      <c r="S1558" s="2">
        <v>490.9200136</v>
      </c>
      <c r="T1558" s="2">
        <f t="shared" si="123"/>
        <v>169.0799864</v>
      </c>
      <c r="U1558" s="2">
        <f t="shared" si="124"/>
        <v>122.7300034</v>
      </c>
    </row>
    <row r="1559" spans="1:21">
      <c r="A1559">
        <v>44027</v>
      </c>
      <c r="B1559" s="1">
        <v>43377</v>
      </c>
      <c r="C1559" s="2">
        <f t="shared" si="121"/>
        <v>4</v>
      </c>
      <c r="D1559" s="2" t="str">
        <f t="shared" si="122"/>
        <v>Weekday</v>
      </c>
      <c r="E1559" s="2" t="str">
        <f>TEXT(Table2[[#This Row],[Order Date]],"MMMM")</f>
        <v>October</v>
      </c>
      <c r="F1559" s="2" t="str">
        <f>TEXT(Table2[[#This Row],[Order Date]],"YYYY")</f>
        <v>2018</v>
      </c>
      <c r="G1559">
        <v>4594</v>
      </c>
      <c r="H1559" t="s">
        <v>1000</v>
      </c>
      <c r="I1559" t="s">
        <v>152</v>
      </c>
      <c r="J1559" t="s">
        <v>110</v>
      </c>
      <c r="K1559" t="s">
        <v>90</v>
      </c>
      <c r="L1559" t="s">
        <v>28</v>
      </c>
      <c r="M1559" t="s">
        <v>94</v>
      </c>
      <c r="N1559">
        <v>403</v>
      </c>
      <c r="O1559" t="s">
        <v>53</v>
      </c>
      <c r="P1559" s="4">
        <v>133.37</v>
      </c>
      <c r="Q1559">
        <v>1</v>
      </c>
      <c r="R1559" s="4">
        <f t="shared" si="120"/>
        <v>133.37</v>
      </c>
      <c r="S1559" s="2">
        <v>84.590000149999995</v>
      </c>
      <c r="T1559" s="2">
        <f t="shared" si="123"/>
        <v>48.77999985000001</v>
      </c>
      <c r="U1559" s="2">
        <f t="shared" si="124"/>
        <v>84.590000149999995</v>
      </c>
    </row>
    <row r="1560" spans="1:21">
      <c r="A1560">
        <v>44046</v>
      </c>
      <c r="B1560" s="1">
        <v>43377</v>
      </c>
      <c r="C1560" s="2">
        <f t="shared" si="121"/>
        <v>4</v>
      </c>
      <c r="D1560" s="2" t="str">
        <f t="shared" si="122"/>
        <v>Weekday</v>
      </c>
      <c r="E1560" s="2" t="str">
        <f>TEXT(Table2[[#This Row],[Order Date]],"MMMM")</f>
        <v>October</v>
      </c>
      <c r="F1560" s="2" t="str">
        <f>TEXT(Table2[[#This Row],[Order Date]],"YYYY")</f>
        <v>2018</v>
      </c>
      <c r="G1560">
        <v>5197</v>
      </c>
      <c r="H1560" t="s">
        <v>1001</v>
      </c>
      <c r="I1560" t="s">
        <v>462</v>
      </c>
      <c r="J1560" t="s">
        <v>110</v>
      </c>
      <c r="K1560" t="s">
        <v>90</v>
      </c>
      <c r="L1560" t="s">
        <v>28</v>
      </c>
      <c r="M1560" t="s">
        <v>134</v>
      </c>
      <c r="N1560">
        <v>191</v>
      </c>
      <c r="O1560" t="s">
        <v>29</v>
      </c>
      <c r="P1560" s="4">
        <v>85</v>
      </c>
      <c r="Q1560">
        <v>3</v>
      </c>
      <c r="R1560" s="4">
        <f t="shared" si="120"/>
        <v>255</v>
      </c>
      <c r="S1560" s="2">
        <v>164.33999640000002</v>
      </c>
      <c r="T1560" s="2">
        <f t="shared" si="123"/>
        <v>90.660003599999982</v>
      </c>
      <c r="U1560" s="2">
        <f t="shared" si="124"/>
        <v>54.779998800000008</v>
      </c>
    </row>
    <row r="1561" spans="1:21">
      <c r="A1561">
        <v>41825</v>
      </c>
      <c r="B1561" s="1">
        <v>43375</v>
      </c>
      <c r="C1561" s="2">
        <f t="shared" si="121"/>
        <v>2</v>
      </c>
      <c r="D1561" s="2" t="str">
        <f t="shared" si="122"/>
        <v>Weekday</v>
      </c>
      <c r="E1561" s="2" t="str">
        <f>TEXT(Table2[[#This Row],[Order Date]],"MMMM")</f>
        <v>October</v>
      </c>
      <c r="F1561" s="2" t="str">
        <f>TEXT(Table2[[#This Row],[Order Date]],"YYYY")</f>
        <v>2018</v>
      </c>
      <c r="G1561">
        <v>10118</v>
      </c>
      <c r="H1561" t="s">
        <v>390</v>
      </c>
      <c r="I1561" t="s">
        <v>211</v>
      </c>
      <c r="J1561" t="s">
        <v>89</v>
      </c>
      <c r="K1561" t="s">
        <v>90</v>
      </c>
      <c r="L1561" t="s">
        <v>28</v>
      </c>
      <c r="M1561" t="s">
        <v>806</v>
      </c>
      <c r="N1561">
        <v>906</v>
      </c>
      <c r="O1561" t="s">
        <v>46</v>
      </c>
      <c r="P1561" s="4">
        <v>52.99</v>
      </c>
      <c r="Q1561">
        <v>5</v>
      </c>
      <c r="R1561" s="4">
        <f t="shared" si="120"/>
        <v>264.95</v>
      </c>
      <c r="S1561" s="2">
        <v>179.30000304999999</v>
      </c>
      <c r="T1561" s="2">
        <f t="shared" si="123"/>
        <v>85.649996950000002</v>
      </c>
      <c r="U1561" s="2">
        <f t="shared" si="124"/>
        <v>35.86000061</v>
      </c>
    </row>
    <row r="1562" spans="1:21">
      <c r="A1562">
        <v>47908</v>
      </c>
      <c r="B1562" s="1">
        <v>43373</v>
      </c>
      <c r="C1562" s="2">
        <f t="shared" si="121"/>
        <v>7</v>
      </c>
      <c r="D1562" s="2" t="str">
        <f t="shared" si="122"/>
        <v>Weekend</v>
      </c>
      <c r="E1562" s="2" t="str">
        <f>TEXT(Table2[[#This Row],[Order Date]],"MMMM")</f>
        <v>September</v>
      </c>
      <c r="F1562" s="2" t="str">
        <f>TEXT(Table2[[#This Row],[Order Date]],"YYYY")</f>
        <v>2018</v>
      </c>
      <c r="G1562">
        <v>6944</v>
      </c>
      <c r="H1562" t="s">
        <v>346</v>
      </c>
      <c r="I1562" t="s">
        <v>44</v>
      </c>
      <c r="J1562" t="s">
        <v>110</v>
      </c>
      <c r="K1562" t="s">
        <v>90</v>
      </c>
      <c r="L1562" t="s">
        <v>28</v>
      </c>
      <c r="M1562" t="s">
        <v>112</v>
      </c>
      <c r="N1562">
        <v>957</v>
      </c>
      <c r="O1562" t="s">
        <v>34</v>
      </c>
      <c r="P1562" s="4">
        <v>80</v>
      </c>
      <c r="Q1562">
        <v>1</v>
      </c>
      <c r="R1562" s="4">
        <f t="shared" si="120"/>
        <v>80</v>
      </c>
      <c r="S1562" s="2">
        <v>47.430000309999997</v>
      </c>
      <c r="T1562" s="2">
        <f t="shared" si="123"/>
        <v>32.569999690000003</v>
      </c>
      <c r="U1562" s="2">
        <f t="shared" si="124"/>
        <v>47.430000309999997</v>
      </c>
    </row>
    <row r="1563" spans="1:21">
      <c r="A1563">
        <v>43685</v>
      </c>
      <c r="B1563" s="1">
        <v>43372</v>
      </c>
      <c r="C1563" s="2">
        <f t="shared" si="121"/>
        <v>6</v>
      </c>
      <c r="D1563" s="2" t="str">
        <f t="shared" si="122"/>
        <v>Weekend</v>
      </c>
      <c r="E1563" s="2" t="str">
        <f>TEXT(Table2[[#This Row],[Order Date]],"MMMM")</f>
        <v>September</v>
      </c>
      <c r="F1563" s="2" t="str">
        <f>TEXT(Table2[[#This Row],[Order Date]],"YYYY")</f>
        <v>2018</v>
      </c>
      <c r="G1563">
        <v>10927</v>
      </c>
      <c r="H1563" t="s">
        <v>1002</v>
      </c>
      <c r="I1563" t="s">
        <v>285</v>
      </c>
      <c r="J1563" t="s">
        <v>89</v>
      </c>
      <c r="K1563" t="s">
        <v>90</v>
      </c>
      <c r="L1563" t="s">
        <v>28</v>
      </c>
      <c r="M1563" t="s">
        <v>160</v>
      </c>
      <c r="N1563">
        <v>502</v>
      </c>
      <c r="O1563" t="s">
        <v>29</v>
      </c>
      <c r="P1563" s="4">
        <v>65</v>
      </c>
      <c r="Q1563">
        <v>5</v>
      </c>
      <c r="R1563" s="4">
        <f t="shared" si="120"/>
        <v>325</v>
      </c>
      <c r="S1563" s="2">
        <v>167.99999235000001</v>
      </c>
      <c r="T1563" s="2">
        <f t="shared" si="123"/>
        <v>157.00000764999999</v>
      </c>
      <c r="U1563" s="2">
        <f t="shared" si="124"/>
        <v>33.599998470000003</v>
      </c>
    </row>
    <row r="1564" spans="1:21">
      <c r="A1564">
        <v>22468</v>
      </c>
      <c r="B1564" s="1">
        <v>43371</v>
      </c>
      <c r="C1564" s="2">
        <f t="shared" si="121"/>
        <v>5</v>
      </c>
      <c r="D1564" s="2" t="str">
        <f t="shared" si="122"/>
        <v>Weekday</v>
      </c>
      <c r="E1564" s="2" t="str">
        <f>TEXT(Table2[[#This Row],[Order Date]],"MMMM")</f>
        <v>September</v>
      </c>
      <c r="F1564" s="2" t="str">
        <f>TEXT(Table2[[#This Row],[Order Date]],"YYYY")</f>
        <v>2018</v>
      </c>
      <c r="G1564">
        <v>9507</v>
      </c>
      <c r="H1564" t="s">
        <v>1003</v>
      </c>
      <c r="I1564" t="s">
        <v>233</v>
      </c>
      <c r="J1564" t="s">
        <v>89</v>
      </c>
      <c r="K1564" t="s">
        <v>90</v>
      </c>
      <c r="L1564" t="s">
        <v>28</v>
      </c>
      <c r="M1564" t="s">
        <v>1004</v>
      </c>
      <c r="N1564">
        <v>249</v>
      </c>
      <c r="O1564" t="s">
        <v>29</v>
      </c>
      <c r="P1564" s="4">
        <v>49.87</v>
      </c>
      <c r="Q1564">
        <v>2</v>
      </c>
      <c r="R1564" s="4">
        <f t="shared" si="120"/>
        <v>99.74</v>
      </c>
      <c r="S1564" s="2">
        <v>50.479999540000001</v>
      </c>
      <c r="T1564" s="2">
        <f t="shared" si="123"/>
        <v>49.260000459999993</v>
      </c>
      <c r="U1564" s="2">
        <f t="shared" si="124"/>
        <v>25.239999770000001</v>
      </c>
    </row>
    <row r="1565" spans="1:21">
      <c r="A1565">
        <v>43521</v>
      </c>
      <c r="B1565" s="1">
        <v>43370</v>
      </c>
      <c r="C1565" s="2">
        <f t="shared" si="121"/>
        <v>4</v>
      </c>
      <c r="D1565" s="2" t="str">
        <f t="shared" si="122"/>
        <v>Weekday</v>
      </c>
      <c r="E1565" s="2" t="str">
        <f>TEXT(Table2[[#This Row],[Order Date]],"MMMM")</f>
        <v>September</v>
      </c>
      <c r="F1565" s="2" t="str">
        <f>TEXT(Table2[[#This Row],[Order Date]],"YYYY")</f>
        <v>2018</v>
      </c>
      <c r="G1565">
        <v>8995</v>
      </c>
      <c r="H1565" t="s">
        <v>92</v>
      </c>
      <c r="I1565" t="s">
        <v>1005</v>
      </c>
      <c r="J1565" t="s">
        <v>89</v>
      </c>
      <c r="K1565" t="s">
        <v>90</v>
      </c>
      <c r="L1565" t="s">
        <v>28</v>
      </c>
      <c r="M1565" t="s">
        <v>134</v>
      </c>
      <c r="N1565">
        <v>191</v>
      </c>
      <c r="O1565" t="s">
        <v>29</v>
      </c>
      <c r="P1565" s="4">
        <v>85</v>
      </c>
      <c r="Q1565">
        <v>2</v>
      </c>
      <c r="R1565" s="4">
        <f t="shared" si="120"/>
        <v>170</v>
      </c>
      <c r="S1565" s="2">
        <v>109.5599976</v>
      </c>
      <c r="T1565" s="2">
        <f t="shared" si="123"/>
        <v>60.440002399999997</v>
      </c>
      <c r="U1565" s="2">
        <f t="shared" si="124"/>
        <v>54.779998800000001</v>
      </c>
    </row>
    <row r="1566" spans="1:21">
      <c r="A1566">
        <v>41294</v>
      </c>
      <c r="B1566" s="1">
        <v>43369</v>
      </c>
      <c r="C1566" s="2">
        <f t="shared" si="121"/>
        <v>3</v>
      </c>
      <c r="D1566" s="2" t="str">
        <f t="shared" si="122"/>
        <v>Weekday</v>
      </c>
      <c r="E1566" s="2" t="str">
        <f>TEXT(Table2[[#This Row],[Order Date]],"MMMM")</f>
        <v>September</v>
      </c>
      <c r="F1566" s="2" t="str">
        <f>TEXT(Table2[[#This Row],[Order Date]],"YYYY")</f>
        <v>2018</v>
      </c>
      <c r="G1566">
        <v>4674</v>
      </c>
      <c r="H1566" t="s">
        <v>1006</v>
      </c>
      <c r="I1566" t="s">
        <v>386</v>
      </c>
      <c r="J1566" t="s">
        <v>89</v>
      </c>
      <c r="K1566" t="s">
        <v>90</v>
      </c>
      <c r="L1566" t="s">
        <v>28</v>
      </c>
      <c r="M1566" t="s">
        <v>160</v>
      </c>
      <c r="N1566">
        <v>502</v>
      </c>
      <c r="O1566" t="s">
        <v>29</v>
      </c>
      <c r="P1566" s="4">
        <v>65</v>
      </c>
      <c r="Q1566">
        <v>4</v>
      </c>
      <c r="R1566" s="4">
        <f t="shared" si="120"/>
        <v>260</v>
      </c>
      <c r="S1566" s="2">
        <v>134.39999388000001</v>
      </c>
      <c r="T1566" s="2">
        <f t="shared" si="123"/>
        <v>125.60000611999999</v>
      </c>
      <c r="U1566" s="2">
        <f t="shared" si="124"/>
        <v>33.599998470000003</v>
      </c>
    </row>
    <row r="1567" spans="1:21">
      <c r="A1567">
        <v>23878</v>
      </c>
      <c r="B1567" s="1">
        <v>43366</v>
      </c>
      <c r="C1567" s="2">
        <f t="shared" si="121"/>
        <v>7</v>
      </c>
      <c r="D1567" s="2" t="str">
        <f t="shared" si="122"/>
        <v>Weekend</v>
      </c>
      <c r="E1567" s="2" t="str">
        <f>TEXT(Table2[[#This Row],[Order Date]],"MMMM")</f>
        <v>September</v>
      </c>
      <c r="F1567" s="2" t="str">
        <f>TEXT(Table2[[#This Row],[Order Date]],"YYYY")</f>
        <v>2018</v>
      </c>
      <c r="G1567">
        <v>8977</v>
      </c>
      <c r="H1567" t="s">
        <v>767</v>
      </c>
      <c r="I1567" t="s">
        <v>312</v>
      </c>
      <c r="J1567" t="s">
        <v>89</v>
      </c>
      <c r="K1567" t="s">
        <v>90</v>
      </c>
      <c r="L1567" t="s">
        <v>28</v>
      </c>
      <c r="M1567" t="s">
        <v>120</v>
      </c>
      <c r="N1567">
        <v>365</v>
      </c>
      <c r="O1567" t="s">
        <v>53</v>
      </c>
      <c r="P1567" s="4">
        <v>94.75</v>
      </c>
      <c r="Q1567">
        <v>2</v>
      </c>
      <c r="R1567" s="4">
        <f t="shared" si="120"/>
        <v>189.5</v>
      </c>
      <c r="S1567" s="2">
        <v>61.139999400000001</v>
      </c>
      <c r="T1567" s="2">
        <f t="shared" si="123"/>
        <v>128.36000060000001</v>
      </c>
      <c r="U1567" s="2">
        <f t="shared" si="124"/>
        <v>30.5699997</v>
      </c>
    </row>
    <row r="1568" spans="1:21">
      <c r="A1568">
        <v>43599</v>
      </c>
      <c r="B1568" s="1">
        <v>43366</v>
      </c>
      <c r="C1568" s="2">
        <f t="shared" si="121"/>
        <v>7</v>
      </c>
      <c r="D1568" s="2" t="str">
        <f t="shared" si="122"/>
        <v>Weekend</v>
      </c>
      <c r="E1568" s="2" t="str">
        <f>TEXT(Table2[[#This Row],[Order Date]],"MMMM")</f>
        <v>September</v>
      </c>
      <c r="F1568" s="2" t="str">
        <f>TEXT(Table2[[#This Row],[Order Date]],"YYYY")</f>
        <v>2018</v>
      </c>
      <c r="G1568">
        <v>5474</v>
      </c>
      <c r="H1568" t="s">
        <v>201</v>
      </c>
      <c r="I1568" t="s">
        <v>1007</v>
      </c>
      <c r="J1568" t="s">
        <v>89</v>
      </c>
      <c r="K1568" t="s">
        <v>90</v>
      </c>
      <c r="L1568" t="s">
        <v>28</v>
      </c>
      <c r="M1568" t="s">
        <v>160</v>
      </c>
      <c r="N1568">
        <v>502</v>
      </c>
      <c r="O1568" t="s">
        <v>29</v>
      </c>
      <c r="P1568" s="4">
        <v>65</v>
      </c>
      <c r="Q1568">
        <v>4</v>
      </c>
      <c r="R1568" s="4">
        <f t="shared" si="120"/>
        <v>260</v>
      </c>
      <c r="S1568" s="2">
        <v>134.39999388000001</v>
      </c>
      <c r="T1568" s="2">
        <f t="shared" si="123"/>
        <v>125.60000611999999</v>
      </c>
      <c r="U1568" s="2">
        <f t="shared" si="124"/>
        <v>33.599998470000003</v>
      </c>
    </row>
    <row r="1569" spans="1:21">
      <c r="A1569">
        <v>44802</v>
      </c>
      <c r="B1569" s="1">
        <v>43365</v>
      </c>
      <c r="C1569" s="2">
        <f t="shared" si="121"/>
        <v>6</v>
      </c>
      <c r="D1569" s="2" t="str">
        <f t="shared" si="122"/>
        <v>Weekend</v>
      </c>
      <c r="E1569" s="2" t="str">
        <f>TEXT(Table2[[#This Row],[Order Date]],"MMMM")</f>
        <v>September</v>
      </c>
      <c r="F1569" s="2" t="str">
        <f>TEXT(Table2[[#This Row],[Order Date]],"YYYY")</f>
        <v>2018</v>
      </c>
      <c r="G1569">
        <v>8051</v>
      </c>
      <c r="H1569" t="s">
        <v>1008</v>
      </c>
      <c r="I1569" t="s">
        <v>44</v>
      </c>
      <c r="J1569" t="s">
        <v>110</v>
      </c>
      <c r="K1569" t="s">
        <v>111</v>
      </c>
      <c r="L1569" t="s">
        <v>33</v>
      </c>
      <c r="M1569" t="s">
        <v>128</v>
      </c>
      <c r="N1569">
        <v>818</v>
      </c>
      <c r="O1569" t="s">
        <v>46</v>
      </c>
      <c r="P1569" s="4">
        <v>46.69</v>
      </c>
      <c r="Q1569">
        <v>5</v>
      </c>
      <c r="R1569" s="4">
        <f t="shared" si="120"/>
        <v>233.45</v>
      </c>
      <c r="S1569" s="2">
        <v>148.45000264999999</v>
      </c>
      <c r="T1569" s="2">
        <f t="shared" si="123"/>
        <v>84.999997350000001</v>
      </c>
      <c r="U1569" s="2">
        <f t="shared" si="124"/>
        <v>29.690000529999999</v>
      </c>
    </row>
    <row r="1570" spans="1:21">
      <c r="A1570">
        <v>21691</v>
      </c>
      <c r="B1570" s="1">
        <v>43365</v>
      </c>
      <c r="C1570" s="2">
        <f t="shared" si="121"/>
        <v>6</v>
      </c>
      <c r="D1570" s="2" t="str">
        <f t="shared" si="122"/>
        <v>Weekend</v>
      </c>
      <c r="E1570" s="2" t="str">
        <f>TEXT(Table2[[#This Row],[Order Date]],"MMMM")</f>
        <v>September</v>
      </c>
      <c r="F1570" s="2" t="str">
        <f>TEXT(Table2[[#This Row],[Order Date]],"YYYY")</f>
        <v>2018</v>
      </c>
      <c r="G1570">
        <v>532</v>
      </c>
      <c r="H1570" t="s">
        <v>92</v>
      </c>
      <c r="I1570" t="s">
        <v>685</v>
      </c>
      <c r="J1570" t="s">
        <v>89</v>
      </c>
      <c r="K1570" t="s">
        <v>90</v>
      </c>
      <c r="L1570" t="s">
        <v>33</v>
      </c>
      <c r="M1570" t="s">
        <v>120</v>
      </c>
      <c r="N1570">
        <v>365</v>
      </c>
      <c r="O1570" t="s">
        <v>53</v>
      </c>
      <c r="P1570" s="4">
        <v>94.75</v>
      </c>
      <c r="Q1570">
        <v>2</v>
      </c>
      <c r="R1570" s="4">
        <f t="shared" si="120"/>
        <v>189.5</v>
      </c>
      <c r="S1570" s="2">
        <v>61.139999400000001</v>
      </c>
      <c r="T1570" s="2">
        <f t="shared" si="123"/>
        <v>128.36000060000001</v>
      </c>
      <c r="U1570" s="2">
        <f t="shared" si="124"/>
        <v>30.5699997</v>
      </c>
    </row>
    <row r="1571" spans="1:21">
      <c r="A1571">
        <v>31302</v>
      </c>
      <c r="B1571" s="1">
        <v>43364</v>
      </c>
      <c r="C1571" s="2">
        <f t="shared" si="121"/>
        <v>5</v>
      </c>
      <c r="D1571" s="2" t="str">
        <f t="shared" si="122"/>
        <v>Weekday</v>
      </c>
      <c r="E1571" s="2" t="str">
        <f>TEXT(Table2[[#This Row],[Order Date]],"MMMM")</f>
        <v>September</v>
      </c>
      <c r="F1571" s="2" t="str">
        <f>TEXT(Table2[[#This Row],[Order Date]],"YYYY")</f>
        <v>2018</v>
      </c>
      <c r="G1571">
        <v>1657</v>
      </c>
      <c r="H1571" t="s">
        <v>405</v>
      </c>
      <c r="I1571" t="s">
        <v>44</v>
      </c>
      <c r="J1571" t="s">
        <v>110</v>
      </c>
      <c r="K1571" t="s">
        <v>111</v>
      </c>
      <c r="L1571" t="s">
        <v>33</v>
      </c>
      <c r="M1571" t="s">
        <v>506</v>
      </c>
      <c r="N1571">
        <v>886</v>
      </c>
      <c r="O1571" t="s">
        <v>46</v>
      </c>
      <c r="P1571" s="4">
        <v>52.99</v>
      </c>
      <c r="Q1571">
        <v>5</v>
      </c>
      <c r="R1571" s="4">
        <f t="shared" si="120"/>
        <v>264.95</v>
      </c>
      <c r="S1571" s="2">
        <v>179.30000304999999</v>
      </c>
      <c r="T1571" s="2">
        <f t="shared" si="123"/>
        <v>85.649996950000002</v>
      </c>
      <c r="U1571" s="2">
        <f t="shared" si="124"/>
        <v>35.86000061</v>
      </c>
    </row>
    <row r="1572" spans="1:21">
      <c r="A1572">
        <v>21697</v>
      </c>
      <c r="B1572" s="1">
        <v>43364</v>
      </c>
      <c r="C1572" s="2">
        <f t="shared" si="121"/>
        <v>5</v>
      </c>
      <c r="D1572" s="2" t="str">
        <f t="shared" si="122"/>
        <v>Weekday</v>
      </c>
      <c r="E1572" s="2" t="str">
        <f>TEXT(Table2[[#This Row],[Order Date]],"MMMM")</f>
        <v>September</v>
      </c>
      <c r="F1572" s="2" t="str">
        <f>TEXT(Table2[[#This Row],[Order Date]],"YYYY")</f>
        <v>2018</v>
      </c>
      <c r="G1572">
        <v>5821</v>
      </c>
      <c r="H1572" t="s">
        <v>1009</v>
      </c>
      <c r="I1572" t="s">
        <v>55</v>
      </c>
      <c r="J1572" t="s">
        <v>89</v>
      </c>
      <c r="K1572" t="s">
        <v>90</v>
      </c>
      <c r="L1572" t="s">
        <v>28</v>
      </c>
      <c r="M1572" t="s">
        <v>120</v>
      </c>
      <c r="N1572">
        <v>365</v>
      </c>
      <c r="O1572" t="s">
        <v>53</v>
      </c>
      <c r="P1572" s="4">
        <v>94.75</v>
      </c>
      <c r="Q1572">
        <v>2</v>
      </c>
      <c r="R1572" s="4">
        <f t="shared" si="120"/>
        <v>189.5</v>
      </c>
      <c r="S1572" s="2">
        <v>61.139999400000001</v>
      </c>
      <c r="T1572" s="2">
        <f t="shared" si="123"/>
        <v>128.36000060000001</v>
      </c>
      <c r="U1572" s="2">
        <f t="shared" si="124"/>
        <v>30.5699997</v>
      </c>
    </row>
    <row r="1573" spans="1:21">
      <c r="A1573">
        <v>21197</v>
      </c>
      <c r="B1573" s="1">
        <v>43363</v>
      </c>
      <c r="C1573" s="2">
        <f t="shared" si="121"/>
        <v>4</v>
      </c>
      <c r="D1573" s="2" t="str">
        <f t="shared" si="122"/>
        <v>Weekday</v>
      </c>
      <c r="E1573" s="2" t="str">
        <f>TEXT(Table2[[#This Row],[Order Date]],"MMMM")</f>
        <v>September</v>
      </c>
      <c r="F1573" s="2" t="str">
        <f>TEXT(Table2[[#This Row],[Order Date]],"YYYY")</f>
        <v>2018</v>
      </c>
      <c r="G1573">
        <v>10558</v>
      </c>
      <c r="H1573" t="s">
        <v>92</v>
      </c>
      <c r="I1573" t="s">
        <v>1010</v>
      </c>
      <c r="J1573" t="s">
        <v>89</v>
      </c>
      <c r="K1573" t="s">
        <v>90</v>
      </c>
      <c r="L1573" t="s">
        <v>28</v>
      </c>
      <c r="M1573" t="s">
        <v>120</v>
      </c>
      <c r="N1573">
        <v>365</v>
      </c>
      <c r="O1573" t="s">
        <v>53</v>
      </c>
      <c r="P1573" s="4">
        <v>94.75</v>
      </c>
      <c r="Q1573">
        <v>2</v>
      </c>
      <c r="R1573" s="4">
        <f t="shared" si="120"/>
        <v>189.5</v>
      </c>
      <c r="S1573" s="2">
        <v>61.139999400000001</v>
      </c>
      <c r="T1573" s="2">
        <f t="shared" si="123"/>
        <v>128.36000060000001</v>
      </c>
      <c r="U1573" s="2">
        <f t="shared" si="124"/>
        <v>30.5699997</v>
      </c>
    </row>
    <row r="1574" spans="1:21">
      <c r="A1574">
        <v>42287</v>
      </c>
      <c r="B1574" s="1">
        <v>43362</v>
      </c>
      <c r="C1574" s="2">
        <f t="shared" si="121"/>
        <v>3</v>
      </c>
      <c r="D1574" s="2" t="str">
        <f t="shared" si="122"/>
        <v>Weekday</v>
      </c>
      <c r="E1574" s="2" t="str">
        <f>TEXT(Table2[[#This Row],[Order Date]],"MMMM")</f>
        <v>September</v>
      </c>
      <c r="F1574" s="2" t="str">
        <f>TEXT(Table2[[#This Row],[Order Date]],"YYYY")</f>
        <v>2018</v>
      </c>
      <c r="G1574">
        <v>9356</v>
      </c>
      <c r="H1574" t="s">
        <v>430</v>
      </c>
      <c r="I1574" t="s">
        <v>308</v>
      </c>
      <c r="J1574" t="s">
        <v>89</v>
      </c>
      <c r="K1574" t="s">
        <v>90</v>
      </c>
      <c r="L1574" t="s">
        <v>28</v>
      </c>
      <c r="M1574" t="s">
        <v>409</v>
      </c>
      <c r="N1574">
        <v>282</v>
      </c>
      <c r="O1574" t="s">
        <v>29</v>
      </c>
      <c r="P1574" s="4">
        <v>185</v>
      </c>
      <c r="Q1574">
        <v>2</v>
      </c>
      <c r="R1574" s="4">
        <f t="shared" si="120"/>
        <v>370</v>
      </c>
      <c r="S1574" s="2">
        <v>199.7400055</v>
      </c>
      <c r="T1574" s="2">
        <f t="shared" si="123"/>
        <v>170.2599945</v>
      </c>
      <c r="U1574" s="2">
        <f t="shared" si="124"/>
        <v>99.870002749999998</v>
      </c>
    </row>
    <row r="1575" spans="1:21">
      <c r="A1575">
        <v>47193</v>
      </c>
      <c r="B1575" s="1">
        <v>43362</v>
      </c>
      <c r="C1575" s="2">
        <f t="shared" si="121"/>
        <v>3</v>
      </c>
      <c r="D1575" s="2" t="str">
        <f t="shared" si="122"/>
        <v>Weekday</v>
      </c>
      <c r="E1575" s="2" t="str">
        <f>TEXT(Table2[[#This Row],[Order Date]],"MMMM")</f>
        <v>September</v>
      </c>
      <c r="F1575" s="2" t="str">
        <f>TEXT(Table2[[#This Row],[Order Date]],"YYYY")</f>
        <v>2018</v>
      </c>
      <c r="G1575">
        <v>9890</v>
      </c>
      <c r="H1575" t="s">
        <v>229</v>
      </c>
      <c r="I1575" t="s">
        <v>543</v>
      </c>
      <c r="J1575" t="s">
        <v>89</v>
      </c>
      <c r="K1575" t="s">
        <v>90</v>
      </c>
      <c r="L1575" t="s">
        <v>28</v>
      </c>
      <c r="M1575" t="s">
        <v>160</v>
      </c>
      <c r="N1575">
        <v>502</v>
      </c>
      <c r="O1575" t="s">
        <v>29</v>
      </c>
      <c r="P1575" s="4">
        <v>65</v>
      </c>
      <c r="Q1575">
        <v>4</v>
      </c>
      <c r="R1575" s="4">
        <f t="shared" si="120"/>
        <v>260</v>
      </c>
      <c r="S1575" s="2">
        <v>134.39999388000001</v>
      </c>
      <c r="T1575" s="2">
        <f t="shared" si="123"/>
        <v>125.60000611999999</v>
      </c>
      <c r="U1575" s="2">
        <f t="shared" si="124"/>
        <v>33.599998470000003</v>
      </c>
    </row>
    <row r="1576" spans="1:21">
      <c r="A1576">
        <v>24118</v>
      </c>
      <c r="B1576" s="1">
        <v>43361</v>
      </c>
      <c r="C1576" s="2">
        <f t="shared" si="121"/>
        <v>2</v>
      </c>
      <c r="D1576" s="2" t="str">
        <f t="shared" si="122"/>
        <v>Weekday</v>
      </c>
      <c r="E1576" s="2" t="str">
        <f>TEXT(Table2[[#This Row],[Order Date]],"MMMM")</f>
        <v>September</v>
      </c>
      <c r="F1576" s="2" t="str">
        <f>TEXT(Table2[[#This Row],[Order Date]],"YYYY")</f>
        <v>2018</v>
      </c>
      <c r="G1576">
        <v>9345</v>
      </c>
      <c r="H1576" t="s">
        <v>87</v>
      </c>
      <c r="I1576" t="s">
        <v>88</v>
      </c>
      <c r="J1576" t="s">
        <v>89</v>
      </c>
      <c r="K1576" t="s">
        <v>90</v>
      </c>
      <c r="L1576" t="s">
        <v>28</v>
      </c>
      <c r="M1576" t="s">
        <v>1004</v>
      </c>
      <c r="N1576">
        <v>249</v>
      </c>
      <c r="O1576" t="s">
        <v>29</v>
      </c>
      <c r="P1576" s="4">
        <v>49.87</v>
      </c>
      <c r="Q1576">
        <v>2</v>
      </c>
      <c r="R1576" s="4">
        <f t="shared" si="120"/>
        <v>99.74</v>
      </c>
      <c r="S1576" s="2">
        <v>50.479999540000001</v>
      </c>
      <c r="T1576" s="2">
        <f t="shared" si="123"/>
        <v>49.260000459999993</v>
      </c>
      <c r="U1576" s="2">
        <f t="shared" si="124"/>
        <v>25.239999770000001</v>
      </c>
    </row>
    <row r="1577" spans="1:21">
      <c r="A1577">
        <v>30963</v>
      </c>
      <c r="B1577" s="1">
        <v>43360</v>
      </c>
      <c r="C1577" s="2">
        <f t="shared" si="121"/>
        <v>1</v>
      </c>
      <c r="D1577" s="2" t="str">
        <f t="shared" si="122"/>
        <v>Weekday</v>
      </c>
      <c r="E1577" s="2" t="str">
        <f>TEXT(Table2[[#This Row],[Order Date]],"MMMM")</f>
        <v>September</v>
      </c>
      <c r="F1577" s="2" t="str">
        <f>TEXT(Table2[[#This Row],[Order Date]],"YYYY")</f>
        <v>2018</v>
      </c>
      <c r="G1577">
        <v>1865</v>
      </c>
      <c r="H1577" t="s">
        <v>739</v>
      </c>
      <c r="I1577" t="s">
        <v>395</v>
      </c>
      <c r="J1577" t="s">
        <v>89</v>
      </c>
      <c r="K1577" t="s">
        <v>90</v>
      </c>
      <c r="L1577" t="s">
        <v>28</v>
      </c>
      <c r="M1577" t="s">
        <v>134</v>
      </c>
      <c r="N1577">
        <v>191</v>
      </c>
      <c r="O1577" t="s">
        <v>29</v>
      </c>
      <c r="P1577" s="4">
        <v>85</v>
      </c>
      <c r="Q1577">
        <v>2</v>
      </c>
      <c r="R1577" s="4">
        <f t="shared" si="120"/>
        <v>170</v>
      </c>
      <c r="S1577" s="2">
        <v>109.5599976</v>
      </c>
      <c r="T1577" s="2">
        <f t="shared" si="123"/>
        <v>60.440002399999997</v>
      </c>
      <c r="U1577" s="2">
        <f t="shared" si="124"/>
        <v>54.779998800000001</v>
      </c>
    </row>
    <row r="1578" spans="1:21">
      <c r="A1578">
        <v>23585</v>
      </c>
      <c r="B1578" s="1">
        <v>43359</v>
      </c>
      <c r="C1578" s="2">
        <f t="shared" si="121"/>
        <v>7</v>
      </c>
      <c r="D1578" s="2" t="str">
        <f t="shared" si="122"/>
        <v>Weekend</v>
      </c>
      <c r="E1578" s="2" t="str">
        <f>TEXT(Table2[[#This Row],[Order Date]],"MMMM")</f>
        <v>September</v>
      </c>
      <c r="F1578" s="2" t="str">
        <f>TEXT(Table2[[#This Row],[Order Date]],"YYYY")</f>
        <v>2018</v>
      </c>
      <c r="G1578">
        <v>2189</v>
      </c>
      <c r="H1578" t="s">
        <v>92</v>
      </c>
      <c r="I1578" t="s">
        <v>1011</v>
      </c>
      <c r="J1578" t="s">
        <v>89</v>
      </c>
      <c r="K1578" t="s">
        <v>90</v>
      </c>
      <c r="L1578" t="s">
        <v>28</v>
      </c>
      <c r="M1578" t="s">
        <v>134</v>
      </c>
      <c r="N1578">
        <v>191</v>
      </c>
      <c r="O1578" t="s">
        <v>29</v>
      </c>
      <c r="P1578" s="4">
        <v>85</v>
      </c>
      <c r="Q1578">
        <v>2</v>
      </c>
      <c r="R1578" s="4">
        <f t="shared" si="120"/>
        <v>170</v>
      </c>
      <c r="S1578" s="2">
        <v>109.5599976</v>
      </c>
      <c r="T1578" s="2">
        <f t="shared" si="123"/>
        <v>60.440002399999997</v>
      </c>
      <c r="U1578" s="2">
        <f t="shared" si="124"/>
        <v>54.779998800000001</v>
      </c>
    </row>
    <row r="1579" spans="1:21">
      <c r="A1579">
        <v>24853</v>
      </c>
      <c r="B1579" s="1">
        <v>43358</v>
      </c>
      <c r="C1579" s="2">
        <f t="shared" si="121"/>
        <v>6</v>
      </c>
      <c r="D1579" s="2" t="str">
        <f t="shared" si="122"/>
        <v>Weekend</v>
      </c>
      <c r="E1579" s="2" t="str">
        <f>TEXT(Table2[[#This Row],[Order Date]],"MMMM")</f>
        <v>September</v>
      </c>
      <c r="F1579" s="2" t="str">
        <f>TEXT(Table2[[#This Row],[Order Date]],"YYYY")</f>
        <v>2018</v>
      </c>
      <c r="G1579">
        <v>4029</v>
      </c>
      <c r="H1579" t="s">
        <v>488</v>
      </c>
      <c r="I1579" t="s">
        <v>887</v>
      </c>
      <c r="J1579" t="s">
        <v>89</v>
      </c>
      <c r="K1579" t="s">
        <v>90</v>
      </c>
      <c r="L1579" t="s">
        <v>28</v>
      </c>
      <c r="M1579" t="s">
        <v>134</v>
      </c>
      <c r="N1579">
        <v>191</v>
      </c>
      <c r="O1579" t="s">
        <v>29</v>
      </c>
      <c r="P1579" s="4">
        <v>85</v>
      </c>
      <c r="Q1579">
        <v>2</v>
      </c>
      <c r="R1579" s="4">
        <f t="shared" si="120"/>
        <v>170</v>
      </c>
      <c r="S1579" s="2">
        <v>109.5599976</v>
      </c>
      <c r="T1579" s="2">
        <f t="shared" si="123"/>
        <v>60.440002399999997</v>
      </c>
      <c r="U1579" s="2">
        <f t="shared" si="124"/>
        <v>54.779998800000001</v>
      </c>
    </row>
    <row r="1580" spans="1:21">
      <c r="A1580">
        <v>22261</v>
      </c>
      <c r="B1580" s="1">
        <v>43357</v>
      </c>
      <c r="C1580" s="2">
        <f t="shared" si="121"/>
        <v>5</v>
      </c>
      <c r="D1580" s="2" t="str">
        <f t="shared" si="122"/>
        <v>Weekday</v>
      </c>
      <c r="E1580" s="2" t="str">
        <f>TEXT(Table2[[#This Row],[Order Date]],"MMMM")</f>
        <v>September</v>
      </c>
      <c r="F1580" s="2" t="str">
        <f>TEXT(Table2[[#This Row],[Order Date]],"YYYY")</f>
        <v>2018</v>
      </c>
      <c r="G1580">
        <v>6707</v>
      </c>
      <c r="H1580" t="s">
        <v>92</v>
      </c>
      <c r="I1580" t="s">
        <v>268</v>
      </c>
      <c r="J1580" t="s">
        <v>89</v>
      </c>
      <c r="K1580" t="s">
        <v>90</v>
      </c>
      <c r="L1580" t="s">
        <v>28</v>
      </c>
      <c r="M1580" t="s">
        <v>134</v>
      </c>
      <c r="N1580">
        <v>191</v>
      </c>
      <c r="O1580" t="s">
        <v>29</v>
      </c>
      <c r="P1580" s="4">
        <v>85</v>
      </c>
      <c r="Q1580">
        <v>2</v>
      </c>
      <c r="R1580" s="4">
        <f t="shared" si="120"/>
        <v>170</v>
      </c>
      <c r="S1580" s="2">
        <v>109.5599976</v>
      </c>
      <c r="T1580" s="2">
        <f t="shared" si="123"/>
        <v>60.440002399999997</v>
      </c>
      <c r="U1580" s="2">
        <f t="shared" si="124"/>
        <v>54.779998800000001</v>
      </c>
    </row>
    <row r="1581" spans="1:21">
      <c r="A1581">
        <v>47796</v>
      </c>
      <c r="B1581" s="1">
        <v>43356</v>
      </c>
      <c r="C1581" s="2">
        <f t="shared" si="121"/>
        <v>4</v>
      </c>
      <c r="D1581" s="2" t="str">
        <f t="shared" si="122"/>
        <v>Weekday</v>
      </c>
      <c r="E1581" s="2" t="str">
        <f>TEXT(Table2[[#This Row],[Order Date]],"MMMM")</f>
        <v>September</v>
      </c>
      <c r="F1581" s="2" t="str">
        <f>TEXT(Table2[[#This Row],[Order Date]],"YYYY")</f>
        <v>2018</v>
      </c>
      <c r="G1581">
        <v>8587</v>
      </c>
      <c r="H1581" t="s">
        <v>1012</v>
      </c>
      <c r="I1581" t="s">
        <v>36</v>
      </c>
      <c r="J1581" t="s">
        <v>110</v>
      </c>
      <c r="K1581" t="s">
        <v>111</v>
      </c>
      <c r="L1581" t="s">
        <v>28</v>
      </c>
      <c r="M1581" t="s">
        <v>160</v>
      </c>
      <c r="N1581">
        <v>502</v>
      </c>
      <c r="O1581" t="s">
        <v>29</v>
      </c>
      <c r="P1581" s="4">
        <v>65</v>
      </c>
      <c r="Q1581">
        <v>5</v>
      </c>
      <c r="R1581" s="4">
        <f t="shared" si="120"/>
        <v>325</v>
      </c>
      <c r="S1581" s="2">
        <v>167.99999235000001</v>
      </c>
      <c r="T1581" s="2">
        <f t="shared" si="123"/>
        <v>157.00000764999999</v>
      </c>
      <c r="U1581" s="2">
        <f t="shared" si="124"/>
        <v>33.599998470000003</v>
      </c>
    </row>
    <row r="1582" spans="1:21">
      <c r="A1582">
        <v>21197</v>
      </c>
      <c r="B1582" s="1">
        <v>43356</v>
      </c>
      <c r="C1582" s="2">
        <f t="shared" si="121"/>
        <v>4</v>
      </c>
      <c r="D1582" s="2" t="str">
        <f t="shared" si="122"/>
        <v>Weekday</v>
      </c>
      <c r="E1582" s="2" t="str">
        <f>TEXT(Table2[[#This Row],[Order Date]],"MMMM")</f>
        <v>September</v>
      </c>
      <c r="F1582" s="2" t="str">
        <f>TEXT(Table2[[#This Row],[Order Date]],"YYYY")</f>
        <v>2018</v>
      </c>
      <c r="G1582">
        <v>10558</v>
      </c>
      <c r="H1582" t="s">
        <v>92</v>
      </c>
      <c r="I1582" t="s">
        <v>1010</v>
      </c>
      <c r="J1582" t="s">
        <v>89</v>
      </c>
      <c r="K1582" t="s">
        <v>90</v>
      </c>
      <c r="L1582" t="s">
        <v>28</v>
      </c>
      <c r="M1582" t="s">
        <v>134</v>
      </c>
      <c r="N1582">
        <v>191</v>
      </c>
      <c r="O1582" t="s">
        <v>29</v>
      </c>
      <c r="P1582" s="4">
        <v>85</v>
      </c>
      <c r="Q1582">
        <v>2</v>
      </c>
      <c r="R1582" s="4">
        <f t="shared" si="120"/>
        <v>170</v>
      </c>
      <c r="S1582" s="2">
        <v>109.5599976</v>
      </c>
      <c r="T1582" s="2">
        <f t="shared" si="123"/>
        <v>60.440002399999997</v>
      </c>
      <c r="U1582" s="2">
        <f t="shared" si="124"/>
        <v>54.779998800000001</v>
      </c>
    </row>
    <row r="1583" spans="1:21">
      <c r="A1583">
        <v>29880</v>
      </c>
      <c r="B1583" s="1">
        <v>43355</v>
      </c>
      <c r="C1583" s="2">
        <f t="shared" si="121"/>
        <v>3</v>
      </c>
      <c r="D1583" s="2" t="str">
        <f t="shared" si="122"/>
        <v>Weekday</v>
      </c>
      <c r="E1583" s="2" t="str">
        <f>TEXT(Table2[[#This Row],[Order Date]],"MMMM")</f>
        <v>September</v>
      </c>
      <c r="F1583" s="2" t="str">
        <f>TEXT(Table2[[#This Row],[Order Date]],"YYYY")</f>
        <v>2018</v>
      </c>
      <c r="G1583">
        <v>11056</v>
      </c>
      <c r="H1583" t="s">
        <v>784</v>
      </c>
      <c r="I1583" t="s">
        <v>26</v>
      </c>
      <c r="J1583" t="s">
        <v>89</v>
      </c>
      <c r="K1583" t="s">
        <v>90</v>
      </c>
      <c r="L1583" t="s">
        <v>28</v>
      </c>
      <c r="M1583" t="s">
        <v>134</v>
      </c>
      <c r="N1583">
        <v>191</v>
      </c>
      <c r="O1583" t="s">
        <v>29</v>
      </c>
      <c r="P1583" s="4">
        <v>85</v>
      </c>
      <c r="Q1583">
        <v>2</v>
      </c>
      <c r="R1583" s="4">
        <f t="shared" si="120"/>
        <v>170</v>
      </c>
      <c r="S1583" s="2">
        <v>109.5599976</v>
      </c>
      <c r="T1583" s="2">
        <f t="shared" si="123"/>
        <v>60.440002399999997</v>
      </c>
      <c r="U1583" s="2">
        <f t="shared" si="124"/>
        <v>54.779998800000001</v>
      </c>
    </row>
    <row r="1584" spans="1:21">
      <c r="A1584">
        <v>45027</v>
      </c>
      <c r="B1584" s="1">
        <v>43354</v>
      </c>
      <c r="C1584" s="2">
        <f t="shared" si="121"/>
        <v>2</v>
      </c>
      <c r="D1584" s="2" t="str">
        <f t="shared" si="122"/>
        <v>Weekday</v>
      </c>
      <c r="E1584" s="2" t="str">
        <f>TEXT(Table2[[#This Row],[Order Date]],"MMMM")</f>
        <v>September</v>
      </c>
      <c r="F1584" s="2" t="str">
        <f>TEXT(Table2[[#This Row],[Order Date]],"YYYY")</f>
        <v>2018</v>
      </c>
      <c r="G1584">
        <v>8534</v>
      </c>
      <c r="H1584" t="s">
        <v>634</v>
      </c>
      <c r="I1584" t="s">
        <v>557</v>
      </c>
      <c r="J1584" t="s">
        <v>89</v>
      </c>
      <c r="K1584" t="s">
        <v>90</v>
      </c>
      <c r="L1584" t="s">
        <v>28</v>
      </c>
      <c r="M1584" t="s">
        <v>183</v>
      </c>
      <c r="N1584">
        <v>627</v>
      </c>
      <c r="O1584" t="s">
        <v>46</v>
      </c>
      <c r="P1584" s="4">
        <v>165</v>
      </c>
      <c r="Q1584">
        <v>5</v>
      </c>
      <c r="R1584" s="4">
        <f t="shared" si="120"/>
        <v>825</v>
      </c>
      <c r="S1584" s="2">
        <v>613.65001700000005</v>
      </c>
      <c r="T1584" s="2">
        <f t="shared" si="123"/>
        <v>211.34998299999995</v>
      </c>
      <c r="U1584" s="2">
        <f t="shared" si="124"/>
        <v>122.73000340000002</v>
      </c>
    </row>
    <row r="1585" spans="1:21">
      <c r="A1585">
        <v>42134</v>
      </c>
      <c r="B1585" s="1">
        <v>43350</v>
      </c>
      <c r="C1585" s="2">
        <f t="shared" si="121"/>
        <v>5</v>
      </c>
      <c r="D1585" s="2" t="str">
        <f t="shared" si="122"/>
        <v>Weekday</v>
      </c>
      <c r="E1585" s="2" t="str">
        <f>TEXT(Table2[[#This Row],[Order Date]],"MMMM")</f>
        <v>September</v>
      </c>
      <c r="F1585" s="2" t="str">
        <f>TEXT(Table2[[#This Row],[Order Date]],"YYYY")</f>
        <v>2018</v>
      </c>
      <c r="G1585">
        <v>3984</v>
      </c>
      <c r="H1585" t="s">
        <v>148</v>
      </c>
      <c r="I1585" t="s">
        <v>949</v>
      </c>
      <c r="J1585" t="s">
        <v>89</v>
      </c>
      <c r="K1585" t="s">
        <v>90</v>
      </c>
      <c r="L1585" t="s">
        <v>28</v>
      </c>
      <c r="M1585" t="s">
        <v>94</v>
      </c>
      <c r="N1585">
        <v>403</v>
      </c>
      <c r="O1585" t="s">
        <v>53</v>
      </c>
      <c r="P1585" s="4">
        <v>133.37</v>
      </c>
      <c r="Q1585">
        <v>1</v>
      </c>
      <c r="R1585" s="4">
        <f t="shared" si="120"/>
        <v>133.37</v>
      </c>
      <c r="S1585" s="2">
        <v>84.590000149999995</v>
      </c>
      <c r="T1585" s="2">
        <f t="shared" si="123"/>
        <v>48.77999985000001</v>
      </c>
      <c r="U1585" s="2">
        <f t="shared" si="124"/>
        <v>84.590000149999995</v>
      </c>
    </row>
    <row r="1586" spans="1:21">
      <c r="A1586">
        <v>42130</v>
      </c>
      <c r="B1586" s="1">
        <v>43349</v>
      </c>
      <c r="C1586" s="2">
        <f t="shared" si="121"/>
        <v>4</v>
      </c>
      <c r="D1586" s="2" t="str">
        <f t="shared" si="122"/>
        <v>Weekday</v>
      </c>
      <c r="E1586" s="2" t="str">
        <f>TEXT(Table2[[#This Row],[Order Date]],"MMMM")</f>
        <v>September</v>
      </c>
      <c r="F1586" s="2" t="str">
        <f>TEXT(Table2[[#This Row],[Order Date]],"YYYY")</f>
        <v>2018</v>
      </c>
      <c r="G1586">
        <v>11632</v>
      </c>
      <c r="H1586" t="s">
        <v>92</v>
      </c>
      <c r="I1586" t="s">
        <v>557</v>
      </c>
      <c r="J1586" t="s">
        <v>89</v>
      </c>
      <c r="K1586" t="s">
        <v>90</v>
      </c>
      <c r="L1586" t="s">
        <v>28</v>
      </c>
      <c r="M1586" t="s">
        <v>94</v>
      </c>
      <c r="N1586">
        <v>403</v>
      </c>
      <c r="O1586" t="s">
        <v>53</v>
      </c>
      <c r="P1586" s="4">
        <v>133.37</v>
      </c>
      <c r="Q1586">
        <v>1</v>
      </c>
      <c r="R1586" s="4">
        <f t="shared" si="120"/>
        <v>133.37</v>
      </c>
      <c r="S1586" s="2">
        <v>84.590000149999995</v>
      </c>
      <c r="T1586" s="2">
        <f t="shared" si="123"/>
        <v>48.77999985000001</v>
      </c>
      <c r="U1586" s="2">
        <f t="shared" si="124"/>
        <v>84.590000149999995</v>
      </c>
    </row>
    <row r="1587" spans="1:21">
      <c r="A1587">
        <v>41893</v>
      </c>
      <c r="B1587" s="1">
        <v>43347</v>
      </c>
      <c r="C1587" s="2">
        <f t="shared" si="121"/>
        <v>2</v>
      </c>
      <c r="D1587" s="2" t="str">
        <f t="shared" si="122"/>
        <v>Weekday</v>
      </c>
      <c r="E1587" s="2" t="str">
        <f>TEXT(Table2[[#This Row],[Order Date]],"MMMM")</f>
        <v>September</v>
      </c>
      <c r="F1587" s="2" t="str">
        <f>TEXT(Table2[[#This Row],[Order Date]],"YYYY")</f>
        <v>2018</v>
      </c>
      <c r="G1587">
        <v>3597</v>
      </c>
      <c r="H1587" t="s">
        <v>92</v>
      </c>
      <c r="I1587" t="s">
        <v>105</v>
      </c>
      <c r="J1587" t="s">
        <v>89</v>
      </c>
      <c r="K1587" t="s">
        <v>90</v>
      </c>
      <c r="L1587" t="s">
        <v>28</v>
      </c>
      <c r="M1587" t="s">
        <v>160</v>
      </c>
      <c r="N1587">
        <v>502</v>
      </c>
      <c r="O1587" t="s">
        <v>29</v>
      </c>
      <c r="P1587" s="4">
        <v>65</v>
      </c>
      <c r="Q1587">
        <v>5</v>
      </c>
      <c r="R1587" s="4">
        <f t="shared" si="120"/>
        <v>325</v>
      </c>
      <c r="S1587" s="2">
        <v>167.99999235000001</v>
      </c>
      <c r="T1587" s="2">
        <f t="shared" si="123"/>
        <v>157.00000764999999</v>
      </c>
      <c r="U1587" s="2">
        <f t="shared" si="124"/>
        <v>33.599998470000003</v>
      </c>
    </row>
    <row r="1588" spans="1:21">
      <c r="A1588">
        <v>41896</v>
      </c>
      <c r="B1588" s="1">
        <v>43346</v>
      </c>
      <c r="C1588" s="2">
        <f t="shared" si="121"/>
        <v>1</v>
      </c>
      <c r="D1588" s="2" t="str">
        <f t="shared" si="122"/>
        <v>Weekday</v>
      </c>
      <c r="E1588" s="2" t="str">
        <f>TEXT(Table2[[#This Row],[Order Date]],"MMMM")</f>
        <v>September</v>
      </c>
      <c r="F1588" s="2" t="str">
        <f>TEXT(Table2[[#This Row],[Order Date]],"YYYY")</f>
        <v>2018</v>
      </c>
      <c r="G1588">
        <v>289</v>
      </c>
      <c r="H1588" t="s">
        <v>1013</v>
      </c>
      <c r="I1588" t="s">
        <v>1014</v>
      </c>
      <c r="J1588" t="s">
        <v>89</v>
      </c>
      <c r="K1588" t="s">
        <v>90</v>
      </c>
      <c r="L1588" t="s">
        <v>28</v>
      </c>
      <c r="M1588" t="s">
        <v>94</v>
      </c>
      <c r="N1588">
        <v>403</v>
      </c>
      <c r="O1588" t="s">
        <v>53</v>
      </c>
      <c r="P1588" s="4">
        <v>133.37</v>
      </c>
      <c r="Q1588">
        <v>1</v>
      </c>
      <c r="R1588" s="4">
        <f t="shared" si="120"/>
        <v>133.37</v>
      </c>
      <c r="S1588" s="2">
        <v>84.590000149999995</v>
      </c>
      <c r="T1588" s="2">
        <f t="shared" si="123"/>
        <v>48.77999985000001</v>
      </c>
      <c r="U1588" s="2">
        <f t="shared" si="124"/>
        <v>84.590000149999995</v>
      </c>
    </row>
    <row r="1589" spans="1:21">
      <c r="A1589">
        <v>25050</v>
      </c>
      <c r="B1589" s="1">
        <v>43344</v>
      </c>
      <c r="C1589" s="2">
        <f t="shared" si="121"/>
        <v>6</v>
      </c>
      <c r="D1589" s="2" t="str">
        <f t="shared" si="122"/>
        <v>Weekend</v>
      </c>
      <c r="E1589" s="2" t="str">
        <f>TEXT(Table2[[#This Row],[Order Date]],"MMMM")</f>
        <v>September</v>
      </c>
      <c r="F1589" s="2" t="str">
        <f>TEXT(Table2[[#This Row],[Order Date]],"YYYY")</f>
        <v>2018</v>
      </c>
      <c r="G1589">
        <v>10082</v>
      </c>
      <c r="H1589" t="s">
        <v>92</v>
      </c>
      <c r="I1589" t="s">
        <v>130</v>
      </c>
      <c r="J1589" t="s">
        <v>89</v>
      </c>
      <c r="K1589" t="s">
        <v>90</v>
      </c>
      <c r="L1589" t="s">
        <v>28</v>
      </c>
      <c r="M1589" t="s">
        <v>94</v>
      </c>
      <c r="N1589">
        <v>403</v>
      </c>
      <c r="O1589" t="s">
        <v>53</v>
      </c>
      <c r="P1589" s="4">
        <v>133.37</v>
      </c>
      <c r="Q1589">
        <v>1</v>
      </c>
      <c r="R1589" s="4">
        <f t="shared" si="120"/>
        <v>133.37</v>
      </c>
      <c r="S1589" s="2">
        <v>84.590000149999995</v>
      </c>
      <c r="T1589" s="2">
        <f t="shared" si="123"/>
        <v>48.77999985000001</v>
      </c>
      <c r="U1589" s="2">
        <f t="shared" si="124"/>
        <v>84.590000149999995</v>
      </c>
    </row>
    <row r="1590" spans="1:21">
      <c r="A1590">
        <v>41142</v>
      </c>
      <c r="B1590" s="1">
        <v>43343</v>
      </c>
      <c r="C1590" s="2">
        <f t="shared" si="121"/>
        <v>5</v>
      </c>
      <c r="D1590" s="2" t="str">
        <f t="shared" si="122"/>
        <v>Weekday</v>
      </c>
      <c r="E1590" s="2" t="str">
        <f>TEXT(Table2[[#This Row],[Order Date]],"MMMM")</f>
        <v>August</v>
      </c>
      <c r="F1590" s="2" t="str">
        <f>TEXT(Table2[[#This Row],[Order Date]],"YYYY")</f>
        <v>2018</v>
      </c>
      <c r="G1590">
        <v>5023</v>
      </c>
      <c r="H1590" t="s">
        <v>92</v>
      </c>
      <c r="I1590" t="s">
        <v>44</v>
      </c>
      <c r="J1590" t="s">
        <v>110</v>
      </c>
      <c r="K1590" t="s">
        <v>111</v>
      </c>
      <c r="L1590" t="s">
        <v>33</v>
      </c>
      <c r="M1590" t="s">
        <v>160</v>
      </c>
      <c r="N1590">
        <v>502</v>
      </c>
      <c r="O1590" t="s">
        <v>29</v>
      </c>
      <c r="P1590" s="4">
        <v>65</v>
      </c>
      <c r="Q1590">
        <v>5</v>
      </c>
      <c r="R1590" s="4">
        <f t="shared" si="120"/>
        <v>325</v>
      </c>
      <c r="S1590" s="2">
        <v>167.99999235000001</v>
      </c>
      <c r="T1590" s="2">
        <f t="shared" si="123"/>
        <v>157.00000764999999</v>
      </c>
      <c r="U1590" s="2">
        <f t="shared" si="124"/>
        <v>33.599998470000003</v>
      </c>
    </row>
    <row r="1591" spans="1:21">
      <c r="A1591">
        <v>34284</v>
      </c>
      <c r="B1591" s="1">
        <v>43342</v>
      </c>
      <c r="C1591" s="2">
        <f t="shared" si="121"/>
        <v>4</v>
      </c>
      <c r="D1591" s="2" t="str">
        <f t="shared" si="122"/>
        <v>Weekday</v>
      </c>
      <c r="E1591" s="2" t="str">
        <f>TEXT(Table2[[#This Row],[Order Date]],"MMMM")</f>
        <v>August</v>
      </c>
      <c r="F1591" s="2" t="str">
        <f>TEXT(Table2[[#This Row],[Order Date]],"YYYY")</f>
        <v>2018</v>
      </c>
      <c r="G1591">
        <v>8024</v>
      </c>
      <c r="H1591" t="s">
        <v>92</v>
      </c>
      <c r="I1591" t="s">
        <v>44</v>
      </c>
      <c r="J1591" t="s">
        <v>110</v>
      </c>
      <c r="K1591" t="s">
        <v>111</v>
      </c>
      <c r="L1591" t="s">
        <v>33</v>
      </c>
      <c r="M1591" t="s">
        <v>586</v>
      </c>
      <c r="N1591">
        <v>572</v>
      </c>
      <c r="O1591" t="s">
        <v>29</v>
      </c>
      <c r="P1591" s="4">
        <v>165</v>
      </c>
      <c r="Q1591">
        <v>5</v>
      </c>
      <c r="R1591" s="4">
        <f t="shared" si="120"/>
        <v>825</v>
      </c>
      <c r="S1591" s="2">
        <v>436.05000018999999</v>
      </c>
      <c r="T1591" s="2">
        <f t="shared" si="123"/>
        <v>388.94999981000001</v>
      </c>
      <c r="U1591" s="2">
        <f t="shared" si="124"/>
        <v>87.210000038000004</v>
      </c>
    </row>
    <row r="1592" spans="1:21">
      <c r="A1592">
        <v>23378</v>
      </c>
      <c r="B1592" s="1">
        <v>43340</v>
      </c>
      <c r="C1592" s="2">
        <f t="shared" si="121"/>
        <v>2</v>
      </c>
      <c r="D1592" s="2" t="str">
        <f t="shared" si="122"/>
        <v>Weekday</v>
      </c>
      <c r="E1592" s="2" t="str">
        <f>TEXT(Table2[[#This Row],[Order Date]],"MMMM")</f>
        <v>August</v>
      </c>
      <c r="F1592" s="2" t="str">
        <f>TEXT(Table2[[#This Row],[Order Date]],"YYYY")</f>
        <v>2018</v>
      </c>
      <c r="G1592">
        <v>2095</v>
      </c>
      <c r="H1592" t="s">
        <v>276</v>
      </c>
      <c r="I1592" t="s">
        <v>44</v>
      </c>
      <c r="J1592" t="s">
        <v>110</v>
      </c>
      <c r="K1592" t="s">
        <v>111</v>
      </c>
      <c r="L1592" t="s">
        <v>19</v>
      </c>
      <c r="M1592" t="s">
        <v>134</v>
      </c>
      <c r="N1592">
        <v>191</v>
      </c>
      <c r="O1592" t="s">
        <v>29</v>
      </c>
      <c r="P1592" s="4">
        <v>85</v>
      </c>
      <c r="Q1592">
        <v>5</v>
      </c>
      <c r="R1592" s="4">
        <f t="shared" si="120"/>
        <v>425</v>
      </c>
      <c r="S1592" s="2">
        <v>273.89999399999999</v>
      </c>
      <c r="T1592" s="2">
        <f t="shared" si="123"/>
        <v>151.10000600000001</v>
      </c>
      <c r="U1592" s="2">
        <f t="shared" si="124"/>
        <v>54.779998800000001</v>
      </c>
    </row>
    <row r="1593" spans="1:21">
      <c r="A1593">
        <v>40776</v>
      </c>
      <c r="B1593" s="1">
        <v>43340</v>
      </c>
      <c r="C1593" s="2">
        <f t="shared" si="121"/>
        <v>2</v>
      </c>
      <c r="D1593" s="2" t="str">
        <f t="shared" si="122"/>
        <v>Weekday</v>
      </c>
      <c r="E1593" s="2" t="str">
        <f>TEXT(Table2[[#This Row],[Order Date]],"MMMM")</f>
        <v>August</v>
      </c>
      <c r="F1593" s="2" t="str">
        <f>TEXT(Table2[[#This Row],[Order Date]],"YYYY")</f>
        <v>2018</v>
      </c>
      <c r="G1593">
        <v>7200</v>
      </c>
      <c r="H1593" t="s">
        <v>92</v>
      </c>
      <c r="I1593" t="s">
        <v>44</v>
      </c>
      <c r="J1593" t="s">
        <v>110</v>
      </c>
      <c r="K1593" t="s">
        <v>111</v>
      </c>
      <c r="L1593" t="s">
        <v>19</v>
      </c>
      <c r="M1593" t="s">
        <v>120</v>
      </c>
      <c r="N1593">
        <v>365</v>
      </c>
      <c r="O1593" t="s">
        <v>53</v>
      </c>
      <c r="P1593" s="4">
        <v>94.75</v>
      </c>
      <c r="Q1593">
        <v>5</v>
      </c>
      <c r="R1593" s="4">
        <f t="shared" si="120"/>
        <v>473.75</v>
      </c>
      <c r="S1593" s="2">
        <v>152.8499985</v>
      </c>
      <c r="T1593" s="2">
        <f t="shared" si="123"/>
        <v>320.90000150000003</v>
      </c>
      <c r="U1593" s="2">
        <f t="shared" si="124"/>
        <v>30.5699997</v>
      </c>
    </row>
    <row r="1594" spans="1:21">
      <c r="A1594">
        <v>40766</v>
      </c>
      <c r="B1594" s="1">
        <v>43339</v>
      </c>
      <c r="C1594" s="2">
        <f t="shared" si="121"/>
        <v>1</v>
      </c>
      <c r="D1594" s="2" t="str">
        <f t="shared" si="122"/>
        <v>Weekday</v>
      </c>
      <c r="E1594" s="2" t="str">
        <f>TEXT(Table2[[#This Row],[Order Date]],"MMMM")</f>
        <v>August</v>
      </c>
      <c r="F1594" s="2" t="str">
        <f>TEXT(Table2[[#This Row],[Order Date]],"YYYY")</f>
        <v>2018</v>
      </c>
      <c r="G1594">
        <v>3249</v>
      </c>
      <c r="H1594" t="s">
        <v>522</v>
      </c>
      <c r="I1594" t="s">
        <v>44</v>
      </c>
      <c r="J1594" t="s">
        <v>110</v>
      </c>
      <c r="K1594" t="s">
        <v>111</v>
      </c>
      <c r="L1594" t="s">
        <v>33</v>
      </c>
      <c r="M1594" t="s">
        <v>160</v>
      </c>
      <c r="N1594">
        <v>502</v>
      </c>
      <c r="O1594" t="s">
        <v>29</v>
      </c>
      <c r="P1594" s="4">
        <v>65</v>
      </c>
      <c r="Q1594">
        <v>5</v>
      </c>
      <c r="R1594" s="4">
        <f t="shared" si="120"/>
        <v>325</v>
      </c>
      <c r="S1594" s="2">
        <v>167.99999235000001</v>
      </c>
      <c r="T1594" s="2">
        <f t="shared" si="123"/>
        <v>157.00000764999999</v>
      </c>
      <c r="U1594" s="2">
        <f t="shared" si="124"/>
        <v>33.599998470000003</v>
      </c>
    </row>
    <row r="1595" spans="1:21">
      <c r="A1595">
        <v>40138</v>
      </c>
      <c r="B1595" s="1">
        <v>43339</v>
      </c>
      <c r="C1595" s="2">
        <f t="shared" si="121"/>
        <v>1</v>
      </c>
      <c r="D1595" s="2" t="str">
        <f t="shared" si="122"/>
        <v>Weekday</v>
      </c>
      <c r="E1595" s="2" t="str">
        <f>TEXT(Table2[[#This Row],[Order Date]],"MMMM")</f>
        <v>August</v>
      </c>
      <c r="F1595" s="2" t="str">
        <f>TEXT(Table2[[#This Row],[Order Date]],"YYYY")</f>
        <v>2018</v>
      </c>
      <c r="G1595">
        <v>7635</v>
      </c>
      <c r="H1595" t="s">
        <v>872</v>
      </c>
      <c r="I1595" t="s">
        <v>44</v>
      </c>
      <c r="J1595" t="s">
        <v>110</v>
      </c>
      <c r="K1595" t="s">
        <v>111</v>
      </c>
      <c r="L1595" t="s">
        <v>19</v>
      </c>
      <c r="M1595" t="s">
        <v>120</v>
      </c>
      <c r="N1595">
        <v>365</v>
      </c>
      <c r="O1595" t="s">
        <v>53</v>
      </c>
      <c r="P1595" s="4">
        <v>94.75</v>
      </c>
      <c r="Q1595">
        <v>5</v>
      </c>
      <c r="R1595" s="4">
        <f t="shared" si="120"/>
        <v>473.75</v>
      </c>
      <c r="S1595" s="2">
        <v>152.8499985</v>
      </c>
      <c r="T1595" s="2">
        <f t="shared" si="123"/>
        <v>320.90000150000003</v>
      </c>
      <c r="U1595" s="2">
        <f t="shared" si="124"/>
        <v>30.5699997</v>
      </c>
    </row>
    <row r="1596" spans="1:21">
      <c r="A1596">
        <v>21624</v>
      </c>
      <c r="B1596" s="1">
        <v>43339</v>
      </c>
      <c r="C1596" s="2">
        <f t="shared" si="121"/>
        <v>1</v>
      </c>
      <c r="D1596" s="2" t="str">
        <f t="shared" si="122"/>
        <v>Weekday</v>
      </c>
      <c r="E1596" s="2" t="str">
        <f>TEXT(Table2[[#This Row],[Order Date]],"MMMM")</f>
        <v>August</v>
      </c>
      <c r="F1596" s="2" t="str">
        <f>TEXT(Table2[[#This Row],[Order Date]],"YYYY")</f>
        <v>2018</v>
      </c>
      <c r="G1596">
        <v>10852</v>
      </c>
      <c r="H1596" t="s">
        <v>366</v>
      </c>
      <c r="I1596" t="s">
        <v>44</v>
      </c>
      <c r="J1596" t="s">
        <v>110</v>
      </c>
      <c r="K1596" t="s">
        <v>111</v>
      </c>
      <c r="L1596" t="s">
        <v>33</v>
      </c>
      <c r="M1596" t="s">
        <v>178</v>
      </c>
      <c r="N1596">
        <v>273</v>
      </c>
      <c r="O1596" t="s">
        <v>29</v>
      </c>
      <c r="P1596" s="4">
        <v>54.99</v>
      </c>
      <c r="Q1596">
        <v>5</v>
      </c>
      <c r="R1596" s="4">
        <f t="shared" si="120"/>
        <v>274.95</v>
      </c>
      <c r="S1596" s="2">
        <v>129.15000915000002</v>
      </c>
      <c r="T1596" s="2">
        <f t="shared" si="123"/>
        <v>145.79999084999997</v>
      </c>
      <c r="U1596" s="2">
        <f t="shared" si="124"/>
        <v>25.830001830000004</v>
      </c>
    </row>
    <row r="1597" spans="1:21">
      <c r="A1597">
        <v>34977</v>
      </c>
      <c r="B1597" s="1">
        <v>43338</v>
      </c>
      <c r="C1597" s="2">
        <f t="shared" si="121"/>
        <v>7</v>
      </c>
      <c r="D1597" s="2" t="str">
        <f t="shared" si="122"/>
        <v>Weekend</v>
      </c>
      <c r="E1597" s="2" t="str">
        <f>TEXT(Table2[[#This Row],[Order Date]],"MMMM")</f>
        <v>August</v>
      </c>
      <c r="F1597" s="2" t="str">
        <f>TEXT(Table2[[#This Row],[Order Date]],"YYYY")</f>
        <v>2018</v>
      </c>
      <c r="G1597">
        <v>1243</v>
      </c>
      <c r="H1597" t="s">
        <v>1015</v>
      </c>
      <c r="I1597" t="s">
        <v>44</v>
      </c>
      <c r="J1597" t="s">
        <v>110</v>
      </c>
      <c r="K1597" t="s">
        <v>111</v>
      </c>
      <c r="L1597" t="s">
        <v>33</v>
      </c>
      <c r="M1597" t="s">
        <v>134</v>
      </c>
      <c r="N1597">
        <v>191</v>
      </c>
      <c r="O1597" t="s">
        <v>29</v>
      </c>
      <c r="P1597" s="4">
        <v>85</v>
      </c>
      <c r="Q1597">
        <v>5</v>
      </c>
      <c r="R1597" s="4">
        <f t="shared" si="120"/>
        <v>425</v>
      </c>
      <c r="S1597" s="2">
        <v>273.89999399999999</v>
      </c>
      <c r="T1597" s="2">
        <f t="shared" si="123"/>
        <v>151.10000600000001</v>
      </c>
      <c r="U1597" s="2">
        <f t="shared" si="124"/>
        <v>54.779998800000001</v>
      </c>
    </row>
    <row r="1598" spans="1:21">
      <c r="A1598">
        <v>25060</v>
      </c>
      <c r="B1598" s="1">
        <v>43338</v>
      </c>
      <c r="C1598" s="2">
        <f t="shared" si="121"/>
        <v>7</v>
      </c>
      <c r="D1598" s="2" t="str">
        <f t="shared" si="122"/>
        <v>Weekend</v>
      </c>
      <c r="E1598" s="2" t="str">
        <f>TEXT(Table2[[#This Row],[Order Date]],"MMMM")</f>
        <v>August</v>
      </c>
      <c r="F1598" s="2" t="str">
        <f>TEXT(Table2[[#This Row],[Order Date]],"YYYY")</f>
        <v>2018</v>
      </c>
      <c r="G1598">
        <v>11344</v>
      </c>
      <c r="H1598" t="s">
        <v>627</v>
      </c>
      <c r="I1598" t="s">
        <v>44</v>
      </c>
      <c r="J1598" t="s">
        <v>110</v>
      </c>
      <c r="K1598" t="s">
        <v>111</v>
      </c>
      <c r="L1598" t="s">
        <v>33</v>
      </c>
      <c r="M1598" t="s">
        <v>134</v>
      </c>
      <c r="N1598">
        <v>191</v>
      </c>
      <c r="O1598" t="s">
        <v>29</v>
      </c>
      <c r="P1598" s="4">
        <v>85</v>
      </c>
      <c r="Q1598">
        <v>5</v>
      </c>
      <c r="R1598" s="4">
        <f t="shared" si="120"/>
        <v>425</v>
      </c>
      <c r="S1598" s="2">
        <v>273.89999399999999</v>
      </c>
      <c r="T1598" s="2">
        <f t="shared" si="123"/>
        <v>151.10000600000001</v>
      </c>
      <c r="U1598" s="2">
        <f t="shared" si="124"/>
        <v>54.779998800000001</v>
      </c>
    </row>
    <row r="1599" spans="1:21">
      <c r="A1599">
        <v>28827</v>
      </c>
      <c r="B1599" s="1">
        <v>43337</v>
      </c>
      <c r="C1599" s="2">
        <f t="shared" si="121"/>
        <v>6</v>
      </c>
      <c r="D1599" s="2" t="str">
        <f t="shared" si="122"/>
        <v>Weekend</v>
      </c>
      <c r="E1599" s="2" t="str">
        <f>TEXT(Table2[[#This Row],[Order Date]],"MMMM")</f>
        <v>August</v>
      </c>
      <c r="F1599" s="2" t="str">
        <f>TEXT(Table2[[#This Row],[Order Date]],"YYYY")</f>
        <v>2018</v>
      </c>
      <c r="G1599">
        <v>10461</v>
      </c>
      <c r="H1599" t="s">
        <v>536</v>
      </c>
      <c r="I1599" t="s">
        <v>44</v>
      </c>
      <c r="J1599" t="s">
        <v>110</v>
      </c>
      <c r="K1599" t="s">
        <v>111</v>
      </c>
      <c r="L1599" t="s">
        <v>33</v>
      </c>
      <c r="M1599" t="s">
        <v>134</v>
      </c>
      <c r="N1599">
        <v>191</v>
      </c>
      <c r="O1599" t="s">
        <v>29</v>
      </c>
      <c r="P1599" s="4">
        <v>85</v>
      </c>
      <c r="Q1599">
        <v>5</v>
      </c>
      <c r="R1599" s="4">
        <f t="shared" si="120"/>
        <v>425</v>
      </c>
      <c r="S1599" s="2">
        <v>273.89999399999999</v>
      </c>
      <c r="T1599" s="2">
        <f t="shared" si="123"/>
        <v>151.10000600000001</v>
      </c>
      <c r="U1599" s="2">
        <f t="shared" si="124"/>
        <v>54.779998800000001</v>
      </c>
    </row>
    <row r="1600" spans="1:21">
      <c r="A1600">
        <v>39551</v>
      </c>
      <c r="B1600" s="1">
        <v>43336</v>
      </c>
      <c r="C1600" s="2">
        <f t="shared" si="121"/>
        <v>5</v>
      </c>
      <c r="D1600" s="2" t="str">
        <f t="shared" si="122"/>
        <v>Weekday</v>
      </c>
      <c r="E1600" s="2" t="str">
        <f>TEXT(Table2[[#This Row],[Order Date]],"MMMM")</f>
        <v>August</v>
      </c>
      <c r="F1600" s="2" t="str">
        <f>TEXT(Table2[[#This Row],[Order Date]],"YYYY")</f>
        <v>2018</v>
      </c>
      <c r="G1600">
        <v>2922</v>
      </c>
      <c r="H1600" t="s">
        <v>791</v>
      </c>
      <c r="I1600" t="s">
        <v>44</v>
      </c>
      <c r="J1600" t="s">
        <v>110</v>
      </c>
      <c r="K1600" t="s">
        <v>111</v>
      </c>
      <c r="L1600" t="s">
        <v>33</v>
      </c>
      <c r="M1600" t="s">
        <v>134</v>
      </c>
      <c r="N1600">
        <v>191</v>
      </c>
      <c r="O1600" t="s">
        <v>29</v>
      </c>
      <c r="P1600" s="4">
        <v>85</v>
      </c>
      <c r="Q1600">
        <v>5</v>
      </c>
      <c r="R1600" s="4">
        <f t="shared" si="120"/>
        <v>425</v>
      </c>
      <c r="S1600" s="2">
        <v>273.89999399999999</v>
      </c>
      <c r="T1600" s="2">
        <f t="shared" si="123"/>
        <v>151.10000600000001</v>
      </c>
      <c r="U1600" s="2">
        <f t="shared" si="124"/>
        <v>54.779998800000001</v>
      </c>
    </row>
    <row r="1601" spans="1:21">
      <c r="A1601">
        <v>41234</v>
      </c>
      <c r="B1601" s="1">
        <v>43336</v>
      </c>
      <c r="C1601" s="2">
        <f t="shared" si="121"/>
        <v>5</v>
      </c>
      <c r="D1601" s="2" t="str">
        <f t="shared" si="122"/>
        <v>Weekday</v>
      </c>
      <c r="E1601" s="2" t="str">
        <f>TEXT(Table2[[#This Row],[Order Date]],"MMMM")</f>
        <v>August</v>
      </c>
      <c r="F1601" s="2" t="str">
        <f>TEXT(Table2[[#This Row],[Order Date]],"YYYY")</f>
        <v>2018</v>
      </c>
      <c r="G1601">
        <v>3182</v>
      </c>
      <c r="H1601" t="s">
        <v>92</v>
      </c>
      <c r="I1601" t="s">
        <v>44</v>
      </c>
      <c r="J1601" t="s">
        <v>110</v>
      </c>
      <c r="K1601" t="s">
        <v>90</v>
      </c>
      <c r="L1601" t="s">
        <v>28</v>
      </c>
      <c r="M1601" t="s">
        <v>1004</v>
      </c>
      <c r="N1601">
        <v>249</v>
      </c>
      <c r="O1601" t="s">
        <v>29</v>
      </c>
      <c r="P1601" s="4">
        <v>49.87</v>
      </c>
      <c r="Q1601">
        <v>2</v>
      </c>
      <c r="R1601" s="4">
        <f t="shared" si="120"/>
        <v>99.74</v>
      </c>
      <c r="S1601" s="2">
        <v>50.479999540000001</v>
      </c>
      <c r="T1601" s="2">
        <f t="shared" si="123"/>
        <v>49.260000459999993</v>
      </c>
      <c r="U1601" s="2">
        <f t="shared" si="124"/>
        <v>25.239999770000001</v>
      </c>
    </row>
    <row r="1602" spans="1:21">
      <c r="A1602">
        <v>16446</v>
      </c>
      <c r="B1602" s="1">
        <v>43335</v>
      </c>
      <c r="C1602" s="2">
        <f t="shared" si="121"/>
        <v>4</v>
      </c>
      <c r="D1602" s="2" t="str">
        <f t="shared" si="122"/>
        <v>Weekday</v>
      </c>
      <c r="E1602" s="2" t="str">
        <f>TEXT(Table2[[#This Row],[Order Date]],"MMMM")</f>
        <v>August</v>
      </c>
      <c r="F1602" s="2" t="str">
        <f>TEXT(Table2[[#This Row],[Order Date]],"YYYY")</f>
        <v>2018</v>
      </c>
      <c r="G1602">
        <v>4695</v>
      </c>
      <c r="H1602" t="s">
        <v>426</v>
      </c>
      <c r="I1602" t="s">
        <v>44</v>
      </c>
      <c r="J1602" t="s">
        <v>110</v>
      </c>
      <c r="K1602" t="s">
        <v>111</v>
      </c>
      <c r="L1602" t="s">
        <v>28</v>
      </c>
      <c r="M1602" t="s">
        <v>94</v>
      </c>
      <c r="N1602">
        <v>403</v>
      </c>
      <c r="O1602" t="s">
        <v>53</v>
      </c>
      <c r="P1602" s="4">
        <v>133.37</v>
      </c>
      <c r="Q1602">
        <v>1</v>
      </c>
      <c r="R1602" s="4">
        <f t="shared" ref="R1602:R1665" si="125">P1602*Q1602</f>
        <v>133.37</v>
      </c>
      <c r="S1602" s="2">
        <v>84.590000149999995</v>
      </c>
      <c r="T1602" s="2">
        <f t="shared" si="123"/>
        <v>48.77999985000001</v>
      </c>
      <c r="U1602" s="2">
        <f t="shared" si="124"/>
        <v>84.590000149999995</v>
      </c>
    </row>
    <row r="1603" spans="1:21">
      <c r="A1603">
        <v>49664</v>
      </c>
      <c r="B1603" s="1">
        <v>43334</v>
      </c>
      <c r="C1603" s="2">
        <f t="shared" ref="C1603:C1666" si="126">WEEKDAY(B1603,2)</f>
        <v>3</v>
      </c>
      <c r="D1603" s="2" t="str">
        <f t="shared" ref="D1603:D1666" si="127">IF(C1603&gt;=6,"Weekend","Weekday")</f>
        <v>Weekday</v>
      </c>
      <c r="E1603" s="2" t="str">
        <f>TEXT(Table2[[#This Row],[Order Date]],"MMMM")</f>
        <v>August</v>
      </c>
      <c r="F1603" s="2" t="str">
        <f>TEXT(Table2[[#This Row],[Order Date]],"YYYY")</f>
        <v>2018</v>
      </c>
      <c r="G1603">
        <v>10497</v>
      </c>
      <c r="H1603" t="s">
        <v>622</v>
      </c>
      <c r="I1603" t="s">
        <v>44</v>
      </c>
      <c r="J1603" t="s">
        <v>110</v>
      </c>
      <c r="K1603" t="s">
        <v>111</v>
      </c>
      <c r="L1603" t="s">
        <v>28</v>
      </c>
      <c r="M1603" t="s">
        <v>120</v>
      </c>
      <c r="N1603">
        <v>365</v>
      </c>
      <c r="O1603" t="s">
        <v>53</v>
      </c>
      <c r="P1603" s="4">
        <v>94.75</v>
      </c>
      <c r="Q1603">
        <v>1</v>
      </c>
      <c r="R1603" s="4">
        <f t="shared" si="125"/>
        <v>94.75</v>
      </c>
      <c r="S1603" s="2">
        <v>30.5699997</v>
      </c>
      <c r="T1603" s="2">
        <f t="shared" ref="T1603:T1666" si="128">R1603-S1603</f>
        <v>64.180000300000003</v>
      </c>
      <c r="U1603" s="2">
        <f t="shared" ref="U1603:U1666" si="129">S1603/Q1603</f>
        <v>30.5699997</v>
      </c>
    </row>
    <row r="1604" spans="1:21">
      <c r="A1604">
        <v>31917</v>
      </c>
      <c r="B1604" s="1">
        <v>43334</v>
      </c>
      <c r="C1604" s="2">
        <f t="shared" si="126"/>
        <v>3</v>
      </c>
      <c r="D1604" s="2" t="str">
        <f t="shared" si="127"/>
        <v>Weekday</v>
      </c>
      <c r="E1604" s="2" t="str">
        <f>TEXT(Table2[[#This Row],[Order Date]],"MMMM")</f>
        <v>August</v>
      </c>
      <c r="F1604" s="2" t="str">
        <f>TEXT(Table2[[#This Row],[Order Date]],"YYYY")</f>
        <v>2018</v>
      </c>
      <c r="G1604">
        <v>12052</v>
      </c>
      <c r="H1604" t="s">
        <v>1016</v>
      </c>
      <c r="I1604" t="s">
        <v>44</v>
      </c>
      <c r="J1604" t="s">
        <v>110</v>
      </c>
      <c r="K1604" t="s">
        <v>111</v>
      </c>
      <c r="L1604" t="s">
        <v>33</v>
      </c>
      <c r="M1604" t="s">
        <v>160</v>
      </c>
      <c r="N1604">
        <v>502</v>
      </c>
      <c r="O1604" t="s">
        <v>29</v>
      </c>
      <c r="P1604" s="4">
        <v>65</v>
      </c>
      <c r="Q1604">
        <v>5</v>
      </c>
      <c r="R1604" s="4">
        <f t="shared" si="125"/>
        <v>325</v>
      </c>
      <c r="S1604" s="2">
        <v>167.99999235000001</v>
      </c>
      <c r="T1604" s="2">
        <f t="shared" si="128"/>
        <v>157.00000764999999</v>
      </c>
      <c r="U1604" s="2">
        <f t="shared" si="129"/>
        <v>33.599998470000003</v>
      </c>
    </row>
    <row r="1605" spans="1:21">
      <c r="A1605">
        <v>36636</v>
      </c>
      <c r="B1605" s="1">
        <v>43333</v>
      </c>
      <c r="C1605" s="2">
        <f t="shared" si="126"/>
        <v>2</v>
      </c>
      <c r="D1605" s="2" t="str">
        <f t="shared" si="127"/>
        <v>Weekday</v>
      </c>
      <c r="E1605" s="2" t="str">
        <f>TEXT(Table2[[#This Row],[Order Date]],"MMMM")</f>
        <v>August</v>
      </c>
      <c r="F1605" s="2" t="str">
        <f>TEXT(Table2[[#This Row],[Order Date]],"YYYY")</f>
        <v>2018</v>
      </c>
      <c r="G1605">
        <v>3373</v>
      </c>
      <c r="H1605" t="s">
        <v>1017</v>
      </c>
      <c r="I1605" t="s">
        <v>44</v>
      </c>
      <c r="J1605" t="s">
        <v>110</v>
      </c>
      <c r="K1605" t="s">
        <v>111</v>
      </c>
      <c r="L1605" t="s">
        <v>33</v>
      </c>
      <c r="M1605" t="s">
        <v>120</v>
      </c>
      <c r="N1605">
        <v>365</v>
      </c>
      <c r="O1605" t="s">
        <v>53</v>
      </c>
      <c r="P1605" s="4">
        <v>94.75</v>
      </c>
      <c r="Q1605">
        <v>5</v>
      </c>
      <c r="R1605" s="4">
        <f t="shared" si="125"/>
        <v>473.75</v>
      </c>
      <c r="S1605" s="2">
        <v>152.8499985</v>
      </c>
      <c r="T1605" s="2">
        <f t="shared" si="128"/>
        <v>320.90000150000003</v>
      </c>
      <c r="U1605" s="2">
        <f t="shared" si="129"/>
        <v>30.5699997</v>
      </c>
    </row>
    <row r="1606" spans="1:21">
      <c r="A1606">
        <v>40949</v>
      </c>
      <c r="B1606" s="1">
        <v>43333</v>
      </c>
      <c r="C1606" s="2">
        <f t="shared" si="126"/>
        <v>2</v>
      </c>
      <c r="D1606" s="2" t="str">
        <f t="shared" si="127"/>
        <v>Weekday</v>
      </c>
      <c r="E1606" s="2" t="str">
        <f>TEXT(Table2[[#This Row],[Order Date]],"MMMM")</f>
        <v>August</v>
      </c>
      <c r="F1606" s="2" t="str">
        <f>TEXT(Table2[[#This Row],[Order Date]],"YYYY")</f>
        <v>2018</v>
      </c>
      <c r="G1606">
        <v>11380</v>
      </c>
      <c r="H1606" t="s">
        <v>92</v>
      </c>
      <c r="I1606" t="s">
        <v>44</v>
      </c>
      <c r="J1606" t="s">
        <v>110</v>
      </c>
      <c r="K1606" t="s">
        <v>111</v>
      </c>
      <c r="L1606" t="s">
        <v>33</v>
      </c>
      <c r="M1606" t="s">
        <v>120</v>
      </c>
      <c r="N1606">
        <v>365</v>
      </c>
      <c r="O1606" t="s">
        <v>53</v>
      </c>
      <c r="P1606" s="4">
        <v>94.75</v>
      </c>
      <c r="Q1606">
        <v>5</v>
      </c>
      <c r="R1606" s="4">
        <f t="shared" si="125"/>
        <v>473.75</v>
      </c>
      <c r="S1606" s="2">
        <v>152.8499985</v>
      </c>
      <c r="T1606" s="2">
        <f t="shared" si="128"/>
        <v>320.90000150000003</v>
      </c>
      <c r="U1606" s="2">
        <f t="shared" si="129"/>
        <v>30.5699997</v>
      </c>
    </row>
    <row r="1607" spans="1:21">
      <c r="A1607">
        <v>36654</v>
      </c>
      <c r="B1607" s="1">
        <v>43332</v>
      </c>
      <c r="C1607" s="2">
        <f t="shared" si="126"/>
        <v>1</v>
      </c>
      <c r="D1607" s="2" t="str">
        <f t="shared" si="127"/>
        <v>Weekday</v>
      </c>
      <c r="E1607" s="2" t="str">
        <f>TEXT(Table2[[#This Row],[Order Date]],"MMMM")</f>
        <v>August</v>
      </c>
      <c r="F1607" s="2" t="str">
        <f>TEXT(Table2[[#This Row],[Order Date]],"YYYY")</f>
        <v>2018</v>
      </c>
      <c r="G1607">
        <v>8520</v>
      </c>
      <c r="H1607" t="s">
        <v>92</v>
      </c>
      <c r="I1607" t="s">
        <v>44</v>
      </c>
      <c r="J1607" t="s">
        <v>110</v>
      </c>
      <c r="K1607" t="s">
        <v>111</v>
      </c>
      <c r="L1607" t="s">
        <v>33</v>
      </c>
      <c r="M1607" t="s">
        <v>120</v>
      </c>
      <c r="N1607">
        <v>365</v>
      </c>
      <c r="O1607" t="s">
        <v>53</v>
      </c>
      <c r="P1607" s="4">
        <v>94.75</v>
      </c>
      <c r="Q1607">
        <v>5</v>
      </c>
      <c r="R1607" s="4">
        <f t="shared" si="125"/>
        <v>473.75</v>
      </c>
      <c r="S1607" s="2">
        <v>152.8499985</v>
      </c>
      <c r="T1607" s="2">
        <f t="shared" si="128"/>
        <v>320.90000150000003</v>
      </c>
      <c r="U1607" s="2">
        <f t="shared" si="129"/>
        <v>30.5699997</v>
      </c>
    </row>
    <row r="1608" spans="1:21">
      <c r="A1608">
        <v>48282</v>
      </c>
      <c r="B1608" s="1">
        <v>43332</v>
      </c>
      <c r="C1608" s="2">
        <f t="shared" si="126"/>
        <v>1</v>
      </c>
      <c r="D1608" s="2" t="str">
        <f t="shared" si="127"/>
        <v>Weekday</v>
      </c>
      <c r="E1608" s="2" t="str">
        <f>TEXT(Table2[[#This Row],[Order Date]],"MMMM")</f>
        <v>August</v>
      </c>
      <c r="F1608" s="2" t="str">
        <f>TEXT(Table2[[#This Row],[Order Date]],"YYYY")</f>
        <v>2018</v>
      </c>
      <c r="G1608">
        <v>10668</v>
      </c>
      <c r="H1608" t="s">
        <v>92</v>
      </c>
      <c r="I1608" t="s">
        <v>44</v>
      </c>
      <c r="J1608" t="s">
        <v>110</v>
      </c>
      <c r="K1608" t="s">
        <v>111</v>
      </c>
      <c r="L1608" t="s">
        <v>33</v>
      </c>
      <c r="M1608" t="s">
        <v>120</v>
      </c>
      <c r="N1608">
        <v>365</v>
      </c>
      <c r="O1608" t="s">
        <v>53</v>
      </c>
      <c r="P1608" s="4">
        <v>94.75</v>
      </c>
      <c r="Q1608">
        <v>5</v>
      </c>
      <c r="R1608" s="4">
        <f t="shared" si="125"/>
        <v>473.75</v>
      </c>
      <c r="S1608" s="2">
        <v>152.8499985</v>
      </c>
      <c r="T1608" s="2">
        <f t="shared" si="128"/>
        <v>320.90000150000003</v>
      </c>
      <c r="U1608" s="2">
        <f t="shared" si="129"/>
        <v>30.5699997</v>
      </c>
    </row>
    <row r="1609" spans="1:21">
      <c r="A1609">
        <v>35393</v>
      </c>
      <c r="B1609" s="1">
        <v>43331</v>
      </c>
      <c r="C1609" s="2">
        <f t="shared" si="126"/>
        <v>7</v>
      </c>
      <c r="D1609" s="2" t="str">
        <f t="shared" si="127"/>
        <v>Weekend</v>
      </c>
      <c r="E1609" s="2" t="str">
        <f>TEXT(Table2[[#This Row],[Order Date]],"MMMM")</f>
        <v>August</v>
      </c>
      <c r="F1609" s="2" t="str">
        <f>TEXT(Table2[[#This Row],[Order Date]],"YYYY")</f>
        <v>2018</v>
      </c>
      <c r="G1609">
        <v>2922</v>
      </c>
      <c r="H1609" t="s">
        <v>791</v>
      </c>
      <c r="I1609" t="s">
        <v>44</v>
      </c>
      <c r="J1609" t="s">
        <v>110</v>
      </c>
      <c r="K1609" t="s">
        <v>111</v>
      </c>
      <c r="L1609" t="s">
        <v>33</v>
      </c>
      <c r="M1609" t="s">
        <v>120</v>
      </c>
      <c r="N1609">
        <v>365</v>
      </c>
      <c r="O1609" t="s">
        <v>53</v>
      </c>
      <c r="P1609" s="4">
        <v>94.75</v>
      </c>
      <c r="Q1609">
        <v>5</v>
      </c>
      <c r="R1609" s="4">
        <f t="shared" si="125"/>
        <v>473.75</v>
      </c>
      <c r="S1609" s="2">
        <v>152.8499985</v>
      </c>
      <c r="T1609" s="2">
        <f t="shared" si="128"/>
        <v>320.90000150000003</v>
      </c>
      <c r="U1609" s="2">
        <f t="shared" si="129"/>
        <v>30.5699997</v>
      </c>
    </row>
    <row r="1610" spans="1:21">
      <c r="A1610">
        <v>40766</v>
      </c>
      <c r="B1610" s="1">
        <v>43330</v>
      </c>
      <c r="C1610" s="2">
        <f t="shared" si="126"/>
        <v>6</v>
      </c>
      <c r="D1610" s="2" t="str">
        <f t="shared" si="127"/>
        <v>Weekend</v>
      </c>
      <c r="E1610" s="2" t="str">
        <f>TEXT(Table2[[#This Row],[Order Date]],"MMMM")</f>
        <v>August</v>
      </c>
      <c r="F1610" s="2" t="str">
        <f>TEXT(Table2[[#This Row],[Order Date]],"YYYY")</f>
        <v>2018</v>
      </c>
      <c r="G1610">
        <v>3249</v>
      </c>
      <c r="H1610" t="s">
        <v>522</v>
      </c>
      <c r="I1610" t="s">
        <v>44</v>
      </c>
      <c r="J1610" t="s">
        <v>110</v>
      </c>
      <c r="K1610" t="s">
        <v>111</v>
      </c>
      <c r="L1610" t="s">
        <v>33</v>
      </c>
      <c r="M1610" t="s">
        <v>183</v>
      </c>
      <c r="N1610">
        <v>627</v>
      </c>
      <c r="O1610" t="s">
        <v>46</v>
      </c>
      <c r="P1610" s="4">
        <v>165</v>
      </c>
      <c r="Q1610">
        <v>5</v>
      </c>
      <c r="R1610" s="4">
        <f t="shared" si="125"/>
        <v>825</v>
      </c>
      <c r="S1610" s="2">
        <v>613.65001700000005</v>
      </c>
      <c r="T1610" s="2">
        <f t="shared" si="128"/>
        <v>211.34998299999995</v>
      </c>
      <c r="U1610" s="2">
        <f t="shared" si="129"/>
        <v>122.73000340000002</v>
      </c>
    </row>
    <row r="1611" spans="1:21">
      <c r="A1611">
        <v>40634</v>
      </c>
      <c r="B1611" s="1">
        <v>43330</v>
      </c>
      <c r="C1611" s="2">
        <f t="shared" si="126"/>
        <v>6</v>
      </c>
      <c r="D1611" s="2" t="str">
        <f t="shared" si="127"/>
        <v>Weekend</v>
      </c>
      <c r="E1611" s="2" t="str">
        <f>TEXT(Table2[[#This Row],[Order Date]],"MMMM")</f>
        <v>August</v>
      </c>
      <c r="F1611" s="2" t="str">
        <f>TEXT(Table2[[#This Row],[Order Date]],"YYYY")</f>
        <v>2018</v>
      </c>
      <c r="G1611">
        <v>12279</v>
      </c>
      <c r="H1611" t="s">
        <v>621</v>
      </c>
      <c r="I1611" t="s">
        <v>44</v>
      </c>
      <c r="J1611" t="s">
        <v>110</v>
      </c>
      <c r="K1611" t="s">
        <v>111</v>
      </c>
      <c r="L1611" t="s">
        <v>33</v>
      </c>
      <c r="M1611" t="s">
        <v>134</v>
      </c>
      <c r="N1611">
        <v>191</v>
      </c>
      <c r="O1611" t="s">
        <v>29</v>
      </c>
      <c r="P1611" s="4">
        <v>85</v>
      </c>
      <c r="Q1611">
        <v>5</v>
      </c>
      <c r="R1611" s="4">
        <f t="shared" si="125"/>
        <v>425</v>
      </c>
      <c r="S1611" s="2">
        <v>273.89999399999999</v>
      </c>
      <c r="T1611" s="2">
        <f t="shared" si="128"/>
        <v>151.10000600000001</v>
      </c>
      <c r="U1611" s="2">
        <f t="shared" si="129"/>
        <v>54.779998800000001</v>
      </c>
    </row>
    <row r="1612" spans="1:21">
      <c r="A1612">
        <v>37496</v>
      </c>
      <c r="B1612" s="1">
        <v>43330</v>
      </c>
      <c r="C1612" s="2">
        <f t="shared" si="126"/>
        <v>6</v>
      </c>
      <c r="D1612" s="2" t="str">
        <f t="shared" si="127"/>
        <v>Weekend</v>
      </c>
      <c r="E1612" s="2" t="str">
        <f>TEXT(Table2[[#This Row],[Order Date]],"MMMM")</f>
        <v>August</v>
      </c>
      <c r="F1612" s="2" t="str">
        <f>TEXT(Table2[[#This Row],[Order Date]],"YYYY")</f>
        <v>2018</v>
      </c>
      <c r="G1612">
        <v>10029</v>
      </c>
      <c r="H1612" t="s">
        <v>1018</v>
      </c>
      <c r="I1612" t="s">
        <v>720</v>
      </c>
      <c r="J1612" t="s">
        <v>89</v>
      </c>
      <c r="K1612" t="s">
        <v>90</v>
      </c>
      <c r="L1612" t="s">
        <v>33</v>
      </c>
      <c r="M1612" t="s">
        <v>183</v>
      </c>
      <c r="N1612">
        <v>627</v>
      </c>
      <c r="O1612" t="s">
        <v>46</v>
      </c>
      <c r="P1612" s="4">
        <v>165</v>
      </c>
      <c r="Q1612">
        <v>3</v>
      </c>
      <c r="R1612" s="4">
        <f t="shared" si="125"/>
        <v>495</v>
      </c>
      <c r="S1612" s="2">
        <v>368.19001020000002</v>
      </c>
      <c r="T1612" s="2">
        <f t="shared" si="128"/>
        <v>126.80998979999998</v>
      </c>
      <c r="U1612" s="2">
        <f t="shared" si="129"/>
        <v>122.7300034</v>
      </c>
    </row>
    <row r="1613" spans="1:21">
      <c r="A1613">
        <v>40716</v>
      </c>
      <c r="B1613" s="1">
        <v>43329</v>
      </c>
      <c r="C1613" s="2">
        <f t="shared" si="126"/>
        <v>5</v>
      </c>
      <c r="D1613" s="2" t="str">
        <f t="shared" si="127"/>
        <v>Weekday</v>
      </c>
      <c r="E1613" s="2" t="str">
        <f>TEXT(Table2[[#This Row],[Order Date]],"MMMM")</f>
        <v>August</v>
      </c>
      <c r="F1613" s="2" t="str">
        <f>TEXT(Table2[[#This Row],[Order Date]],"YYYY")</f>
        <v>2018</v>
      </c>
      <c r="G1613">
        <v>712</v>
      </c>
      <c r="H1613" t="s">
        <v>1019</v>
      </c>
      <c r="I1613" t="s">
        <v>68</v>
      </c>
      <c r="J1613" t="s">
        <v>110</v>
      </c>
      <c r="K1613" t="s">
        <v>111</v>
      </c>
      <c r="L1613" t="s">
        <v>33</v>
      </c>
      <c r="M1613" t="s">
        <v>134</v>
      </c>
      <c r="N1613">
        <v>191</v>
      </c>
      <c r="O1613" t="s">
        <v>29</v>
      </c>
      <c r="P1613" s="4">
        <v>85</v>
      </c>
      <c r="Q1613">
        <v>5</v>
      </c>
      <c r="R1613" s="4">
        <f t="shared" si="125"/>
        <v>425</v>
      </c>
      <c r="S1613" s="2">
        <v>273.89999399999999</v>
      </c>
      <c r="T1613" s="2">
        <f t="shared" si="128"/>
        <v>151.10000600000001</v>
      </c>
      <c r="U1613" s="2">
        <f t="shared" si="129"/>
        <v>54.779998800000001</v>
      </c>
    </row>
    <row r="1614" spans="1:21">
      <c r="A1614">
        <v>37845</v>
      </c>
      <c r="B1614" s="1">
        <v>43328</v>
      </c>
      <c r="C1614" s="2">
        <f t="shared" si="126"/>
        <v>4</v>
      </c>
      <c r="D1614" s="2" t="str">
        <f t="shared" si="127"/>
        <v>Weekday</v>
      </c>
      <c r="E1614" s="2" t="str">
        <f>TEXT(Table2[[#This Row],[Order Date]],"MMMM")</f>
        <v>August</v>
      </c>
      <c r="F1614" s="2" t="str">
        <f>TEXT(Table2[[#This Row],[Order Date]],"YYYY")</f>
        <v>2018</v>
      </c>
      <c r="G1614">
        <v>3222</v>
      </c>
      <c r="H1614" t="s">
        <v>213</v>
      </c>
      <c r="I1614" t="s">
        <v>951</v>
      </c>
      <c r="J1614" t="s">
        <v>89</v>
      </c>
      <c r="K1614" t="s">
        <v>90</v>
      </c>
      <c r="L1614" t="s">
        <v>33</v>
      </c>
      <c r="M1614" t="s">
        <v>167</v>
      </c>
      <c r="N1614">
        <v>924</v>
      </c>
      <c r="O1614" t="s">
        <v>46</v>
      </c>
      <c r="P1614" s="4">
        <v>14.99</v>
      </c>
      <c r="Q1614">
        <v>3</v>
      </c>
      <c r="R1614" s="4">
        <f t="shared" si="125"/>
        <v>44.97</v>
      </c>
      <c r="S1614" s="2">
        <v>24.389997480000002</v>
      </c>
      <c r="T1614" s="2">
        <f t="shared" si="128"/>
        <v>20.580002519999997</v>
      </c>
      <c r="U1614" s="2">
        <f t="shared" si="129"/>
        <v>8.1299991600000006</v>
      </c>
    </row>
    <row r="1615" spans="1:21">
      <c r="A1615">
        <v>40654</v>
      </c>
      <c r="B1615" s="1">
        <v>43327</v>
      </c>
      <c r="C1615" s="2">
        <f t="shared" si="126"/>
        <v>3</v>
      </c>
      <c r="D1615" s="2" t="str">
        <f t="shared" si="127"/>
        <v>Weekday</v>
      </c>
      <c r="E1615" s="2" t="str">
        <f>TEXT(Table2[[#This Row],[Order Date]],"MMMM")</f>
        <v>August</v>
      </c>
      <c r="F1615" s="2" t="str">
        <f>TEXT(Table2[[#This Row],[Order Date]],"YYYY")</f>
        <v>2018</v>
      </c>
      <c r="G1615">
        <v>3715</v>
      </c>
      <c r="H1615" t="s">
        <v>1020</v>
      </c>
      <c r="I1615" t="s">
        <v>44</v>
      </c>
      <c r="J1615" t="s">
        <v>110</v>
      </c>
      <c r="K1615" t="s">
        <v>111</v>
      </c>
      <c r="L1615" t="s">
        <v>33</v>
      </c>
      <c r="M1615" t="s">
        <v>134</v>
      </c>
      <c r="N1615">
        <v>191</v>
      </c>
      <c r="O1615" t="s">
        <v>29</v>
      </c>
      <c r="P1615" s="4">
        <v>85</v>
      </c>
      <c r="Q1615">
        <v>5</v>
      </c>
      <c r="R1615" s="4">
        <f t="shared" si="125"/>
        <v>425</v>
      </c>
      <c r="S1615" s="2">
        <v>273.89999399999999</v>
      </c>
      <c r="T1615" s="2">
        <f t="shared" si="128"/>
        <v>151.10000600000001</v>
      </c>
      <c r="U1615" s="2">
        <f t="shared" si="129"/>
        <v>54.779998800000001</v>
      </c>
    </row>
    <row r="1616" spans="1:21">
      <c r="A1616">
        <v>47092</v>
      </c>
      <c r="B1616" s="1">
        <v>43323</v>
      </c>
      <c r="C1616" s="2">
        <f t="shared" si="126"/>
        <v>6</v>
      </c>
      <c r="D1616" s="2" t="str">
        <f t="shared" si="127"/>
        <v>Weekend</v>
      </c>
      <c r="E1616" s="2" t="str">
        <f>TEXT(Table2[[#This Row],[Order Date]],"MMMM")</f>
        <v>August</v>
      </c>
      <c r="F1616" s="2" t="str">
        <f>TEXT(Table2[[#This Row],[Order Date]],"YYYY")</f>
        <v>2018</v>
      </c>
      <c r="G1616">
        <v>9524</v>
      </c>
      <c r="H1616" t="s">
        <v>176</v>
      </c>
      <c r="I1616" t="s">
        <v>44</v>
      </c>
      <c r="J1616" t="s">
        <v>110</v>
      </c>
      <c r="K1616" t="s">
        <v>111</v>
      </c>
      <c r="L1616" t="s">
        <v>33</v>
      </c>
      <c r="M1616" t="s">
        <v>120</v>
      </c>
      <c r="N1616">
        <v>365</v>
      </c>
      <c r="O1616" t="s">
        <v>53</v>
      </c>
      <c r="P1616" s="4">
        <v>94.75</v>
      </c>
      <c r="Q1616">
        <v>5</v>
      </c>
      <c r="R1616" s="4">
        <f t="shared" si="125"/>
        <v>473.75</v>
      </c>
      <c r="S1616" s="2">
        <v>152.8499985</v>
      </c>
      <c r="T1616" s="2">
        <f t="shared" si="128"/>
        <v>320.90000150000003</v>
      </c>
      <c r="U1616" s="2">
        <f t="shared" si="129"/>
        <v>30.5699997</v>
      </c>
    </row>
    <row r="1617" spans="1:21">
      <c r="A1617">
        <v>44485</v>
      </c>
      <c r="B1617" s="1">
        <v>43323</v>
      </c>
      <c r="C1617" s="2">
        <f t="shared" si="126"/>
        <v>6</v>
      </c>
      <c r="D1617" s="2" t="str">
        <f t="shared" si="127"/>
        <v>Weekend</v>
      </c>
      <c r="E1617" s="2" t="str">
        <f>TEXT(Table2[[#This Row],[Order Date]],"MMMM")</f>
        <v>August</v>
      </c>
      <c r="F1617" s="2" t="str">
        <f>TEXT(Table2[[#This Row],[Order Date]],"YYYY")</f>
        <v>2018</v>
      </c>
      <c r="G1617">
        <v>7393</v>
      </c>
      <c r="H1617" t="s">
        <v>92</v>
      </c>
      <c r="I1617" t="s">
        <v>182</v>
      </c>
      <c r="J1617" t="s">
        <v>110</v>
      </c>
      <c r="K1617" t="s">
        <v>90</v>
      </c>
      <c r="L1617" t="s">
        <v>28</v>
      </c>
      <c r="M1617" t="s">
        <v>112</v>
      </c>
      <c r="N1617">
        <v>957</v>
      </c>
      <c r="O1617" t="s">
        <v>34</v>
      </c>
      <c r="P1617" s="4">
        <v>80</v>
      </c>
      <c r="Q1617">
        <v>1</v>
      </c>
      <c r="R1617" s="4">
        <f t="shared" si="125"/>
        <v>80</v>
      </c>
      <c r="S1617" s="2">
        <v>47.430000309999997</v>
      </c>
      <c r="T1617" s="2">
        <f t="shared" si="128"/>
        <v>32.569999690000003</v>
      </c>
      <c r="U1617" s="2">
        <f t="shared" si="129"/>
        <v>47.430000309999997</v>
      </c>
    </row>
    <row r="1618" spans="1:21">
      <c r="A1618">
        <v>46907</v>
      </c>
      <c r="B1618" s="1">
        <v>43323</v>
      </c>
      <c r="C1618" s="2">
        <f t="shared" si="126"/>
        <v>6</v>
      </c>
      <c r="D1618" s="2" t="str">
        <f t="shared" si="127"/>
        <v>Weekend</v>
      </c>
      <c r="E1618" s="2" t="str">
        <f>TEXT(Table2[[#This Row],[Order Date]],"MMMM")</f>
        <v>August</v>
      </c>
      <c r="F1618" s="2" t="str">
        <f>TEXT(Table2[[#This Row],[Order Date]],"YYYY")</f>
        <v>2018</v>
      </c>
      <c r="G1618">
        <v>2324</v>
      </c>
      <c r="H1618" t="s">
        <v>92</v>
      </c>
      <c r="I1618" t="s">
        <v>40</v>
      </c>
      <c r="J1618" t="s">
        <v>110</v>
      </c>
      <c r="K1618" t="s">
        <v>90</v>
      </c>
      <c r="L1618" t="s">
        <v>28</v>
      </c>
      <c r="M1618" t="s">
        <v>112</v>
      </c>
      <c r="N1618">
        <v>957</v>
      </c>
      <c r="O1618" t="s">
        <v>34</v>
      </c>
      <c r="P1618" s="4">
        <v>80</v>
      </c>
      <c r="Q1618">
        <v>1</v>
      </c>
      <c r="R1618" s="4">
        <f t="shared" si="125"/>
        <v>80</v>
      </c>
      <c r="S1618" s="2">
        <v>47.430000309999997</v>
      </c>
      <c r="T1618" s="2">
        <f t="shared" si="128"/>
        <v>32.569999690000003</v>
      </c>
      <c r="U1618" s="2">
        <f t="shared" si="129"/>
        <v>47.430000309999997</v>
      </c>
    </row>
    <row r="1619" spans="1:21">
      <c r="A1619">
        <v>42331</v>
      </c>
      <c r="B1619" s="1">
        <v>43321</v>
      </c>
      <c r="C1619" s="2">
        <f t="shared" si="126"/>
        <v>4</v>
      </c>
      <c r="D1619" s="2" t="str">
        <f t="shared" si="127"/>
        <v>Weekday</v>
      </c>
      <c r="E1619" s="2" t="str">
        <f>TEXT(Table2[[#This Row],[Order Date]],"MMMM")</f>
        <v>August</v>
      </c>
      <c r="F1619" s="2" t="str">
        <f>TEXT(Table2[[#This Row],[Order Date]],"YYYY")</f>
        <v>2018</v>
      </c>
      <c r="G1619">
        <v>6246</v>
      </c>
      <c r="H1619" t="s">
        <v>847</v>
      </c>
      <c r="I1619" t="s">
        <v>121</v>
      </c>
      <c r="J1619" t="s">
        <v>89</v>
      </c>
      <c r="K1619" t="s">
        <v>90</v>
      </c>
      <c r="L1619" t="s">
        <v>33</v>
      </c>
      <c r="M1619" t="s">
        <v>120</v>
      </c>
      <c r="N1619">
        <v>365</v>
      </c>
      <c r="O1619" t="s">
        <v>53</v>
      </c>
      <c r="P1619" s="4">
        <v>94.75</v>
      </c>
      <c r="Q1619">
        <v>4</v>
      </c>
      <c r="R1619" s="4">
        <f t="shared" si="125"/>
        <v>379</v>
      </c>
      <c r="S1619" s="2">
        <v>122.2799988</v>
      </c>
      <c r="T1619" s="2">
        <f t="shared" si="128"/>
        <v>256.72000120000001</v>
      </c>
      <c r="U1619" s="2">
        <f t="shared" si="129"/>
        <v>30.5699997</v>
      </c>
    </row>
    <row r="1620" spans="1:21">
      <c r="A1620">
        <v>36636</v>
      </c>
      <c r="B1620" s="1">
        <v>43311</v>
      </c>
      <c r="C1620" s="2">
        <f t="shared" si="126"/>
        <v>1</v>
      </c>
      <c r="D1620" s="2" t="str">
        <f t="shared" si="127"/>
        <v>Weekday</v>
      </c>
      <c r="E1620" s="2" t="str">
        <f>TEXT(Table2[[#This Row],[Order Date]],"MMMM")</f>
        <v>July</v>
      </c>
      <c r="F1620" s="2" t="str">
        <f>TEXT(Table2[[#This Row],[Order Date]],"YYYY")</f>
        <v>2018</v>
      </c>
      <c r="G1620">
        <v>3373</v>
      </c>
      <c r="H1620" t="s">
        <v>1017</v>
      </c>
      <c r="I1620" t="s">
        <v>44</v>
      </c>
      <c r="J1620" t="s">
        <v>110</v>
      </c>
      <c r="K1620" t="s">
        <v>111</v>
      </c>
      <c r="L1620" t="s">
        <v>33</v>
      </c>
      <c r="M1620" t="s">
        <v>183</v>
      </c>
      <c r="N1620">
        <v>627</v>
      </c>
      <c r="O1620" t="s">
        <v>46</v>
      </c>
      <c r="P1620" s="4">
        <v>165</v>
      </c>
      <c r="Q1620">
        <v>5</v>
      </c>
      <c r="R1620" s="4">
        <f t="shared" si="125"/>
        <v>825</v>
      </c>
      <c r="S1620" s="2">
        <v>613.65001700000005</v>
      </c>
      <c r="T1620" s="2">
        <f t="shared" si="128"/>
        <v>211.34998299999995</v>
      </c>
      <c r="U1620" s="2">
        <f t="shared" si="129"/>
        <v>122.73000340000002</v>
      </c>
    </row>
    <row r="1621" spans="1:21">
      <c r="A1621">
        <v>75794</v>
      </c>
      <c r="B1621" s="1">
        <v>43310</v>
      </c>
      <c r="C1621" s="2">
        <f t="shared" si="126"/>
        <v>7</v>
      </c>
      <c r="D1621" s="2" t="str">
        <f t="shared" si="127"/>
        <v>Weekend</v>
      </c>
      <c r="E1621" s="2" t="str">
        <f>TEXT(Table2[[#This Row],[Order Date]],"MMMM")</f>
        <v>July</v>
      </c>
      <c r="F1621" s="2" t="str">
        <f>TEXT(Table2[[#This Row],[Order Date]],"YYYY")</f>
        <v>2018</v>
      </c>
      <c r="G1621">
        <v>19347</v>
      </c>
      <c r="H1621" t="s">
        <v>1021</v>
      </c>
      <c r="I1621" t="s">
        <v>36</v>
      </c>
      <c r="J1621" t="s">
        <v>110</v>
      </c>
      <c r="K1621" t="s">
        <v>111</v>
      </c>
      <c r="L1621" t="s">
        <v>19</v>
      </c>
      <c r="M1621" t="s">
        <v>97</v>
      </c>
      <c r="N1621">
        <v>1360</v>
      </c>
      <c r="O1621" t="s">
        <v>38</v>
      </c>
      <c r="P1621" s="4">
        <v>370</v>
      </c>
      <c r="Q1621">
        <v>1</v>
      </c>
      <c r="R1621" s="4">
        <f t="shared" si="125"/>
        <v>370</v>
      </c>
      <c r="S1621" s="2">
        <v>249.0899963</v>
      </c>
      <c r="T1621" s="2">
        <f t="shared" si="128"/>
        <v>120.9100037</v>
      </c>
      <c r="U1621" s="2">
        <f t="shared" si="129"/>
        <v>249.0899963</v>
      </c>
    </row>
    <row r="1622" spans="1:21">
      <c r="A1622">
        <v>39582</v>
      </c>
      <c r="B1622" s="1">
        <v>43310</v>
      </c>
      <c r="C1622" s="2">
        <f t="shared" si="126"/>
        <v>7</v>
      </c>
      <c r="D1622" s="2" t="str">
        <f t="shared" si="127"/>
        <v>Weekend</v>
      </c>
      <c r="E1622" s="2" t="str">
        <f>TEXT(Table2[[#This Row],[Order Date]],"MMMM")</f>
        <v>July</v>
      </c>
      <c r="F1622" s="2" t="str">
        <f>TEXT(Table2[[#This Row],[Order Date]],"YYYY")</f>
        <v>2018</v>
      </c>
      <c r="G1622">
        <v>3142</v>
      </c>
      <c r="H1622" t="s">
        <v>92</v>
      </c>
      <c r="I1622" t="s">
        <v>44</v>
      </c>
      <c r="J1622" t="s">
        <v>110</v>
      </c>
      <c r="K1622" t="s">
        <v>111</v>
      </c>
      <c r="L1622" t="s">
        <v>33</v>
      </c>
      <c r="M1622" t="s">
        <v>120</v>
      </c>
      <c r="N1622">
        <v>365</v>
      </c>
      <c r="O1622" t="s">
        <v>53</v>
      </c>
      <c r="P1622" s="4">
        <v>94.75</v>
      </c>
      <c r="Q1622">
        <v>5</v>
      </c>
      <c r="R1622" s="4">
        <f t="shared" si="125"/>
        <v>473.75</v>
      </c>
      <c r="S1622" s="2">
        <v>152.8499985</v>
      </c>
      <c r="T1622" s="2">
        <f t="shared" si="128"/>
        <v>320.90000150000003</v>
      </c>
      <c r="U1622" s="2">
        <f t="shared" si="129"/>
        <v>30.5699997</v>
      </c>
    </row>
    <row r="1623" spans="1:21">
      <c r="A1623">
        <v>75795</v>
      </c>
      <c r="B1623" s="1">
        <v>43309</v>
      </c>
      <c r="C1623" s="2">
        <f t="shared" si="126"/>
        <v>6</v>
      </c>
      <c r="D1623" s="2" t="str">
        <f t="shared" si="127"/>
        <v>Weekend</v>
      </c>
      <c r="E1623" s="2" t="str">
        <f>TEXT(Table2[[#This Row],[Order Date]],"MMMM")</f>
        <v>July</v>
      </c>
      <c r="F1623" s="2" t="str">
        <f>TEXT(Table2[[#This Row],[Order Date]],"YYYY")</f>
        <v>2018</v>
      </c>
      <c r="G1623">
        <v>19348</v>
      </c>
      <c r="H1623" t="s">
        <v>1022</v>
      </c>
      <c r="I1623" t="s">
        <v>859</v>
      </c>
      <c r="J1623" t="s">
        <v>89</v>
      </c>
      <c r="K1623" t="s">
        <v>90</v>
      </c>
      <c r="L1623" t="s">
        <v>28</v>
      </c>
      <c r="M1623" t="s">
        <v>97</v>
      </c>
      <c r="N1623">
        <v>1360</v>
      </c>
      <c r="O1623" t="s">
        <v>38</v>
      </c>
      <c r="P1623" s="4">
        <v>370</v>
      </c>
      <c r="Q1623">
        <v>1</v>
      </c>
      <c r="R1623" s="4">
        <f t="shared" si="125"/>
        <v>370</v>
      </c>
      <c r="S1623" s="2">
        <v>249.0899963</v>
      </c>
      <c r="T1623" s="2">
        <f t="shared" si="128"/>
        <v>120.9100037</v>
      </c>
      <c r="U1623" s="2">
        <f t="shared" si="129"/>
        <v>249.0899963</v>
      </c>
    </row>
    <row r="1624" spans="1:21">
      <c r="A1624">
        <v>48565</v>
      </c>
      <c r="B1624" s="1">
        <v>43308</v>
      </c>
      <c r="C1624" s="2">
        <f t="shared" si="126"/>
        <v>5</v>
      </c>
      <c r="D1624" s="2" t="str">
        <f t="shared" si="127"/>
        <v>Weekday</v>
      </c>
      <c r="E1624" s="2" t="str">
        <f>TEXT(Table2[[#This Row],[Order Date]],"MMMM")</f>
        <v>July</v>
      </c>
      <c r="F1624" s="2" t="str">
        <f>TEXT(Table2[[#This Row],[Order Date]],"YYYY")</f>
        <v>2018</v>
      </c>
      <c r="G1624">
        <v>3441</v>
      </c>
      <c r="H1624" t="s">
        <v>439</v>
      </c>
      <c r="I1624" t="s">
        <v>673</v>
      </c>
      <c r="J1624" t="s">
        <v>89</v>
      </c>
      <c r="K1624" t="s">
        <v>90</v>
      </c>
      <c r="L1624" t="s">
        <v>28</v>
      </c>
      <c r="M1624" t="s">
        <v>160</v>
      </c>
      <c r="N1624">
        <v>502</v>
      </c>
      <c r="O1624" t="s">
        <v>29</v>
      </c>
      <c r="P1624" s="4">
        <v>65</v>
      </c>
      <c r="Q1624">
        <v>5</v>
      </c>
      <c r="R1624" s="4">
        <f t="shared" si="125"/>
        <v>325</v>
      </c>
      <c r="S1624" s="2">
        <v>167.99999235000001</v>
      </c>
      <c r="T1624" s="2">
        <f t="shared" si="128"/>
        <v>157.00000764999999</v>
      </c>
      <c r="U1624" s="2">
        <f t="shared" si="129"/>
        <v>33.599998470000003</v>
      </c>
    </row>
    <row r="1625" spans="1:21">
      <c r="A1625">
        <v>75796</v>
      </c>
      <c r="B1625" s="1">
        <v>43308</v>
      </c>
      <c r="C1625" s="2">
        <f t="shared" si="126"/>
        <v>5</v>
      </c>
      <c r="D1625" s="2" t="str">
        <f t="shared" si="127"/>
        <v>Weekday</v>
      </c>
      <c r="E1625" s="2" t="str">
        <f>TEXT(Table2[[#This Row],[Order Date]],"MMMM")</f>
        <v>July</v>
      </c>
      <c r="F1625" s="2" t="str">
        <f>TEXT(Table2[[#This Row],[Order Date]],"YYYY")</f>
        <v>2018</v>
      </c>
      <c r="G1625">
        <v>19349</v>
      </c>
      <c r="H1625" t="s">
        <v>936</v>
      </c>
      <c r="I1625" t="s">
        <v>497</v>
      </c>
      <c r="J1625" t="s">
        <v>89</v>
      </c>
      <c r="K1625" t="s">
        <v>90</v>
      </c>
      <c r="L1625" t="s">
        <v>28</v>
      </c>
      <c r="M1625" t="s">
        <v>97</v>
      </c>
      <c r="N1625">
        <v>1360</v>
      </c>
      <c r="O1625" t="s">
        <v>38</v>
      </c>
      <c r="P1625" s="4">
        <v>370</v>
      </c>
      <c r="Q1625">
        <v>1</v>
      </c>
      <c r="R1625" s="4">
        <f t="shared" si="125"/>
        <v>370</v>
      </c>
      <c r="S1625" s="2">
        <v>249.0899963</v>
      </c>
      <c r="T1625" s="2">
        <f t="shared" si="128"/>
        <v>120.9100037</v>
      </c>
      <c r="U1625" s="2">
        <f t="shared" si="129"/>
        <v>249.0899963</v>
      </c>
    </row>
    <row r="1626" spans="1:21">
      <c r="A1626">
        <v>27005</v>
      </c>
      <c r="B1626" s="1">
        <v>43307</v>
      </c>
      <c r="C1626" s="2">
        <f t="shared" si="126"/>
        <v>4</v>
      </c>
      <c r="D1626" s="2" t="str">
        <f t="shared" si="127"/>
        <v>Weekday</v>
      </c>
      <c r="E1626" s="2" t="str">
        <f>TEXT(Table2[[#This Row],[Order Date]],"MMMM")</f>
        <v>July</v>
      </c>
      <c r="F1626" s="2" t="str">
        <f>TEXT(Table2[[#This Row],[Order Date]],"YYYY")</f>
        <v>2018</v>
      </c>
      <c r="G1626">
        <v>11357</v>
      </c>
      <c r="H1626" t="s">
        <v>92</v>
      </c>
      <c r="I1626" t="s">
        <v>254</v>
      </c>
      <c r="J1626" t="s">
        <v>89</v>
      </c>
      <c r="K1626" t="s">
        <v>90</v>
      </c>
      <c r="L1626" t="s">
        <v>33</v>
      </c>
      <c r="M1626" t="s">
        <v>160</v>
      </c>
      <c r="N1626">
        <v>502</v>
      </c>
      <c r="O1626" t="s">
        <v>29</v>
      </c>
      <c r="P1626" s="4">
        <v>65</v>
      </c>
      <c r="Q1626">
        <v>2</v>
      </c>
      <c r="R1626" s="4">
        <f t="shared" si="125"/>
        <v>130</v>
      </c>
      <c r="S1626" s="2">
        <v>67.199996940000005</v>
      </c>
      <c r="T1626" s="2">
        <f t="shared" si="128"/>
        <v>62.800003059999995</v>
      </c>
      <c r="U1626" s="2">
        <f t="shared" si="129"/>
        <v>33.599998470000003</v>
      </c>
    </row>
    <row r="1627" spans="1:21">
      <c r="A1627">
        <v>37718</v>
      </c>
      <c r="B1627" s="1">
        <v>43306</v>
      </c>
      <c r="C1627" s="2">
        <f t="shared" si="126"/>
        <v>3</v>
      </c>
      <c r="D1627" s="2" t="str">
        <f t="shared" si="127"/>
        <v>Weekday</v>
      </c>
      <c r="E1627" s="2" t="str">
        <f>TEXT(Table2[[#This Row],[Order Date]],"MMMM")</f>
        <v>July</v>
      </c>
      <c r="F1627" s="2" t="str">
        <f>TEXT(Table2[[#This Row],[Order Date]],"YYYY")</f>
        <v>2018</v>
      </c>
      <c r="G1627">
        <v>1627</v>
      </c>
      <c r="H1627" t="s">
        <v>1023</v>
      </c>
      <c r="I1627" t="s">
        <v>44</v>
      </c>
      <c r="J1627" t="s">
        <v>110</v>
      </c>
      <c r="K1627" t="s">
        <v>111</v>
      </c>
      <c r="L1627" t="s">
        <v>33</v>
      </c>
      <c r="M1627" t="s">
        <v>134</v>
      </c>
      <c r="N1627">
        <v>191</v>
      </c>
      <c r="O1627" t="s">
        <v>29</v>
      </c>
      <c r="P1627" s="4">
        <v>85</v>
      </c>
      <c r="Q1627">
        <v>5</v>
      </c>
      <c r="R1627" s="4">
        <f t="shared" si="125"/>
        <v>425</v>
      </c>
      <c r="S1627" s="2">
        <v>273.89999399999999</v>
      </c>
      <c r="T1627" s="2">
        <f t="shared" si="128"/>
        <v>151.10000600000001</v>
      </c>
      <c r="U1627" s="2">
        <f t="shared" si="129"/>
        <v>54.779998800000001</v>
      </c>
    </row>
    <row r="1628" spans="1:21">
      <c r="A1628">
        <v>31018</v>
      </c>
      <c r="B1628" s="1">
        <v>43306</v>
      </c>
      <c r="C1628" s="2">
        <f t="shared" si="126"/>
        <v>3</v>
      </c>
      <c r="D1628" s="2" t="str">
        <f t="shared" si="127"/>
        <v>Weekday</v>
      </c>
      <c r="E1628" s="2" t="str">
        <f>TEXT(Table2[[#This Row],[Order Date]],"MMMM")</f>
        <v>July</v>
      </c>
      <c r="F1628" s="2" t="str">
        <f>TEXT(Table2[[#This Row],[Order Date]],"YYYY")</f>
        <v>2018</v>
      </c>
      <c r="G1628">
        <v>4627</v>
      </c>
      <c r="H1628" t="s">
        <v>1002</v>
      </c>
      <c r="I1628" t="s">
        <v>1024</v>
      </c>
      <c r="J1628" t="s">
        <v>89</v>
      </c>
      <c r="K1628" t="s">
        <v>90</v>
      </c>
      <c r="L1628" t="s">
        <v>33</v>
      </c>
      <c r="M1628" t="s">
        <v>160</v>
      </c>
      <c r="N1628">
        <v>502</v>
      </c>
      <c r="O1628" t="s">
        <v>29</v>
      </c>
      <c r="P1628" s="4">
        <v>65</v>
      </c>
      <c r="Q1628">
        <v>2</v>
      </c>
      <c r="R1628" s="4">
        <f t="shared" si="125"/>
        <v>130</v>
      </c>
      <c r="S1628" s="2">
        <v>67.199996940000005</v>
      </c>
      <c r="T1628" s="2">
        <f t="shared" si="128"/>
        <v>62.800003059999995</v>
      </c>
      <c r="U1628" s="2">
        <f t="shared" si="129"/>
        <v>33.599998470000003</v>
      </c>
    </row>
    <row r="1629" spans="1:21">
      <c r="A1629">
        <v>30728</v>
      </c>
      <c r="B1629" s="1">
        <v>43305</v>
      </c>
      <c r="C1629" s="2">
        <f t="shared" si="126"/>
        <v>2</v>
      </c>
      <c r="D1629" s="2" t="str">
        <f t="shared" si="127"/>
        <v>Weekday</v>
      </c>
      <c r="E1629" s="2" t="str">
        <f>TEXT(Table2[[#This Row],[Order Date]],"MMMM")</f>
        <v>July</v>
      </c>
      <c r="F1629" s="2" t="str">
        <f>TEXT(Table2[[#This Row],[Order Date]],"YYYY")</f>
        <v>2018</v>
      </c>
      <c r="G1629">
        <v>7948</v>
      </c>
      <c r="H1629" t="s">
        <v>1025</v>
      </c>
      <c r="I1629" t="s">
        <v>44</v>
      </c>
      <c r="J1629" t="s">
        <v>110</v>
      </c>
      <c r="K1629" t="s">
        <v>111</v>
      </c>
      <c r="L1629" t="s">
        <v>33</v>
      </c>
      <c r="M1629" t="s">
        <v>183</v>
      </c>
      <c r="N1629">
        <v>627</v>
      </c>
      <c r="O1629" t="s">
        <v>46</v>
      </c>
      <c r="P1629" s="4">
        <v>165</v>
      </c>
      <c r="Q1629">
        <v>5</v>
      </c>
      <c r="R1629" s="4">
        <f t="shared" si="125"/>
        <v>825</v>
      </c>
      <c r="S1629" s="2">
        <v>613.65001700000005</v>
      </c>
      <c r="T1629" s="2">
        <f t="shared" si="128"/>
        <v>211.34998299999995</v>
      </c>
      <c r="U1629" s="2">
        <f t="shared" si="129"/>
        <v>122.73000340000002</v>
      </c>
    </row>
    <row r="1630" spans="1:21">
      <c r="A1630">
        <v>30713</v>
      </c>
      <c r="B1630" s="1">
        <v>43305</v>
      </c>
      <c r="C1630" s="2">
        <f t="shared" si="126"/>
        <v>2</v>
      </c>
      <c r="D1630" s="2" t="str">
        <f t="shared" si="127"/>
        <v>Weekday</v>
      </c>
      <c r="E1630" s="2" t="str">
        <f>TEXT(Table2[[#This Row],[Order Date]],"MMMM")</f>
        <v>July</v>
      </c>
      <c r="F1630" s="2" t="str">
        <f>TEXT(Table2[[#This Row],[Order Date]],"YYYY")</f>
        <v>2018</v>
      </c>
      <c r="G1630">
        <v>1801</v>
      </c>
      <c r="H1630" t="s">
        <v>483</v>
      </c>
      <c r="I1630" t="s">
        <v>1026</v>
      </c>
      <c r="J1630" t="s">
        <v>89</v>
      </c>
      <c r="K1630" t="s">
        <v>90</v>
      </c>
      <c r="L1630" t="s">
        <v>33</v>
      </c>
      <c r="M1630" t="s">
        <v>183</v>
      </c>
      <c r="N1630">
        <v>627</v>
      </c>
      <c r="O1630" t="s">
        <v>46</v>
      </c>
      <c r="P1630" s="4">
        <v>165</v>
      </c>
      <c r="Q1630">
        <v>2</v>
      </c>
      <c r="R1630" s="4">
        <f t="shared" si="125"/>
        <v>330</v>
      </c>
      <c r="S1630" s="2">
        <v>245.4600068</v>
      </c>
      <c r="T1630" s="2">
        <f t="shared" si="128"/>
        <v>84.539993199999998</v>
      </c>
      <c r="U1630" s="2">
        <f t="shared" si="129"/>
        <v>122.7300034</v>
      </c>
    </row>
    <row r="1631" spans="1:21">
      <c r="A1631">
        <v>37945</v>
      </c>
      <c r="B1631" s="1">
        <v>43298</v>
      </c>
      <c r="C1631" s="2">
        <f t="shared" si="126"/>
        <v>2</v>
      </c>
      <c r="D1631" s="2" t="str">
        <f t="shared" si="127"/>
        <v>Weekday</v>
      </c>
      <c r="E1631" s="2" t="str">
        <f>TEXT(Table2[[#This Row],[Order Date]],"MMMM")</f>
        <v>July</v>
      </c>
      <c r="F1631" s="2" t="str">
        <f>TEXT(Table2[[#This Row],[Order Date]],"YYYY")</f>
        <v>2018</v>
      </c>
      <c r="G1631">
        <v>9197</v>
      </c>
      <c r="H1631" t="s">
        <v>1027</v>
      </c>
      <c r="I1631" t="s">
        <v>44</v>
      </c>
      <c r="J1631" t="s">
        <v>110</v>
      </c>
      <c r="K1631" t="s">
        <v>111</v>
      </c>
      <c r="L1631" t="s">
        <v>33</v>
      </c>
      <c r="M1631" t="s">
        <v>160</v>
      </c>
      <c r="N1631">
        <v>502</v>
      </c>
      <c r="O1631" t="s">
        <v>29</v>
      </c>
      <c r="P1631" s="4">
        <v>65</v>
      </c>
      <c r="Q1631">
        <v>5</v>
      </c>
      <c r="R1631" s="4">
        <f t="shared" si="125"/>
        <v>325</v>
      </c>
      <c r="S1631" s="2">
        <v>167.99999235000001</v>
      </c>
      <c r="T1631" s="2">
        <f t="shared" si="128"/>
        <v>157.00000764999999</v>
      </c>
      <c r="U1631" s="2">
        <f t="shared" si="129"/>
        <v>33.599998470000003</v>
      </c>
    </row>
    <row r="1632" spans="1:21">
      <c r="A1632">
        <v>39300</v>
      </c>
      <c r="B1632" s="1">
        <v>43298</v>
      </c>
      <c r="C1632" s="2">
        <f t="shared" si="126"/>
        <v>2</v>
      </c>
      <c r="D1632" s="2" t="str">
        <f t="shared" si="127"/>
        <v>Weekday</v>
      </c>
      <c r="E1632" s="2" t="str">
        <f>TEXT(Table2[[#This Row],[Order Date]],"MMMM")</f>
        <v>July</v>
      </c>
      <c r="F1632" s="2" t="str">
        <f>TEXT(Table2[[#This Row],[Order Date]],"YYYY")</f>
        <v>2018</v>
      </c>
      <c r="G1632">
        <v>11999</v>
      </c>
      <c r="H1632" t="s">
        <v>92</v>
      </c>
      <c r="I1632" t="s">
        <v>44</v>
      </c>
      <c r="J1632" t="s">
        <v>110</v>
      </c>
      <c r="K1632" t="s">
        <v>111</v>
      </c>
      <c r="L1632" t="s">
        <v>33</v>
      </c>
      <c r="M1632" t="s">
        <v>134</v>
      </c>
      <c r="N1632">
        <v>191</v>
      </c>
      <c r="O1632" t="s">
        <v>29</v>
      </c>
      <c r="P1632" s="4">
        <v>85</v>
      </c>
      <c r="Q1632">
        <v>5</v>
      </c>
      <c r="R1632" s="4">
        <f t="shared" si="125"/>
        <v>425</v>
      </c>
      <c r="S1632" s="2">
        <v>273.89999399999999</v>
      </c>
      <c r="T1632" s="2">
        <f t="shared" si="128"/>
        <v>151.10000600000001</v>
      </c>
      <c r="U1632" s="2">
        <f t="shared" si="129"/>
        <v>54.779998800000001</v>
      </c>
    </row>
    <row r="1633" spans="1:21">
      <c r="A1633">
        <v>25433</v>
      </c>
      <c r="B1633" s="1">
        <v>43297</v>
      </c>
      <c r="C1633" s="2">
        <f t="shared" si="126"/>
        <v>1</v>
      </c>
      <c r="D1633" s="2" t="str">
        <f t="shared" si="127"/>
        <v>Weekday</v>
      </c>
      <c r="E1633" s="2" t="str">
        <f>TEXT(Table2[[#This Row],[Order Date]],"MMMM")</f>
        <v>July</v>
      </c>
      <c r="F1633" s="2" t="str">
        <f>TEXT(Table2[[#This Row],[Order Date]],"YYYY")</f>
        <v>2018</v>
      </c>
      <c r="G1633">
        <v>1868</v>
      </c>
      <c r="H1633" t="s">
        <v>602</v>
      </c>
      <c r="I1633" t="s">
        <v>1028</v>
      </c>
      <c r="J1633" t="s">
        <v>89</v>
      </c>
      <c r="K1633" t="s">
        <v>90</v>
      </c>
      <c r="L1633" t="s">
        <v>28</v>
      </c>
      <c r="M1633" t="s">
        <v>94</v>
      </c>
      <c r="N1633">
        <v>403</v>
      </c>
      <c r="O1633" t="s">
        <v>53</v>
      </c>
      <c r="P1633" s="4">
        <v>133.37</v>
      </c>
      <c r="Q1633">
        <v>1</v>
      </c>
      <c r="R1633" s="4">
        <f t="shared" si="125"/>
        <v>133.37</v>
      </c>
      <c r="S1633" s="2">
        <v>84.590000149999995</v>
      </c>
      <c r="T1633" s="2">
        <f t="shared" si="128"/>
        <v>48.77999985000001</v>
      </c>
      <c r="U1633" s="2">
        <f t="shared" si="129"/>
        <v>84.590000149999995</v>
      </c>
    </row>
    <row r="1634" spans="1:21">
      <c r="A1634">
        <v>38411</v>
      </c>
      <c r="B1634" s="1">
        <v>43296</v>
      </c>
      <c r="C1634" s="2">
        <f t="shared" si="126"/>
        <v>7</v>
      </c>
      <c r="D1634" s="2" t="str">
        <f t="shared" si="127"/>
        <v>Weekend</v>
      </c>
      <c r="E1634" s="2" t="str">
        <f>TEXT(Table2[[#This Row],[Order Date]],"MMMM")</f>
        <v>July</v>
      </c>
      <c r="F1634" s="2" t="str">
        <f>TEXT(Table2[[#This Row],[Order Date]],"YYYY")</f>
        <v>2018</v>
      </c>
      <c r="G1634">
        <v>8205</v>
      </c>
      <c r="H1634" t="s">
        <v>877</v>
      </c>
      <c r="I1634" t="s">
        <v>44</v>
      </c>
      <c r="J1634" t="s">
        <v>110</v>
      </c>
      <c r="K1634" t="s">
        <v>111</v>
      </c>
      <c r="L1634" t="s">
        <v>33</v>
      </c>
      <c r="M1634" t="s">
        <v>120</v>
      </c>
      <c r="N1634">
        <v>365</v>
      </c>
      <c r="O1634" t="s">
        <v>53</v>
      </c>
      <c r="P1634" s="4">
        <v>94.75</v>
      </c>
      <c r="Q1634">
        <v>5</v>
      </c>
      <c r="R1634" s="4">
        <f t="shared" si="125"/>
        <v>473.75</v>
      </c>
      <c r="S1634" s="2">
        <v>152.8499985</v>
      </c>
      <c r="T1634" s="2">
        <f t="shared" si="128"/>
        <v>320.90000150000003</v>
      </c>
      <c r="U1634" s="2">
        <f t="shared" si="129"/>
        <v>30.5699997</v>
      </c>
    </row>
    <row r="1635" spans="1:21">
      <c r="A1635">
        <v>32224</v>
      </c>
      <c r="B1635" s="1">
        <v>43295</v>
      </c>
      <c r="C1635" s="2">
        <f t="shared" si="126"/>
        <v>6</v>
      </c>
      <c r="D1635" s="2" t="str">
        <f t="shared" si="127"/>
        <v>Weekend</v>
      </c>
      <c r="E1635" s="2" t="str">
        <f>TEXT(Table2[[#This Row],[Order Date]],"MMMM")</f>
        <v>July</v>
      </c>
      <c r="F1635" s="2" t="str">
        <f>TEXT(Table2[[#This Row],[Order Date]],"YYYY")</f>
        <v>2018</v>
      </c>
      <c r="G1635">
        <v>8481</v>
      </c>
      <c r="H1635" t="s">
        <v>92</v>
      </c>
      <c r="I1635" t="s">
        <v>44</v>
      </c>
      <c r="J1635" t="s">
        <v>110</v>
      </c>
      <c r="K1635" t="s">
        <v>111</v>
      </c>
      <c r="L1635" t="s">
        <v>33</v>
      </c>
      <c r="M1635" t="s">
        <v>120</v>
      </c>
      <c r="N1635">
        <v>365</v>
      </c>
      <c r="O1635" t="s">
        <v>53</v>
      </c>
      <c r="P1635" s="4">
        <v>94.75</v>
      </c>
      <c r="Q1635">
        <v>5</v>
      </c>
      <c r="R1635" s="4">
        <f t="shared" si="125"/>
        <v>473.75</v>
      </c>
      <c r="S1635" s="2">
        <v>152.8499985</v>
      </c>
      <c r="T1635" s="2">
        <f t="shared" si="128"/>
        <v>320.90000150000003</v>
      </c>
      <c r="U1635" s="2">
        <f t="shared" si="129"/>
        <v>30.5699997</v>
      </c>
    </row>
    <row r="1636" spans="1:21">
      <c r="A1636">
        <v>44721</v>
      </c>
      <c r="B1636" s="1">
        <v>43292</v>
      </c>
      <c r="C1636" s="2">
        <f t="shared" si="126"/>
        <v>3</v>
      </c>
      <c r="D1636" s="2" t="str">
        <f t="shared" si="127"/>
        <v>Weekday</v>
      </c>
      <c r="E1636" s="2" t="str">
        <f>TEXT(Table2[[#This Row],[Order Date]],"MMMM")</f>
        <v>July</v>
      </c>
      <c r="F1636" s="2" t="str">
        <f>TEXT(Table2[[#This Row],[Order Date]],"YYYY")</f>
        <v>2018</v>
      </c>
      <c r="G1636">
        <v>9854</v>
      </c>
      <c r="H1636" t="s">
        <v>92</v>
      </c>
      <c r="I1636" t="s">
        <v>159</v>
      </c>
      <c r="J1636" t="s">
        <v>110</v>
      </c>
      <c r="K1636" t="s">
        <v>90</v>
      </c>
      <c r="L1636" t="s">
        <v>28</v>
      </c>
      <c r="M1636" t="s">
        <v>134</v>
      </c>
      <c r="N1636">
        <v>191</v>
      </c>
      <c r="O1636" t="s">
        <v>29</v>
      </c>
      <c r="P1636" s="4">
        <v>85</v>
      </c>
      <c r="Q1636">
        <v>1</v>
      </c>
      <c r="R1636" s="4">
        <f t="shared" si="125"/>
        <v>85</v>
      </c>
      <c r="S1636" s="2">
        <v>54.779998800000001</v>
      </c>
      <c r="T1636" s="2">
        <f t="shared" si="128"/>
        <v>30.220001199999999</v>
      </c>
      <c r="U1636" s="2">
        <f t="shared" si="129"/>
        <v>54.779998800000001</v>
      </c>
    </row>
    <row r="1637" spans="1:21">
      <c r="A1637">
        <v>46955</v>
      </c>
      <c r="B1637" s="1">
        <v>43292</v>
      </c>
      <c r="C1637" s="2">
        <f t="shared" si="126"/>
        <v>3</v>
      </c>
      <c r="D1637" s="2" t="str">
        <f t="shared" si="127"/>
        <v>Weekday</v>
      </c>
      <c r="E1637" s="2" t="str">
        <f>TEXT(Table2[[#This Row],[Order Date]],"MMMM")</f>
        <v>July</v>
      </c>
      <c r="F1637" s="2" t="str">
        <f>TEXT(Table2[[#This Row],[Order Date]],"YYYY")</f>
        <v>2018</v>
      </c>
      <c r="G1637">
        <v>11636</v>
      </c>
      <c r="H1637" t="s">
        <v>481</v>
      </c>
      <c r="I1637" t="s">
        <v>101</v>
      </c>
      <c r="J1637" t="s">
        <v>89</v>
      </c>
      <c r="K1637" t="s">
        <v>90</v>
      </c>
      <c r="L1637" t="s">
        <v>28</v>
      </c>
      <c r="M1637" t="s">
        <v>134</v>
      </c>
      <c r="N1637">
        <v>191</v>
      </c>
      <c r="O1637" t="s">
        <v>29</v>
      </c>
      <c r="P1637" s="4">
        <v>85</v>
      </c>
      <c r="Q1637">
        <v>5</v>
      </c>
      <c r="R1637" s="4">
        <f t="shared" si="125"/>
        <v>425</v>
      </c>
      <c r="S1637" s="2">
        <v>273.89999399999999</v>
      </c>
      <c r="T1637" s="2">
        <f t="shared" si="128"/>
        <v>151.10000600000001</v>
      </c>
      <c r="U1637" s="2">
        <f t="shared" si="129"/>
        <v>54.779998800000001</v>
      </c>
    </row>
    <row r="1638" spans="1:21">
      <c r="A1638">
        <v>47752</v>
      </c>
      <c r="B1638" s="1">
        <v>43289</v>
      </c>
      <c r="C1638" s="2">
        <f t="shared" si="126"/>
        <v>7</v>
      </c>
      <c r="D1638" s="2" t="str">
        <f t="shared" si="127"/>
        <v>Weekend</v>
      </c>
      <c r="E1638" s="2" t="str">
        <f>TEXT(Table2[[#This Row],[Order Date]],"MMMM")</f>
        <v>July</v>
      </c>
      <c r="F1638" s="2" t="str">
        <f>TEXT(Table2[[#This Row],[Order Date]],"YYYY")</f>
        <v>2018</v>
      </c>
      <c r="G1638">
        <v>9114</v>
      </c>
      <c r="H1638" t="s">
        <v>92</v>
      </c>
      <c r="I1638" t="s">
        <v>159</v>
      </c>
      <c r="J1638" t="s">
        <v>110</v>
      </c>
      <c r="K1638" t="s">
        <v>90</v>
      </c>
      <c r="L1638" t="s">
        <v>28</v>
      </c>
      <c r="M1638" t="s">
        <v>160</v>
      </c>
      <c r="N1638">
        <v>502</v>
      </c>
      <c r="O1638" t="s">
        <v>29</v>
      </c>
      <c r="P1638" s="4">
        <v>65</v>
      </c>
      <c r="Q1638">
        <v>2</v>
      </c>
      <c r="R1638" s="4">
        <f t="shared" si="125"/>
        <v>130</v>
      </c>
      <c r="S1638" s="2">
        <v>67.199996940000005</v>
      </c>
      <c r="T1638" s="2">
        <f t="shared" si="128"/>
        <v>62.800003059999995</v>
      </c>
      <c r="U1638" s="2">
        <f t="shared" si="129"/>
        <v>33.599998470000003</v>
      </c>
    </row>
    <row r="1639" spans="1:21">
      <c r="A1639">
        <v>44148</v>
      </c>
      <c r="B1639" s="1">
        <v>43287</v>
      </c>
      <c r="C1639" s="2">
        <f t="shared" si="126"/>
        <v>5</v>
      </c>
      <c r="D1639" s="2" t="str">
        <f t="shared" si="127"/>
        <v>Weekday</v>
      </c>
      <c r="E1639" s="2" t="str">
        <f>TEXT(Table2[[#This Row],[Order Date]],"MMMM")</f>
        <v>July</v>
      </c>
      <c r="F1639" s="2" t="str">
        <f>TEXT(Table2[[#This Row],[Order Date]],"YYYY")</f>
        <v>2018</v>
      </c>
      <c r="G1639">
        <v>5887</v>
      </c>
      <c r="H1639" t="s">
        <v>1029</v>
      </c>
      <c r="I1639" t="s">
        <v>44</v>
      </c>
      <c r="J1639" t="s">
        <v>110</v>
      </c>
      <c r="K1639" t="s">
        <v>111</v>
      </c>
      <c r="L1639" t="s">
        <v>28</v>
      </c>
      <c r="M1639" t="s">
        <v>94</v>
      </c>
      <c r="N1639">
        <v>403</v>
      </c>
      <c r="O1639" t="s">
        <v>53</v>
      </c>
      <c r="P1639" s="4">
        <v>133.37</v>
      </c>
      <c r="Q1639">
        <v>1</v>
      </c>
      <c r="R1639" s="4">
        <f t="shared" si="125"/>
        <v>133.37</v>
      </c>
      <c r="S1639" s="2">
        <v>84.590000149999995</v>
      </c>
      <c r="T1639" s="2">
        <f t="shared" si="128"/>
        <v>48.77999985000001</v>
      </c>
      <c r="U1639" s="2">
        <f t="shared" si="129"/>
        <v>84.590000149999995</v>
      </c>
    </row>
    <row r="1640" spans="1:21">
      <c r="A1640">
        <v>38598</v>
      </c>
      <c r="B1640" s="1">
        <v>43284</v>
      </c>
      <c r="C1640" s="2">
        <f t="shared" si="126"/>
        <v>2</v>
      </c>
      <c r="D1640" s="2" t="str">
        <f t="shared" si="127"/>
        <v>Weekday</v>
      </c>
      <c r="E1640" s="2" t="str">
        <f>TEXT(Table2[[#This Row],[Order Date]],"MMMM")</f>
        <v>July</v>
      </c>
      <c r="F1640" s="2" t="str">
        <f>TEXT(Table2[[#This Row],[Order Date]],"YYYY")</f>
        <v>2018</v>
      </c>
      <c r="G1640">
        <v>11018</v>
      </c>
      <c r="H1640" t="s">
        <v>92</v>
      </c>
      <c r="I1640" t="s">
        <v>985</v>
      </c>
      <c r="J1640" t="s">
        <v>89</v>
      </c>
      <c r="K1640" t="s">
        <v>90</v>
      </c>
      <c r="L1640" t="s">
        <v>33</v>
      </c>
      <c r="M1640" t="s">
        <v>122</v>
      </c>
      <c r="N1640">
        <v>893</v>
      </c>
      <c r="O1640" t="s">
        <v>46</v>
      </c>
      <c r="P1640" s="4">
        <v>52.99</v>
      </c>
      <c r="Q1640">
        <v>3</v>
      </c>
      <c r="R1640" s="4">
        <f t="shared" si="125"/>
        <v>158.97</v>
      </c>
      <c r="S1640" s="2">
        <v>109.10999679</v>
      </c>
      <c r="T1640" s="2">
        <f t="shared" si="128"/>
        <v>49.860003210000002</v>
      </c>
      <c r="U1640" s="2">
        <f t="shared" si="129"/>
        <v>36.369998930000001</v>
      </c>
    </row>
    <row r="1641" spans="1:21">
      <c r="A1641">
        <v>41901</v>
      </c>
      <c r="B1641" s="1">
        <v>43284</v>
      </c>
      <c r="C1641" s="2">
        <f t="shared" si="126"/>
        <v>2</v>
      </c>
      <c r="D1641" s="2" t="str">
        <f t="shared" si="127"/>
        <v>Weekday</v>
      </c>
      <c r="E1641" s="2" t="str">
        <f>TEXT(Table2[[#This Row],[Order Date]],"MMMM")</f>
        <v>July</v>
      </c>
      <c r="F1641" s="2" t="str">
        <f>TEXT(Table2[[#This Row],[Order Date]],"YYYY")</f>
        <v>2018</v>
      </c>
      <c r="G1641">
        <v>474</v>
      </c>
      <c r="H1641" t="s">
        <v>1030</v>
      </c>
      <c r="I1641" t="s">
        <v>519</v>
      </c>
      <c r="J1641" t="s">
        <v>89</v>
      </c>
      <c r="K1641" t="s">
        <v>90</v>
      </c>
      <c r="L1641" t="s">
        <v>33</v>
      </c>
      <c r="M1641" t="s">
        <v>320</v>
      </c>
      <c r="N1641">
        <v>905</v>
      </c>
      <c r="O1641" t="s">
        <v>46</v>
      </c>
      <c r="P1641" s="4">
        <v>52.99</v>
      </c>
      <c r="Q1641">
        <v>4</v>
      </c>
      <c r="R1641" s="4">
        <f t="shared" si="125"/>
        <v>211.96</v>
      </c>
      <c r="S1641" s="2">
        <v>143.44000244</v>
      </c>
      <c r="T1641" s="2">
        <f t="shared" si="128"/>
        <v>68.519997560000007</v>
      </c>
      <c r="U1641" s="2">
        <f t="shared" si="129"/>
        <v>35.86000061</v>
      </c>
    </row>
    <row r="1642" spans="1:21">
      <c r="A1642">
        <v>31410</v>
      </c>
      <c r="B1642" s="1">
        <v>43282</v>
      </c>
      <c r="C1642" s="2">
        <f t="shared" si="126"/>
        <v>7</v>
      </c>
      <c r="D1642" s="2" t="str">
        <f t="shared" si="127"/>
        <v>Weekend</v>
      </c>
      <c r="E1642" s="2" t="str">
        <f>TEXT(Table2[[#This Row],[Order Date]],"MMMM")</f>
        <v>July</v>
      </c>
      <c r="F1642" s="2" t="str">
        <f>TEXT(Table2[[#This Row],[Order Date]],"YYYY")</f>
        <v>2018</v>
      </c>
      <c r="G1642">
        <v>2233</v>
      </c>
      <c r="H1642" t="s">
        <v>1031</v>
      </c>
      <c r="I1642" t="s">
        <v>44</v>
      </c>
      <c r="J1642" t="s">
        <v>110</v>
      </c>
      <c r="K1642" t="s">
        <v>111</v>
      </c>
      <c r="L1642" t="s">
        <v>33</v>
      </c>
      <c r="M1642" t="s">
        <v>183</v>
      </c>
      <c r="N1642">
        <v>627</v>
      </c>
      <c r="O1642" t="s">
        <v>46</v>
      </c>
      <c r="P1642" s="4">
        <v>165</v>
      </c>
      <c r="Q1642">
        <v>5</v>
      </c>
      <c r="R1642" s="4">
        <f t="shared" si="125"/>
        <v>825</v>
      </c>
      <c r="S1642" s="2">
        <v>613.65001700000005</v>
      </c>
      <c r="T1642" s="2">
        <f t="shared" si="128"/>
        <v>211.34998299999995</v>
      </c>
      <c r="U1642" s="2">
        <f t="shared" si="129"/>
        <v>122.73000340000002</v>
      </c>
    </row>
    <row r="1643" spans="1:21">
      <c r="A1643">
        <v>48329</v>
      </c>
      <c r="B1643" s="1">
        <v>43282</v>
      </c>
      <c r="C1643" s="2">
        <f t="shared" si="126"/>
        <v>7</v>
      </c>
      <c r="D1643" s="2" t="str">
        <f t="shared" si="127"/>
        <v>Weekend</v>
      </c>
      <c r="E1643" s="2" t="str">
        <f>TEXT(Table2[[#This Row],[Order Date]],"MMMM")</f>
        <v>July</v>
      </c>
      <c r="F1643" s="2" t="str">
        <f>TEXT(Table2[[#This Row],[Order Date]],"YYYY")</f>
        <v>2018</v>
      </c>
      <c r="G1643">
        <v>3636</v>
      </c>
      <c r="H1643" t="s">
        <v>92</v>
      </c>
      <c r="I1643" t="s">
        <v>44</v>
      </c>
      <c r="J1643" t="s">
        <v>110</v>
      </c>
      <c r="K1643" t="s">
        <v>111</v>
      </c>
      <c r="L1643" t="s">
        <v>19</v>
      </c>
      <c r="M1643" t="s">
        <v>134</v>
      </c>
      <c r="N1643">
        <v>191</v>
      </c>
      <c r="O1643" t="s">
        <v>29</v>
      </c>
      <c r="P1643" s="4">
        <v>85</v>
      </c>
      <c r="Q1643">
        <v>1</v>
      </c>
      <c r="R1643" s="4">
        <f t="shared" si="125"/>
        <v>85</v>
      </c>
      <c r="S1643" s="2">
        <v>54.779998800000001</v>
      </c>
      <c r="T1643" s="2">
        <f t="shared" si="128"/>
        <v>30.220001199999999</v>
      </c>
      <c r="U1643" s="2">
        <f t="shared" si="129"/>
        <v>54.779998800000001</v>
      </c>
    </row>
    <row r="1644" spans="1:21">
      <c r="A1644">
        <v>69890</v>
      </c>
      <c r="B1644" s="1">
        <v>43281</v>
      </c>
      <c r="C1644" s="2">
        <f t="shared" si="126"/>
        <v>6</v>
      </c>
      <c r="D1644" s="2" t="str">
        <f t="shared" si="127"/>
        <v>Weekend</v>
      </c>
      <c r="E1644" s="2" t="str">
        <f>TEXT(Table2[[#This Row],[Order Date]],"MMMM")</f>
        <v>June</v>
      </c>
      <c r="F1644" s="2" t="str">
        <f>TEXT(Table2[[#This Row],[Order Date]],"YYYY")</f>
        <v>2018</v>
      </c>
      <c r="G1644">
        <v>13443</v>
      </c>
      <c r="H1644" t="s">
        <v>551</v>
      </c>
      <c r="I1644" t="s">
        <v>227</v>
      </c>
      <c r="J1644" t="s">
        <v>110</v>
      </c>
      <c r="K1644" t="s">
        <v>111</v>
      </c>
      <c r="L1644" t="s">
        <v>19</v>
      </c>
      <c r="M1644" t="s">
        <v>579</v>
      </c>
      <c r="N1644">
        <v>1349</v>
      </c>
      <c r="O1644" t="s">
        <v>38</v>
      </c>
      <c r="P1644" s="4">
        <v>99.98</v>
      </c>
      <c r="Q1644">
        <v>1</v>
      </c>
      <c r="R1644" s="4">
        <f t="shared" si="125"/>
        <v>99.98</v>
      </c>
      <c r="S1644" s="2">
        <v>76.830001800000005</v>
      </c>
      <c r="T1644" s="2">
        <f t="shared" si="128"/>
        <v>23.149998199999999</v>
      </c>
      <c r="U1644" s="2">
        <f t="shared" si="129"/>
        <v>76.830001800000005</v>
      </c>
    </row>
    <row r="1645" spans="1:21">
      <c r="A1645">
        <v>32462</v>
      </c>
      <c r="B1645" s="1">
        <v>43281</v>
      </c>
      <c r="C1645" s="2">
        <f t="shared" si="126"/>
        <v>6</v>
      </c>
      <c r="D1645" s="2" t="str">
        <f t="shared" si="127"/>
        <v>Weekend</v>
      </c>
      <c r="E1645" s="2" t="str">
        <f>TEXT(Table2[[#This Row],[Order Date]],"MMMM")</f>
        <v>June</v>
      </c>
      <c r="F1645" s="2" t="str">
        <f>TEXT(Table2[[#This Row],[Order Date]],"YYYY")</f>
        <v>2018</v>
      </c>
      <c r="G1645">
        <v>4346</v>
      </c>
      <c r="H1645" t="s">
        <v>92</v>
      </c>
      <c r="I1645" t="s">
        <v>44</v>
      </c>
      <c r="J1645" t="s">
        <v>110</v>
      </c>
      <c r="K1645" t="s">
        <v>111</v>
      </c>
      <c r="L1645" t="s">
        <v>33</v>
      </c>
      <c r="M1645" t="s">
        <v>160</v>
      </c>
      <c r="N1645">
        <v>502</v>
      </c>
      <c r="O1645" t="s">
        <v>29</v>
      </c>
      <c r="P1645" s="4">
        <v>65</v>
      </c>
      <c r="Q1645">
        <v>5</v>
      </c>
      <c r="R1645" s="4">
        <f t="shared" si="125"/>
        <v>325</v>
      </c>
      <c r="S1645" s="2">
        <v>167.99999235000001</v>
      </c>
      <c r="T1645" s="2">
        <f t="shared" si="128"/>
        <v>157.00000764999999</v>
      </c>
      <c r="U1645" s="2">
        <f t="shared" si="129"/>
        <v>33.599998470000003</v>
      </c>
    </row>
    <row r="1646" spans="1:21">
      <c r="A1646">
        <v>40647</v>
      </c>
      <c r="B1646" s="1">
        <v>43280</v>
      </c>
      <c r="C1646" s="2">
        <f t="shared" si="126"/>
        <v>5</v>
      </c>
      <c r="D1646" s="2" t="str">
        <f t="shared" si="127"/>
        <v>Weekday</v>
      </c>
      <c r="E1646" s="2" t="str">
        <f>TEXT(Table2[[#This Row],[Order Date]],"MMMM")</f>
        <v>June</v>
      </c>
      <c r="F1646" s="2" t="str">
        <f>TEXT(Table2[[#This Row],[Order Date]],"YYYY")</f>
        <v>2018</v>
      </c>
      <c r="G1646">
        <v>3814</v>
      </c>
      <c r="H1646" t="s">
        <v>1032</v>
      </c>
      <c r="I1646" t="s">
        <v>44</v>
      </c>
      <c r="J1646" t="s">
        <v>110</v>
      </c>
      <c r="K1646" t="s">
        <v>111</v>
      </c>
      <c r="L1646" t="s">
        <v>33</v>
      </c>
      <c r="M1646" t="s">
        <v>160</v>
      </c>
      <c r="N1646">
        <v>502</v>
      </c>
      <c r="O1646" t="s">
        <v>29</v>
      </c>
      <c r="P1646" s="4">
        <v>65</v>
      </c>
      <c r="Q1646">
        <v>5</v>
      </c>
      <c r="R1646" s="4">
        <f t="shared" si="125"/>
        <v>325</v>
      </c>
      <c r="S1646" s="2">
        <v>167.99999235000001</v>
      </c>
      <c r="T1646" s="2">
        <f t="shared" si="128"/>
        <v>157.00000764999999</v>
      </c>
      <c r="U1646" s="2">
        <f t="shared" si="129"/>
        <v>33.599998470000003</v>
      </c>
    </row>
    <row r="1647" spans="1:21">
      <c r="A1647">
        <v>50236</v>
      </c>
      <c r="B1647" s="1">
        <v>43280</v>
      </c>
      <c r="C1647" s="2">
        <f t="shared" si="126"/>
        <v>5</v>
      </c>
      <c r="D1647" s="2" t="str">
        <f t="shared" si="127"/>
        <v>Weekday</v>
      </c>
      <c r="E1647" s="2" t="str">
        <f>TEXT(Table2[[#This Row],[Order Date]],"MMMM")</f>
        <v>June</v>
      </c>
      <c r="F1647" s="2" t="str">
        <f>TEXT(Table2[[#This Row],[Order Date]],"YYYY")</f>
        <v>2018</v>
      </c>
      <c r="G1647">
        <v>10046</v>
      </c>
      <c r="H1647" t="s">
        <v>92</v>
      </c>
      <c r="I1647" t="s">
        <v>44</v>
      </c>
      <c r="J1647" t="s">
        <v>110</v>
      </c>
      <c r="K1647" t="s">
        <v>111</v>
      </c>
      <c r="L1647" t="s">
        <v>19</v>
      </c>
      <c r="M1647" t="s">
        <v>94</v>
      </c>
      <c r="N1647">
        <v>403</v>
      </c>
      <c r="O1647" t="s">
        <v>53</v>
      </c>
      <c r="P1647" s="4">
        <v>133.37</v>
      </c>
      <c r="Q1647">
        <v>1</v>
      </c>
      <c r="R1647" s="4">
        <f t="shared" si="125"/>
        <v>133.37</v>
      </c>
      <c r="S1647" s="2">
        <v>84.590000149999995</v>
      </c>
      <c r="T1647" s="2">
        <f t="shared" si="128"/>
        <v>48.77999985000001</v>
      </c>
      <c r="U1647" s="2">
        <f t="shared" si="129"/>
        <v>84.590000149999995</v>
      </c>
    </row>
    <row r="1648" spans="1:21">
      <c r="A1648">
        <v>37182</v>
      </c>
      <c r="B1648" s="1">
        <v>43279</v>
      </c>
      <c r="C1648" s="2">
        <f t="shared" si="126"/>
        <v>4</v>
      </c>
      <c r="D1648" s="2" t="str">
        <f t="shared" si="127"/>
        <v>Weekday</v>
      </c>
      <c r="E1648" s="2" t="str">
        <f>TEXT(Table2[[#This Row],[Order Date]],"MMMM")</f>
        <v>June</v>
      </c>
      <c r="F1648" s="2" t="str">
        <f>TEXT(Table2[[#This Row],[Order Date]],"YYYY")</f>
        <v>2018</v>
      </c>
      <c r="G1648">
        <v>10500</v>
      </c>
      <c r="H1648" t="s">
        <v>92</v>
      </c>
      <c r="I1648" t="s">
        <v>44</v>
      </c>
      <c r="J1648" t="s">
        <v>110</v>
      </c>
      <c r="K1648" t="s">
        <v>111</v>
      </c>
      <c r="L1648" t="s">
        <v>33</v>
      </c>
      <c r="M1648" t="s">
        <v>183</v>
      </c>
      <c r="N1648">
        <v>627</v>
      </c>
      <c r="O1648" t="s">
        <v>46</v>
      </c>
      <c r="P1648" s="4">
        <v>165</v>
      </c>
      <c r="Q1648">
        <v>5</v>
      </c>
      <c r="R1648" s="4">
        <f t="shared" si="125"/>
        <v>825</v>
      </c>
      <c r="S1648" s="2">
        <v>613.65001700000005</v>
      </c>
      <c r="T1648" s="2">
        <f t="shared" si="128"/>
        <v>211.34998299999995</v>
      </c>
      <c r="U1648" s="2">
        <f t="shared" si="129"/>
        <v>122.73000340000002</v>
      </c>
    </row>
    <row r="1649" spans="1:21">
      <c r="A1649">
        <v>46495</v>
      </c>
      <c r="B1649" s="1">
        <v>43279</v>
      </c>
      <c r="C1649" s="2">
        <f t="shared" si="126"/>
        <v>4</v>
      </c>
      <c r="D1649" s="2" t="str">
        <f t="shared" si="127"/>
        <v>Weekday</v>
      </c>
      <c r="E1649" s="2" t="str">
        <f>TEXT(Table2[[#This Row],[Order Date]],"MMMM")</f>
        <v>June</v>
      </c>
      <c r="F1649" s="2" t="str">
        <f>TEXT(Table2[[#This Row],[Order Date]],"YYYY")</f>
        <v>2018</v>
      </c>
      <c r="G1649">
        <v>10610</v>
      </c>
      <c r="H1649" t="s">
        <v>1033</v>
      </c>
      <c r="I1649" t="s">
        <v>44</v>
      </c>
      <c r="J1649" t="s">
        <v>110</v>
      </c>
      <c r="K1649" t="s">
        <v>111</v>
      </c>
      <c r="L1649" t="s">
        <v>19</v>
      </c>
      <c r="M1649" t="s">
        <v>94</v>
      </c>
      <c r="N1649">
        <v>403</v>
      </c>
      <c r="O1649" t="s">
        <v>53</v>
      </c>
      <c r="P1649" s="4">
        <v>133.37</v>
      </c>
      <c r="Q1649">
        <v>1</v>
      </c>
      <c r="R1649" s="4">
        <f t="shared" si="125"/>
        <v>133.37</v>
      </c>
      <c r="S1649" s="2">
        <v>84.590000149999995</v>
      </c>
      <c r="T1649" s="2">
        <f t="shared" si="128"/>
        <v>48.77999985000001</v>
      </c>
      <c r="U1649" s="2">
        <f t="shared" si="129"/>
        <v>84.590000149999995</v>
      </c>
    </row>
    <row r="1650" spans="1:21">
      <c r="A1650">
        <v>40495</v>
      </c>
      <c r="B1650" s="1">
        <v>43279</v>
      </c>
      <c r="C1650" s="2">
        <f t="shared" si="126"/>
        <v>4</v>
      </c>
      <c r="D1650" s="2" t="str">
        <f t="shared" si="127"/>
        <v>Weekday</v>
      </c>
      <c r="E1650" s="2" t="str">
        <f>TEXT(Table2[[#This Row],[Order Date]],"MMMM")</f>
        <v>June</v>
      </c>
      <c r="F1650" s="2" t="str">
        <f>TEXT(Table2[[#This Row],[Order Date]],"YYYY")</f>
        <v>2018</v>
      </c>
      <c r="G1650">
        <v>2784</v>
      </c>
      <c r="H1650" t="s">
        <v>92</v>
      </c>
      <c r="I1650" t="s">
        <v>238</v>
      </c>
      <c r="J1650" t="s">
        <v>89</v>
      </c>
      <c r="K1650" t="s">
        <v>90</v>
      </c>
      <c r="L1650" t="s">
        <v>33</v>
      </c>
      <c r="M1650" t="s">
        <v>134</v>
      </c>
      <c r="N1650">
        <v>191</v>
      </c>
      <c r="O1650" t="s">
        <v>29</v>
      </c>
      <c r="P1650" s="4">
        <v>85</v>
      </c>
      <c r="Q1650">
        <v>3</v>
      </c>
      <c r="R1650" s="4">
        <f t="shared" si="125"/>
        <v>255</v>
      </c>
      <c r="S1650" s="2">
        <v>164.33999640000002</v>
      </c>
      <c r="T1650" s="2">
        <f t="shared" si="128"/>
        <v>90.660003599999982</v>
      </c>
      <c r="U1650" s="2">
        <f t="shared" si="129"/>
        <v>54.779998800000008</v>
      </c>
    </row>
    <row r="1651" spans="1:21">
      <c r="A1651">
        <v>39271</v>
      </c>
      <c r="B1651" s="1">
        <v>43279</v>
      </c>
      <c r="C1651" s="2">
        <f t="shared" si="126"/>
        <v>4</v>
      </c>
      <c r="D1651" s="2" t="str">
        <f t="shared" si="127"/>
        <v>Weekday</v>
      </c>
      <c r="E1651" s="2" t="str">
        <f>TEXT(Table2[[#This Row],[Order Date]],"MMMM")</f>
        <v>June</v>
      </c>
      <c r="F1651" s="2" t="str">
        <f>TEXT(Table2[[#This Row],[Order Date]],"YYYY")</f>
        <v>2018</v>
      </c>
      <c r="G1651">
        <v>3528</v>
      </c>
      <c r="H1651" t="s">
        <v>911</v>
      </c>
      <c r="I1651" t="s">
        <v>26</v>
      </c>
      <c r="J1651" t="s">
        <v>89</v>
      </c>
      <c r="K1651" t="s">
        <v>90</v>
      </c>
      <c r="L1651" t="s">
        <v>33</v>
      </c>
      <c r="M1651" t="s">
        <v>183</v>
      </c>
      <c r="N1651">
        <v>627</v>
      </c>
      <c r="O1651" t="s">
        <v>46</v>
      </c>
      <c r="P1651" s="4">
        <v>165</v>
      </c>
      <c r="Q1651">
        <v>3</v>
      </c>
      <c r="R1651" s="4">
        <f t="shared" si="125"/>
        <v>495</v>
      </c>
      <c r="S1651" s="2">
        <v>368.19001020000002</v>
      </c>
      <c r="T1651" s="2">
        <f t="shared" si="128"/>
        <v>126.80998979999998</v>
      </c>
      <c r="U1651" s="2">
        <f t="shared" si="129"/>
        <v>122.7300034</v>
      </c>
    </row>
    <row r="1652" spans="1:21">
      <c r="A1652">
        <v>39498</v>
      </c>
      <c r="B1652" s="1">
        <v>43278</v>
      </c>
      <c r="C1652" s="2">
        <f t="shared" si="126"/>
        <v>3</v>
      </c>
      <c r="D1652" s="2" t="str">
        <f t="shared" si="127"/>
        <v>Weekday</v>
      </c>
      <c r="E1652" s="2" t="str">
        <f>TEXT(Table2[[#This Row],[Order Date]],"MMMM")</f>
        <v>June</v>
      </c>
      <c r="F1652" s="2" t="str">
        <f>TEXT(Table2[[#This Row],[Order Date]],"YYYY")</f>
        <v>2018</v>
      </c>
      <c r="G1652">
        <v>9164</v>
      </c>
      <c r="H1652" t="s">
        <v>1034</v>
      </c>
      <c r="I1652" t="s">
        <v>44</v>
      </c>
      <c r="J1652" t="s">
        <v>110</v>
      </c>
      <c r="K1652" t="s">
        <v>111</v>
      </c>
      <c r="L1652" t="s">
        <v>33</v>
      </c>
      <c r="M1652" t="s">
        <v>160</v>
      </c>
      <c r="N1652">
        <v>502</v>
      </c>
      <c r="O1652" t="s">
        <v>29</v>
      </c>
      <c r="P1652" s="4">
        <v>65</v>
      </c>
      <c r="Q1652">
        <v>5</v>
      </c>
      <c r="R1652" s="4">
        <f t="shared" si="125"/>
        <v>325</v>
      </c>
      <c r="S1652" s="2">
        <v>167.99999235000001</v>
      </c>
      <c r="T1652" s="2">
        <f t="shared" si="128"/>
        <v>157.00000764999999</v>
      </c>
      <c r="U1652" s="2">
        <f t="shared" si="129"/>
        <v>33.599998470000003</v>
      </c>
    </row>
    <row r="1653" spans="1:21">
      <c r="A1653">
        <v>31336</v>
      </c>
      <c r="B1653" s="1">
        <v>43278</v>
      </c>
      <c r="C1653" s="2">
        <f t="shared" si="126"/>
        <v>3</v>
      </c>
      <c r="D1653" s="2" t="str">
        <f t="shared" si="127"/>
        <v>Weekday</v>
      </c>
      <c r="E1653" s="2" t="str">
        <f>TEXT(Table2[[#This Row],[Order Date]],"MMMM")</f>
        <v>June</v>
      </c>
      <c r="F1653" s="2" t="str">
        <f>TEXT(Table2[[#This Row],[Order Date]],"YYYY")</f>
        <v>2018</v>
      </c>
      <c r="G1653">
        <v>9554</v>
      </c>
      <c r="H1653" t="s">
        <v>702</v>
      </c>
      <c r="I1653" t="s">
        <v>44</v>
      </c>
      <c r="J1653" t="s">
        <v>110</v>
      </c>
      <c r="K1653" t="s">
        <v>111</v>
      </c>
      <c r="L1653" t="s">
        <v>33</v>
      </c>
      <c r="M1653" t="s">
        <v>471</v>
      </c>
      <c r="N1653">
        <v>822</v>
      </c>
      <c r="O1653" t="s">
        <v>46</v>
      </c>
      <c r="P1653" s="4">
        <v>46.69</v>
      </c>
      <c r="Q1653">
        <v>5</v>
      </c>
      <c r="R1653" s="4">
        <f t="shared" si="125"/>
        <v>233.45</v>
      </c>
      <c r="S1653" s="2">
        <v>132.20000264999999</v>
      </c>
      <c r="T1653" s="2">
        <f t="shared" si="128"/>
        <v>101.24999735</v>
      </c>
      <c r="U1653" s="2">
        <f t="shared" si="129"/>
        <v>26.440000529999999</v>
      </c>
    </row>
    <row r="1654" spans="1:21">
      <c r="A1654">
        <v>36344</v>
      </c>
      <c r="B1654" s="1">
        <v>43277</v>
      </c>
      <c r="C1654" s="2">
        <f t="shared" si="126"/>
        <v>2</v>
      </c>
      <c r="D1654" s="2" t="str">
        <f t="shared" si="127"/>
        <v>Weekday</v>
      </c>
      <c r="E1654" s="2" t="str">
        <f>TEXT(Table2[[#This Row],[Order Date]],"MMMM")</f>
        <v>June</v>
      </c>
      <c r="F1654" s="2" t="str">
        <f>TEXT(Table2[[#This Row],[Order Date]],"YYYY")</f>
        <v>2018</v>
      </c>
      <c r="G1654">
        <v>11197</v>
      </c>
      <c r="H1654" t="s">
        <v>1035</v>
      </c>
      <c r="I1654" t="s">
        <v>44</v>
      </c>
      <c r="J1654" t="s">
        <v>110</v>
      </c>
      <c r="K1654" t="s">
        <v>111</v>
      </c>
      <c r="L1654" t="s">
        <v>33</v>
      </c>
      <c r="M1654" t="s">
        <v>679</v>
      </c>
      <c r="N1654">
        <v>825</v>
      </c>
      <c r="O1654" t="s">
        <v>46</v>
      </c>
      <c r="P1654" s="4">
        <v>185</v>
      </c>
      <c r="Q1654">
        <v>5</v>
      </c>
      <c r="R1654" s="4">
        <f t="shared" si="125"/>
        <v>925</v>
      </c>
      <c r="S1654" s="2">
        <v>568.49998474999995</v>
      </c>
      <c r="T1654" s="2">
        <f t="shared" si="128"/>
        <v>356.50001525000005</v>
      </c>
      <c r="U1654" s="2">
        <f t="shared" si="129"/>
        <v>113.69999694999998</v>
      </c>
    </row>
    <row r="1655" spans="1:21">
      <c r="A1655">
        <v>37048</v>
      </c>
      <c r="B1655" s="1">
        <v>43276</v>
      </c>
      <c r="C1655" s="2">
        <f t="shared" si="126"/>
        <v>1</v>
      </c>
      <c r="D1655" s="2" t="str">
        <f t="shared" si="127"/>
        <v>Weekday</v>
      </c>
      <c r="E1655" s="2" t="str">
        <f>TEXT(Table2[[#This Row],[Order Date]],"MMMM")</f>
        <v>June</v>
      </c>
      <c r="F1655" s="2" t="str">
        <f>TEXT(Table2[[#This Row],[Order Date]],"YYYY")</f>
        <v>2018</v>
      </c>
      <c r="G1655">
        <v>4209</v>
      </c>
      <c r="H1655" t="s">
        <v>402</v>
      </c>
      <c r="I1655" t="s">
        <v>44</v>
      </c>
      <c r="J1655" t="s">
        <v>110</v>
      </c>
      <c r="K1655" t="s">
        <v>111</v>
      </c>
      <c r="L1655" t="s">
        <v>33</v>
      </c>
      <c r="M1655" t="s">
        <v>160</v>
      </c>
      <c r="N1655">
        <v>502</v>
      </c>
      <c r="O1655" t="s">
        <v>29</v>
      </c>
      <c r="P1655" s="4">
        <v>65</v>
      </c>
      <c r="Q1655">
        <v>5</v>
      </c>
      <c r="R1655" s="4">
        <f t="shared" si="125"/>
        <v>325</v>
      </c>
      <c r="S1655" s="2">
        <v>167.99999235000001</v>
      </c>
      <c r="T1655" s="2">
        <f t="shared" si="128"/>
        <v>157.00000764999999</v>
      </c>
      <c r="U1655" s="2">
        <f t="shared" si="129"/>
        <v>33.599998470000003</v>
      </c>
    </row>
    <row r="1656" spans="1:21">
      <c r="A1656">
        <v>34103</v>
      </c>
      <c r="B1656" s="1">
        <v>43275</v>
      </c>
      <c r="C1656" s="2">
        <f t="shared" si="126"/>
        <v>7</v>
      </c>
      <c r="D1656" s="2" t="str">
        <f t="shared" si="127"/>
        <v>Weekend</v>
      </c>
      <c r="E1656" s="2" t="str">
        <f>TEXT(Table2[[#This Row],[Order Date]],"MMMM")</f>
        <v>June</v>
      </c>
      <c r="F1656" s="2" t="str">
        <f>TEXT(Table2[[#This Row],[Order Date]],"YYYY")</f>
        <v>2018</v>
      </c>
      <c r="G1656">
        <v>2053</v>
      </c>
      <c r="H1656" t="s">
        <v>92</v>
      </c>
      <c r="I1656" t="s">
        <v>44</v>
      </c>
      <c r="J1656" t="s">
        <v>110</v>
      </c>
      <c r="K1656" t="s">
        <v>111</v>
      </c>
      <c r="L1656" t="s">
        <v>33</v>
      </c>
      <c r="M1656" t="s">
        <v>160</v>
      </c>
      <c r="N1656">
        <v>502</v>
      </c>
      <c r="O1656" t="s">
        <v>29</v>
      </c>
      <c r="P1656" s="4">
        <v>65</v>
      </c>
      <c r="Q1656">
        <v>5</v>
      </c>
      <c r="R1656" s="4">
        <f t="shared" si="125"/>
        <v>325</v>
      </c>
      <c r="S1656" s="2">
        <v>167.99999235000001</v>
      </c>
      <c r="T1656" s="2">
        <f t="shared" si="128"/>
        <v>157.00000764999999</v>
      </c>
      <c r="U1656" s="2">
        <f t="shared" si="129"/>
        <v>33.599998470000003</v>
      </c>
    </row>
    <row r="1657" spans="1:21">
      <c r="A1657">
        <v>70617</v>
      </c>
      <c r="B1657" s="1">
        <v>43274</v>
      </c>
      <c r="C1657" s="2">
        <f t="shared" si="126"/>
        <v>6</v>
      </c>
      <c r="D1657" s="2" t="str">
        <f t="shared" si="127"/>
        <v>Weekend</v>
      </c>
      <c r="E1657" s="2" t="str">
        <f>TEXT(Table2[[#This Row],[Order Date]],"MMMM")</f>
        <v>June</v>
      </c>
      <c r="F1657" s="2" t="str">
        <f>TEXT(Table2[[#This Row],[Order Date]],"YYYY")</f>
        <v>2018</v>
      </c>
      <c r="G1657">
        <v>14170</v>
      </c>
      <c r="H1657" t="s">
        <v>1036</v>
      </c>
      <c r="I1657" t="s">
        <v>31</v>
      </c>
      <c r="J1657" t="s">
        <v>110</v>
      </c>
      <c r="K1657" t="s">
        <v>90</v>
      </c>
      <c r="L1657" t="s">
        <v>28</v>
      </c>
      <c r="M1657" t="s">
        <v>771</v>
      </c>
      <c r="N1657">
        <v>1351</v>
      </c>
      <c r="O1657" t="s">
        <v>38</v>
      </c>
      <c r="P1657" s="4">
        <v>1650</v>
      </c>
      <c r="Q1657">
        <v>1</v>
      </c>
      <c r="R1657" s="4">
        <f t="shared" si="125"/>
        <v>1650</v>
      </c>
      <c r="S1657" s="2">
        <v>595.34997559999999</v>
      </c>
      <c r="T1657" s="2">
        <f t="shared" si="128"/>
        <v>1054.6500243999999</v>
      </c>
      <c r="U1657" s="2">
        <f t="shared" si="129"/>
        <v>595.34997559999999</v>
      </c>
    </row>
    <row r="1658" spans="1:21">
      <c r="A1658">
        <v>45418</v>
      </c>
      <c r="B1658" s="1">
        <v>43273</v>
      </c>
      <c r="C1658" s="2">
        <f t="shared" si="126"/>
        <v>5</v>
      </c>
      <c r="D1658" s="2" t="str">
        <f t="shared" si="127"/>
        <v>Weekday</v>
      </c>
      <c r="E1658" s="2" t="str">
        <f>TEXT(Table2[[#This Row],[Order Date]],"MMMM")</f>
        <v>June</v>
      </c>
      <c r="F1658" s="2" t="str">
        <f>TEXT(Table2[[#This Row],[Order Date]],"YYYY")</f>
        <v>2018</v>
      </c>
      <c r="G1658">
        <v>9011</v>
      </c>
      <c r="H1658" t="s">
        <v>92</v>
      </c>
      <c r="I1658" t="s">
        <v>36</v>
      </c>
      <c r="J1658" t="s">
        <v>110</v>
      </c>
      <c r="K1658" t="s">
        <v>90</v>
      </c>
      <c r="L1658" t="s">
        <v>28</v>
      </c>
      <c r="M1658" t="s">
        <v>112</v>
      </c>
      <c r="N1658">
        <v>957</v>
      </c>
      <c r="O1658" t="s">
        <v>34</v>
      </c>
      <c r="P1658" s="4">
        <v>80</v>
      </c>
      <c r="Q1658">
        <v>1</v>
      </c>
      <c r="R1658" s="4">
        <f t="shared" si="125"/>
        <v>80</v>
      </c>
      <c r="S1658" s="2">
        <v>47.430000309999997</v>
      </c>
      <c r="T1658" s="2">
        <f t="shared" si="128"/>
        <v>32.569999690000003</v>
      </c>
      <c r="U1658" s="2">
        <f t="shared" si="129"/>
        <v>47.430000309999997</v>
      </c>
    </row>
    <row r="1659" spans="1:21">
      <c r="A1659">
        <v>36840</v>
      </c>
      <c r="B1659" s="1">
        <v>43272</v>
      </c>
      <c r="C1659" s="2">
        <f t="shared" si="126"/>
        <v>4</v>
      </c>
      <c r="D1659" s="2" t="str">
        <f t="shared" si="127"/>
        <v>Weekday</v>
      </c>
      <c r="E1659" s="2" t="str">
        <f>TEXT(Table2[[#This Row],[Order Date]],"MMMM")</f>
        <v>June</v>
      </c>
      <c r="F1659" s="2" t="str">
        <f>TEXT(Table2[[#This Row],[Order Date]],"YYYY")</f>
        <v>2018</v>
      </c>
      <c r="G1659">
        <v>4611</v>
      </c>
      <c r="H1659" t="s">
        <v>92</v>
      </c>
      <c r="I1659" t="s">
        <v>44</v>
      </c>
      <c r="J1659" t="s">
        <v>110</v>
      </c>
      <c r="K1659" t="s">
        <v>111</v>
      </c>
      <c r="L1659" t="s">
        <v>33</v>
      </c>
      <c r="M1659" t="s">
        <v>160</v>
      </c>
      <c r="N1659">
        <v>502</v>
      </c>
      <c r="O1659" t="s">
        <v>29</v>
      </c>
      <c r="P1659" s="4">
        <v>65</v>
      </c>
      <c r="Q1659">
        <v>5</v>
      </c>
      <c r="R1659" s="4">
        <f t="shared" si="125"/>
        <v>325</v>
      </c>
      <c r="S1659" s="2">
        <v>167.99999235000001</v>
      </c>
      <c r="T1659" s="2">
        <f t="shared" si="128"/>
        <v>157.00000764999999</v>
      </c>
      <c r="U1659" s="2">
        <f t="shared" si="129"/>
        <v>33.599998470000003</v>
      </c>
    </row>
    <row r="1660" spans="1:21">
      <c r="A1660">
        <v>32277</v>
      </c>
      <c r="B1660" s="1">
        <v>43272</v>
      </c>
      <c r="C1660" s="2">
        <f t="shared" si="126"/>
        <v>4</v>
      </c>
      <c r="D1660" s="2" t="str">
        <f t="shared" si="127"/>
        <v>Weekday</v>
      </c>
      <c r="E1660" s="2" t="str">
        <f>TEXT(Table2[[#This Row],[Order Date]],"MMMM")</f>
        <v>June</v>
      </c>
      <c r="F1660" s="2" t="str">
        <f>TEXT(Table2[[#This Row],[Order Date]],"YYYY")</f>
        <v>2018</v>
      </c>
      <c r="G1660">
        <v>7005</v>
      </c>
      <c r="H1660" t="s">
        <v>1037</v>
      </c>
      <c r="I1660" t="s">
        <v>44</v>
      </c>
      <c r="J1660" t="s">
        <v>110</v>
      </c>
      <c r="K1660" t="s">
        <v>111</v>
      </c>
      <c r="L1660" t="s">
        <v>33</v>
      </c>
      <c r="M1660" t="s">
        <v>183</v>
      </c>
      <c r="N1660">
        <v>627</v>
      </c>
      <c r="O1660" t="s">
        <v>46</v>
      </c>
      <c r="P1660" s="4">
        <v>165</v>
      </c>
      <c r="Q1660">
        <v>5</v>
      </c>
      <c r="R1660" s="4">
        <f t="shared" si="125"/>
        <v>825</v>
      </c>
      <c r="S1660" s="2">
        <v>613.65001700000005</v>
      </c>
      <c r="T1660" s="2">
        <f t="shared" si="128"/>
        <v>211.34998299999995</v>
      </c>
      <c r="U1660" s="2">
        <f t="shared" si="129"/>
        <v>122.73000340000002</v>
      </c>
    </row>
    <row r="1661" spans="1:21">
      <c r="A1661">
        <v>36495</v>
      </c>
      <c r="B1661" s="1">
        <v>43267</v>
      </c>
      <c r="C1661" s="2">
        <f t="shared" si="126"/>
        <v>6</v>
      </c>
      <c r="D1661" s="2" t="str">
        <f t="shared" si="127"/>
        <v>Weekend</v>
      </c>
      <c r="E1661" s="2" t="str">
        <f>TEXT(Table2[[#This Row],[Order Date]],"MMMM")</f>
        <v>June</v>
      </c>
      <c r="F1661" s="2" t="str">
        <f>TEXT(Table2[[#This Row],[Order Date]],"YYYY")</f>
        <v>2018</v>
      </c>
      <c r="G1661">
        <v>7894</v>
      </c>
      <c r="H1661" t="s">
        <v>569</v>
      </c>
      <c r="I1661" t="s">
        <v>44</v>
      </c>
      <c r="J1661" t="s">
        <v>110</v>
      </c>
      <c r="K1661" t="s">
        <v>111</v>
      </c>
      <c r="L1661" t="s">
        <v>33</v>
      </c>
      <c r="M1661" t="s">
        <v>160</v>
      </c>
      <c r="N1661">
        <v>502</v>
      </c>
      <c r="O1661" t="s">
        <v>29</v>
      </c>
      <c r="P1661" s="4">
        <v>65</v>
      </c>
      <c r="Q1661">
        <v>5</v>
      </c>
      <c r="R1661" s="4">
        <f t="shared" si="125"/>
        <v>325</v>
      </c>
      <c r="S1661" s="2">
        <v>167.99999235000001</v>
      </c>
      <c r="T1661" s="2">
        <f t="shared" si="128"/>
        <v>157.00000764999999</v>
      </c>
      <c r="U1661" s="2">
        <f t="shared" si="129"/>
        <v>33.599998470000003</v>
      </c>
    </row>
    <row r="1662" spans="1:21">
      <c r="A1662">
        <v>36298</v>
      </c>
      <c r="B1662" s="1">
        <v>43264</v>
      </c>
      <c r="C1662" s="2">
        <f t="shared" si="126"/>
        <v>3</v>
      </c>
      <c r="D1662" s="2" t="str">
        <f t="shared" si="127"/>
        <v>Weekday</v>
      </c>
      <c r="E1662" s="2" t="str">
        <f>TEXT(Table2[[#This Row],[Order Date]],"MMMM")</f>
        <v>June</v>
      </c>
      <c r="F1662" s="2" t="str">
        <f>TEXT(Table2[[#This Row],[Order Date]],"YYYY")</f>
        <v>2018</v>
      </c>
      <c r="G1662">
        <v>275</v>
      </c>
      <c r="H1662" t="s">
        <v>92</v>
      </c>
      <c r="I1662" t="s">
        <v>44</v>
      </c>
      <c r="J1662" t="s">
        <v>110</v>
      </c>
      <c r="K1662" t="s">
        <v>111</v>
      </c>
      <c r="L1662" t="s">
        <v>33</v>
      </c>
      <c r="M1662" t="s">
        <v>134</v>
      </c>
      <c r="N1662">
        <v>191</v>
      </c>
      <c r="O1662" t="s">
        <v>29</v>
      </c>
      <c r="P1662" s="4">
        <v>85</v>
      </c>
      <c r="Q1662">
        <v>5</v>
      </c>
      <c r="R1662" s="4">
        <f t="shared" si="125"/>
        <v>425</v>
      </c>
      <c r="S1662" s="2">
        <v>273.89999399999999</v>
      </c>
      <c r="T1662" s="2">
        <f t="shared" si="128"/>
        <v>151.10000600000001</v>
      </c>
      <c r="U1662" s="2">
        <f t="shared" si="129"/>
        <v>54.779998800000001</v>
      </c>
    </row>
    <row r="1663" spans="1:21">
      <c r="A1663">
        <v>36146</v>
      </c>
      <c r="B1663" s="1">
        <v>43262</v>
      </c>
      <c r="C1663" s="2">
        <f t="shared" si="126"/>
        <v>1</v>
      </c>
      <c r="D1663" s="2" t="str">
        <f t="shared" si="127"/>
        <v>Weekday</v>
      </c>
      <c r="E1663" s="2" t="str">
        <f>TEXT(Table2[[#This Row],[Order Date]],"MMMM")</f>
        <v>June</v>
      </c>
      <c r="F1663" s="2" t="str">
        <f>TEXT(Table2[[#This Row],[Order Date]],"YYYY")</f>
        <v>2018</v>
      </c>
      <c r="G1663">
        <v>3296</v>
      </c>
      <c r="H1663" t="s">
        <v>92</v>
      </c>
      <c r="I1663" t="s">
        <v>44</v>
      </c>
      <c r="J1663" t="s">
        <v>110</v>
      </c>
      <c r="K1663" t="s">
        <v>90</v>
      </c>
      <c r="L1663" t="s">
        <v>28</v>
      </c>
      <c r="M1663" t="s">
        <v>258</v>
      </c>
      <c r="N1663">
        <v>278</v>
      </c>
      <c r="O1663" t="s">
        <v>29</v>
      </c>
      <c r="P1663" s="4">
        <v>27.54</v>
      </c>
      <c r="Q1663">
        <v>2</v>
      </c>
      <c r="R1663" s="4">
        <f t="shared" si="125"/>
        <v>55.08</v>
      </c>
      <c r="S1663" s="2">
        <v>25.05999946</v>
      </c>
      <c r="T1663" s="2">
        <f t="shared" si="128"/>
        <v>30.020000539999998</v>
      </c>
      <c r="U1663" s="2">
        <f t="shared" si="129"/>
        <v>12.52999973</v>
      </c>
    </row>
    <row r="1664" spans="1:21">
      <c r="A1664">
        <v>29731</v>
      </c>
      <c r="B1664" s="1">
        <v>43260</v>
      </c>
      <c r="C1664" s="2">
        <f t="shared" si="126"/>
        <v>6</v>
      </c>
      <c r="D1664" s="2" t="str">
        <f t="shared" si="127"/>
        <v>Weekend</v>
      </c>
      <c r="E1664" s="2" t="str">
        <f>TEXT(Table2[[#This Row],[Order Date]],"MMMM")</f>
        <v>June</v>
      </c>
      <c r="F1664" s="2" t="str">
        <f>TEXT(Table2[[#This Row],[Order Date]],"YYYY")</f>
        <v>2018</v>
      </c>
      <c r="G1664">
        <v>3204</v>
      </c>
      <c r="H1664" t="s">
        <v>92</v>
      </c>
      <c r="I1664" t="s">
        <v>44</v>
      </c>
      <c r="J1664" t="s">
        <v>110</v>
      </c>
      <c r="K1664" t="s">
        <v>111</v>
      </c>
      <c r="L1664" t="s">
        <v>33</v>
      </c>
      <c r="M1664" t="s">
        <v>134</v>
      </c>
      <c r="N1664">
        <v>191</v>
      </c>
      <c r="O1664" t="s">
        <v>29</v>
      </c>
      <c r="P1664" s="4">
        <v>85</v>
      </c>
      <c r="Q1664">
        <v>5</v>
      </c>
      <c r="R1664" s="4">
        <f t="shared" si="125"/>
        <v>425</v>
      </c>
      <c r="S1664" s="2">
        <v>273.89999399999999</v>
      </c>
      <c r="T1664" s="2">
        <f t="shared" si="128"/>
        <v>151.10000600000001</v>
      </c>
      <c r="U1664" s="2">
        <f t="shared" si="129"/>
        <v>54.779998800000001</v>
      </c>
    </row>
    <row r="1665" spans="1:21">
      <c r="A1665">
        <v>27555</v>
      </c>
      <c r="B1665" s="1">
        <v>43258</v>
      </c>
      <c r="C1665" s="2">
        <f t="shared" si="126"/>
        <v>4</v>
      </c>
      <c r="D1665" s="2" t="str">
        <f t="shared" si="127"/>
        <v>Weekday</v>
      </c>
      <c r="E1665" s="2" t="str">
        <f>TEXT(Table2[[#This Row],[Order Date]],"MMMM")</f>
        <v>June</v>
      </c>
      <c r="F1665" s="2" t="str">
        <f>TEXT(Table2[[#This Row],[Order Date]],"YYYY")</f>
        <v>2018</v>
      </c>
      <c r="G1665">
        <v>3770</v>
      </c>
      <c r="H1665" t="s">
        <v>430</v>
      </c>
      <c r="I1665" t="s">
        <v>44</v>
      </c>
      <c r="J1665" t="s">
        <v>110</v>
      </c>
      <c r="K1665" t="s">
        <v>111</v>
      </c>
      <c r="L1665" t="s">
        <v>33</v>
      </c>
      <c r="M1665" t="s">
        <v>120</v>
      </c>
      <c r="N1665">
        <v>365</v>
      </c>
      <c r="O1665" t="s">
        <v>53</v>
      </c>
      <c r="P1665" s="4">
        <v>94.75</v>
      </c>
      <c r="Q1665">
        <v>5</v>
      </c>
      <c r="R1665" s="4">
        <f t="shared" si="125"/>
        <v>473.75</v>
      </c>
      <c r="S1665" s="2">
        <v>152.8499985</v>
      </c>
      <c r="T1665" s="2">
        <f t="shared" si="128"/>
        <v>320.90000150000003</v>
      </c>
      <c r="U1665" s="2">
        <f t="shared" si="129"/>
        <v>30.5699997</v>
      </c>
    </row>
    <row r="1666" spans="1:21">
      <c r="A1666">
        <v>42099</v>
      </c>
      <c r="B1666" s="1">
        <v>43257</v>
      </c>
      <c r="C1666" s="2">
        <f t="shared" si="126"/>
        <v>3</v>
      </c>
      <c r="D1666" s="2" t="str">
        <f t="shared" si="127"/>
        <v>Weekday</v>
      </c>
      <c r="E1666" s="2" t="str">
        <f>TEXT(Table2[[#This Row],[Order Date]],"MMMM")</f>
        <v>June</v>
      </c>
      <c r="F1666" s="2" t="str">
        <f>TEXT(Table2[[#This Row],[Order Date]],"YYYY")</f>
        <v>2018</v>
      </c>
      <c r="G1666">
        <v>4248</v>
      </c>
      <c r="H1666" t="s">
        <v>92</v>
      </c>
      <c r="I1666" t="s">
        <v>836</v>
      </c>
      <c r="J1666" t="s">
        <v>89</v>
      </c>
      <c r="K1666" t="s">
        <v>90</v>
      </c>
      <c r="L1666" t="s">
        <v>33</v>
      </c>
      <c r="M1666" t="s">
        <v>120</v>
      </c>
      <c r="N1666">
        <v>365</v>
      </c>
      <c r="O1666" t="s">
        <v>53</v>
      </c>
      <c r="P1666" s="4">
        <v>94.75</v>
      </c>
      <c r="Q1666">
        <v>4</v>
      </c>
      <c r="R1666" s="4">
        <f t="shared" ref="R1666:R1729" si="130">P1666*Q1666</f>
        <v>379</v>
      </c>
      <c r="S1666" s="2">
        <v>122.2799988</v>
      </c>
      <c r="T1666" s="2">
        <f t="shared" si="128"/>
        <v>256.72000120000001</v>
      </c>
      <c r="U1666" s="2">
        <f t="shared" si="129"/>
        <v>30.5699997</v>
      </c>
    </row>
    <row r="1667" spans="1:21">
      <c r="A1667">
        <v>42130</v>
      </c>
      <c r="B1667" s="1">
        <v>43257</v>
      </c>
      <c r="C1667" s="2">
        <f t="shared" ref="C1667:C1730" si="131">WEEKDAY(B1667,2)</f>
        <v>3</v>
      </c>
      <c r="D1667" s="2" t="str">
        <f t="shared" ref="D1667:D1730" si="132">IF(C1667&gt;=6,"Weekend","Weekday")</f>
        <v>Weekday</v>
      </c>
      <c r="E1667" s="2" t="str">
        <f>TEXT(Table2[[#This Row],[Order Date]],"MMMM")</f>
        <v>June</v>
      </c>
      <c r="F1667" s="2" t="str">
        <f>TEXT(Table2[[#This Row],[Order Date]],"YYYY")</f>
        <v>2018</v>
      </c>
      <c r="G1667">
        <v>11632</v>
      </c>
      <c r="H1667" t="s">
        <v>92</v>
      </c>
      <c r="I1667" t="s">
        <v>557</v>
      </c>
      <c r="J1667" t="s">
        <v>89</v>
      </c>
      <c r="K1667" t="s">
        <v>90</v>
      </c>
      <c r="L1667" t="s">
        <v>28</v>
      </c>
      <c r="M1667" t="s">
        <v>94</v>
      </c>
      <c r="N1667">
        <v>403</v>
      </c>
      <c r="O1667" t="s">
        <v>53</v>
      </c>
      <c r="P1667" s="4">
        <v>133.37</v>
      </c>
      <c r="Q1667">
        <v>1</v>
      </c>
      <c r="R1667" s="4">
        <f t="shared" si="130"/>
        <v>133.37</v>
      </c>
      <c r="S1667" s="2">
        <v>84.590000149999995</v>
      </c>
      <c r="T1667" s="2">
        <f t="shared" ref="T1667:T1730" si="133">R1667-S1667</f>
        <v>48.77999985000001</v>
      </c>
      <c r="U1667" s="2">
        <f t="shared" ref="U1667:U1730" si="134">S1667/Q1667</f>
        <v>84.590000149999995</v>
      </c>
    </row>
    <row r="1668" spans="1:21">
      <c r="A1668">
        <v>44074</v>
      </c>
      <c r="B1668" s="1">
        <v>43256</v>
      </c>
      <c r="C1668" s="2">
        <f t="shared" si="131"/>
        <v>2</v>
      </c>
      <c r="D1668" s="2" t="str">
        <f t="shared" si="132"/>
        <v>Weekday</v>
      </c>
      <c r="E1668" s="2" t="str">
        <f>TEXT(Table2[[#This Row],[Order Date]],"MMMM")</f>
        <v>June</v>
      </c>
      <c r="F1668" s="2" t="str">
        <f>TEXT(Table2[[#This Row],[Order Date]],"YYYY")</f>
        <v>2018</v>
      </c>
      <c r="G1668">
        <v>2882</v>
      </c>
      <c r="H1668" t="s">
        <v>1038</v>
      </c>
      <c r="I1668" t="s">
        <v>514</v>
      </c>
      <c r="J1668" t="s">
        <v>89</v>
      </c>
      <c r="K1668" t="s">
        <v>90</v>
      </c>
      <c r="L1668" t="s">
        <v>28</v>
      </c>
      <c r="M1668" t="s">
        <v>167</v>
      </c>
      <c r="N1668">
        <v>924</v>
      </c>
      <c r="O1668" t="s">
        <v>46</v>
      </c>
      <c r="P1668" s="4">
        <v>14.99</v>
      </c>
      <c r="Q1668">
        <v>5</v>
      </c>
      <c r="R1668" s="4">
        <f t="shared" si="130"/>
        <v>74.95</v>
      </c>
      <c r="S1668" s="2">
        <v>40.649995799999999</v>
      </c>
      <c r="T1668" s="2">
        <f t="shared" si="133"/>
        <v>34.300004200000004</v>
      </c>
      <c r="U1668" s="2">
        <f t="shared" si="134"/>
        <v>8.1299991600000006</v>
      </c>
    </row>
    <row r="1669" spans="1:21">
      <c r="A1669">
        <v>41287</v>
      </c>
      <c r="B1669" s="1">
        <v>43254</v>
      </c>
      <c r="C1669" s="2">
        <f t="shared" si="131"/>
        <v>7</v>
      </c>
      <c r="D1669" s="2" t="str">
        <f t="shared" si="132"/>
        <v>Weekend</v>
      </c>
      <c r="E1669" s="2" t="str">
        <f>TEXT(Table2[[#This Row],[Order Date]],"MMMM")</f>
        <v>June</v>
      </c>
      <c r="F1669" s="2" t="str">
        <f>TEXT(Table2[[#This Row],[Order Date]],"YYYY")</f>
        <v>2018</v>
      </c>
      <c r="G1669">
        <v>9581</v>
      </c>
      <c r="H1669" t="s">
        <v>92</v>
      </c>
      <c r="I1669" t="s">
        <v>44</v>
      </c>
      <c r="J1669" t="s">
        <v>110</v>
      </c>
      <c r="K1669" t="s">
        <v>111</v>
      </c>
      <c r="L1669" t="s">
        <v>33</v>
      </c>
      <c r="M1669" t="s">
        <v>932</v>
      </c>
      <c r="N1669">
        <v>828</v>
      </c>
      <c r="O1669" t="s">
        <v>49</v>
      </c>
      <c r="P1669" s="4">
        <v>185</v>
      </c>
      <c r="Q1669">
        <v>5</v>
      </c>
      <c r="R1669" s="4">
        <f t="shared" si="130"/>
        <v>925</v>
      </c>
      <c r="S1669" s="2">
        <v>441.14999769999997</v>
      </c>
      <c r="T1669" s="2">
        <f t="shared" si="133"/>
        <v>483.85000230000003</v>
      </c>
      <c r="U1669" s="2">
        <f t="shared" si="134"/>
        <v>88.229999539999994</v>
      </c>
    </row>
    <row r="1670" spans="1:21">
      <c r="A1670">
        <v>27316</v>
      </c>
      <c r="B1670" s="1">
        <v>43254</v>
      </c>
      <c r="C1670" s="2">
        <f t="shared" si="131"/>
        <v>7</v>
      </c>
      <c r="D1670" s="2" t="str">
        <f t="shared" si="132"/>
        <v>Weekend</v>
      </c>
      <c r="E1670" s="2" t="str">
        <f>TEXT(Table2[[#This Row],[Order Date]],"MMMM")</f>
        <v>June</v>
      </c>
      <c r="F1670" s="2" t="str">
        <f>TEXT(Table2[[#This Row],[Order Date]],"YYYY")</f>
        <v>2018</v>
      </c>
      <c r="G1670">
        <v>11426</v>
      </c>
      <c r="H1670" t="s">
        <v>92</v>
      </c>
      <c r="I1670" t="s">
        <v>44</v>
      </c>
      <c r="J1670" t="s">
        <v>110</v>
      </c>
      <c r="K1670" t="s">
        <v>111</v>
      </c>
      <c r="L1670" t="s">
        <v>33</v>
      </c>
      <c r="M1670" t="s">
        <v>120</v>
      </c>
      <c r="N1670">
        <v>365</v>
      </c>
      <c r="O1670" t="s">
        <v>53</v>
      </c>
      <c r="P1670" s="4">
        <v>94.75</v>
      </c>
      <c r="Q1670">
        <v>5</v>
      </c>
      <c r="R1670" s="4">
        <f t="shared" si="130"/>
        <v>473.75</v>
      </c>
      <c r="S1670" s="2">
        <v>152.8499985</v>
      </c>
      <c r="T1670" s="2">
        <f t="shared" si="133"/>
        <v>320.90000150000003</v>
      </c>
      <c r="U1670" s="2">
        <f t="shared" si="134"/>
        <v>30.5699997</v>
      </c>
    </row>
    <row r="1671" spans="1:21">
      <c r="A1671">
        <v>25163</v>
      </c>
      <c r="B1671" s="1">
        <v>43254</v>
      </c>
      <c r="C1671" s="2">
        <f t="shared" si="131"/>
        <v>7</v>
      </c>
      <c r="D1671" s="2" t="str">
        <f t="shared" si="132"/>
        <v>Weekend</v>
      </c>
      <c r="E1671" s="2" t="str">
        <f>TEXT(Table2[[#This Row],[Order Date]],"MMMM")</f>
        <v>June</v>
      </c>
      <c r="F1671" s="2" t="str">
        <f>TEXT(Table2[[#This Row],[Order Date]],"YYYY")</f>
        <v>2018</v>
      </c>
      <c r="G1671">
        <v>5801</v>
      </c>
      <c r="H1671" t="s">
        <v>1039</v>
      </c>
      <c r="I1671" t="s">
        <v>56</v>
      </c>
      <c r="J1671" t="s">
        <v>89</v>
      </c>
      <c r="K1671" t="s">
        <v>90</v>
      </c>
      <c r="L1671" t="s">
        <v>28</v>
      </c>
      <c r="M1671" t="s">
        <v>94</v>
      </c>
      <c r="N1671">
        <v>403</v>
      </c>
      <c r="O1671" t="s">
        <v>53</v>
      </c>
      <c r="P1671" s="4">
        <v>133.37</v>
      </c>
      <c r="Q1671">
        <v>1</v>
      </c>
      <c r="R1671" s="4">
        <f t="shared" si="130"/>
        <v>133.37</v>
      </c>
      <c r="S1671" s="2">
        <v>84.590000149999995</v>
      </c>
      <c r="T1671" s="2">
        <f t="shared" si="133"/>
        <v>48.77999985000001</v>
      </c>
      <c r="U1671" s="2">
        <f t="shared" si="134"/>
        <v>84.590000149999995</v>
      </c>
    </row>
    <row r="1672" spans="1:21">
      <c r="A1672">
        <v>35651</v>
      </c>
      <c r="B1672" s="1">
        <v>43253</v>
      </c>
      <c r="C1672" s="2">
        <f t="shared" si="131"/>
        <v>6</v>
      </c>
      <c r="D1672" s="2" t="str">
        <f t="shared" si="132"/>
        <v>Weekend</v>
      </c>
      <c r="E1672" s="2" t="str">
        <f>TEXT(Table2[[#This Row],[Order Date]],"MMMM")</f>
        <v>June</v>
      </c>
      <c r="F1672" s="2" t="str">
        <f>TEXT(Table2[[#This Row],[Order Date]],"YYYY")</f>
        <v>2018</v>
      </c>
      <c r="G1672">
        <v>9294</v>
      </c>
      <c r="H1672" t="s">
        <v>158</v>
      </c>
      <c r="I1672" t="s">
        <v>44</v>
      </c>
      <c r="J1672" t="s">
        <v>110</v>
      </c>
      <c r="K1672" t="s">
        <v>111</v>
      </c>
      <c r="L1672" t="s">
        <v>33</v>
      </c>
      <c r="M1672" t="s">
        <v>160</v>
      </c>
      <c r="N1672">
        <v>502</v>
      </c>
      <c r="O1672" t="s">
        <v>29</v>
      </c>
      <c r="P1672" s="4">
        <v>65</v>
      </c>
      <c r="Q1672">
        <v>5</v>
      </c>
      <c r="R1672" s="4">
        <f t="shared" si="130"/>
        <v>325</v>
      </c>
      <c r="S1672" s="2">
        <v>167.99999235000001</v>
      </c>
      <c r="T1672" s="2">
        <f t="shared" si="133"/>
        <v>157.00000764999999</v>
      </c>
      <c r="U1672" s="2">
        <f t="shared" si="134"/>
        <v>33.599998470000003</v>
      </c>
    </row>
    <row r="1673" spans="1:21">
      <c r="A1673">
        <v>25074</v>
      </c>
      <c r="B1673" s="1">
        <v>43253</v>
      </c>
      <c r="C1673" s="2">
        <f t="shared" si="131"/>
        <v>6</v>
      </c>
      <c r="D1673" s="2" t="str">
        <f t="shared" si="132"/>
        <v>Weekend</v>
      </c>
      <c r="E1673" s="2" t="str">
        <f>TEXT(Table2[[#This Row],[Order Date]],"MMMM")</f>
        <v>June</v>
      </c>
      <c r="F1673" s="2" t="str">
        <f>TEXT(Table2[[#This Row],[Order Date]],"YYYY")</f>
        <v>2018</v>
      </c>
      <c r="G1673">
        <v>717</v>
      </c>
      <c r="H1673" t="s">
        <v>524</v>
      </c>
      <c r="I1673" t="s">
        <v>350</v>
      </c>
      <c r="J1673" t="s">
        <v>89</v>
      </c>
      <c r="K1673" t="s">
        <v>90</v>
      </c>
      <c r="L1673" t="s">
        <v>28</v>
      </c>
      <c r="M1673" t="s">
        <v>94</v>
      </c>
      <c r="N1673">
        <v>403</v>
      </c>
      <c r="O1673" t="s">
        <v>53</v>
      </c>
      <c r="P1673" s="4">
        <v>133.37</v>
      </c>
      <c r="Q1673">
        <v>1</v>
      </c>
      <c r="R1673" s="4">
        <f t="shared" si="130"/>
        <v>133.37</v>
      </c>
      <c r="S1673" s="2">
        <v>84.590000149999995</v>
      </c>
      <c r="T1673" s="2">
        <f t="shared" si="133"/>
        <v>48.77999985000001</v>
      </c>
      <c r="U1673" s="2">
        <f t="shared" si="134"/>
        <v>84.590000149999995</v>
      </c>
    </row>
    <row r="1674" spans="1:21">
      <c r="A1674">
        <v>41287</v>
      </c>
      <c r="B1674" s="1">
        <v>43252</v>
      </c>
      <c r="C1674" s="2">
        <f t="shared" si="131"/>
        <v>5</v>
      </c>
      <c r="D1674" s="2" t="str">
        <f t="shared" si="132"/>
        <v>Weekday</v>
      </c>
      <c r="E1674" s="2" t="str">
        <f>TEXT(Table2[[#This Row],[Order Date]],"MMMM")</f>
        <v>June</v>
      </c>
      <c r="F1674" s="2" t="str">
        <f>TEXT(Table2[[#This Row],[Order Date]],"YYYY")</f>
        <v>2018</v>
      </c>
      <c r="G1674">
        <v>9581</v>
      </c>
      <c r="H1674" t="s">
        <v>92</v>
      </c>
      <c r="I1674" t="s">
        <v>44</v>
      </c>
      <c r="J1674" t="s">
        <v>110</v>
      </c>
      <c r="K1674" t="s">
        <v>111</v>
      </c>
      <c r="L1674" t="s">
        <v>33</v>
      </c>
      <c r="M1674" t="s">
        <v>160</v>
      </c>
      <c r="N1674">
        <v>502</v>
      </c>
      <c r="O1674" t="s">
        <v>29</v>
      </c>
      <c r="P1674" s="4">
        <v>65</v>
      </c>
      <c r="Q1674">
        <v>5</v>
      </c>
      <c r="R1674" s="4">
        <f t="shared" si="130"/>
        <v>325</v>
      </c>
      <c r="S1674" s="2">
        <v>167.99999235000001</v>
      </c>
      <c r="T1674" s="2">
        <f t="shared" si="133"/>
        <v>157.00000764999999</v>
      </c>
      <c r="U1674" s="2">
        <f t="shared" si="134"/>
        <v>33.599998470000003</v>
      </c>
    </row>
    <row r="1675" spans="1:21">
      <c r="A1675">
        <v>35393</v>
      </c>
      <c r="B1675" s="1">
        <v>43251</v>
      </c>
      <c r="C1675" s="2">
        <f t="shared" si="131"/>
        <v>4</v>
      </c>
      <c r="D1675" s="2" t="str">
        <f t="shared" si="132"/>
        <v>Weekday</v>
      </c>
      <c r="E1675" s="2" t="str">
        <f>TEXT(Table2[[#This Row],[Order Date]],"MMMM")</f>
        <v>May</v>
      </c>
      <c r="F1675" s="2" t="str">
        <f>TEXT(Table2[[#This Row],[Order Date]],"YYYY")</f>
        <v>2018</v>
      </c>
      <c r="G1675">
        <v>2922</v>
      </c>
      <c r="H1675" t="s">
        <v>791</v>
      </c>
      <c r="I1675" t="s">
        <v>44</v>
      </c>
      <c r="J1675" t="s">
        <v>110</v>
      </c>
      <c r="K1675" t="s">
        <v>111</v>
      </c>
      <c r="L1675" t="s">
        <v>33</v>
      </c>
      <c r="M1675" t="s">
        <v>706</v>
      </c>
      <c r="N1675">
        <v>93</v>
      </c>
      <c r="O1675" t="s">
        <v>29</v>
      </c>
      <c r="P1675" s="4">
        <v>52.99</v>
      </c>
      <c r="Q1675">
        <v>5</v>
      </c>
      <c r="R1675" s="4">
        <f t="shared" si="130"/>
        <v>264.95</v>
      </c>
      <c r="S1675" s="2">
        <v>159.20000075000002</v>
      </c>
      <c r="T1675" s="2">
        <f t="shared" si="133"/>
        <v>105.74999924999997</v>
      </c>
      <c r="U1675" s="2">
        <f t="shared" si="134"/>
        <v>31.840000150000002</v>
      </c>
    </row>
    <row r="1676" spans="1:21">
      <c r="A1676">
        <v>35389</v>
      </c>
      <c r="B1676" s="1">
        <v>43251</v>
      </c>
      <c r="C1676" s="2">
        <f t="shared" si="131"/>
        <v>4</v>
      </c>
      <c r="D1676" s="2" t="str">
        <f t="shared" si="132"/>
        <v>Weekday</v>
      </c>
      <c r="E1676" s="2" t="str">
        <f>TEXT(Table2[[#This Row],[Order Date]],"MMMM")</f>
        <v>May</v>
      </c>
      <c r="F1676" s="2" t="str">
        <f>TEXT(Table2[[#This Row],[Order Date]],"YYYY")</f>
        <v>2018</v>
      </c>
      <c r="G1676">
        <v>7175</v>
      </c>
      <c r="H1676" t="s">
        <v>310</v>
      </c>
      <c r="I1676" t="s">
        <v>44</v>
      </c>
      <c r="J1676" t="s">
        <v>110</v>
      </c>
      <c r="K1676" t="s">
        <v>111</v>
      </c>
      <c r="L1676" t="s">
        <v>33</v>
      </c>
      <c r="M1676" t="s">
        <v>258</v>
      </c>
      <c r="N1676">
        <v>278</v>
      </c>
      <c r="O1676" t="s">
        <v>29</v>
      </c>
      <c r="P1676" s="4">
        <v>27.54</v>
      </c>
      <c r="Q1676">
        <v>5</v>
      </c>
      <c r="R1676" s="4">
        <f t="shared" si="130"/>
        <v>137.69999999999999</v>
      </c>
      <c r="S1676" s="2">
        <v>62.649998650000001</v>
      </c>
      <c r="T1676" s="2">
        <f t="shared" si="133"/>
        <v>75.050001349999988</v>
      </c>
      <c r="U1676" s="2">
        <f t="shared" si="134"/>
        <v>12.52999973</v>
      </c>
    </row>
    <row r="1677" spans="1:21">
      <c r="A1677">
        <v>22481</v>
      </c>
      <c r="B1677" s="1">
        <v>43246</v>
      </c>
      <c r="C1677" s="2">
        <f t="shared" si="131"/>
        <v>6</v>
      </c>
      <c r="D1677" s="2" t="str">
        <f t="shared" si="132"/>
        <v>Weekend</v>
      </c>
      <c r="E1677" s="2" t="str">
        <f>TEXT(Table2[[#This Row],[Order Date]],"MMMM")</f>
        <v>May</v>
      </c>
      <c r="F1677" s="2" t="str">
        <f>TEXT(Table2[[#This Row],[Order Date]],"YYYY")</f>
        <v>2018</v>
      </c>
      <c r="G1677">
        <v>5821</v>
      </c>
      <c r="H1677" t="s">
        <v>1009</v>
      </c>
      <c r="I1677" t="s">
        <v>55</v>
      </c>
      <c r="J1677" t="s">
        <v>89</v>
      </c>
      <c r="K1677" t="s">
        <v>90</v>
      </c>
      <c r="L1677" t="s">
        <v>33</v>
      </c>
      <c r="M1677" t="s">
        <v>160</v>
      </c>
      <c r="N1677">
        <v>502</v>
      </c>
      <c r="O1677" t="s">
        <v>29</v>
      </c>
      <c r="P1677" s="4">
        <v>65</v>
      </c>
      <c r="Q1677">
        <v>2</v>
      </c>
      <c r="R1677" s="4">
        <f t="shared" si="130"/>
        <v>130</v>
      </c>
      <c r="S1677" s="2">
        <v>67.199996940000005</v>
      </c>
      <c r="T1677" s="2">
        <f t="shared" si="133"/>
        <v>62.800003059999995</v>
      </c>
      <c r="U1677" s="2">
        <f t="shared" si="134"/>
        <v>33.599998470000003</v>
      </c>
    </row>
    <row r="1678" spans="1:21">
      <c r="A1678">
        <v>50571</v>
      </c>
      <c r="B1678" s="1">
        <v>43245</v>
      </c>
      <c r="C1678" s="2">
        <f t="shared" si="131"/>
        <v>5</v>
      </c>
      <c r="D1678" s="2" t="str">
        <f t="shared" si="132"/>
        <v>Weekday</v>
      </c>
      <c r="E1678" s="2" t="str">
        <f>TEXT(Table2[[#This Row],[Order Date]],"MMMM")</f>
        <v>May</v>
      </c>
      <c r="F1678" s="2" t="str">
        <f>TEXT(Table2[[#This Row],[Order Date]],"YYYY")</f>
        <v>2018</v>
      </c>
      <c r="G1678">
        <v>1507</v>
      </c>
      <c r="H1678" t="s">
        <v>92</v>
      </c>
      <c r="I1678" t="s">
        <v>44</v>
      </c>
      <c r="J1678" t="s">
        <v>110</v>
      </c>
      <c r="K1678" t="s">
        <v>111</v>
      </c>
      <c r="L1678" t="s">
        <v>33</v>
      </c>
      <c r="M1678" t="s">
        <v>120</v>
      </c>
      <c r="N1678">
        <v>365</v>
      </c>
      <c r="O1678" t="s">
        <v>53</v>
      </c>
      <c r="P1678" s="4">
        <v>94.75</v>
      </c>
      <c r="Q1678">
        <v>5</v>
      </c>
      <c r="R1678" s="4">
        <f t="shared" si="130"/>
        <v>473.75</v>
      </c>
      <c r="S1678" s="2">
        <v>152.8499985</v>
      </c>
      <c r="T1678" s="2">
        <f t="shared" si="133"/>
        <v>320.90000150000003</v>
      </c>
      <c r="U1678" s="2">
        <f t="shared" si="134"/>
        <v>30.5699997</v>
      </c>
    </row>
    <row r="1679" spans="1:21">
      <c r="A1679">
        <v>48844</v>
      </c>
      <c r="B1679" s="1">
        <v>43245</v>
      </c>
      <c r="C1679" s="2">
        <f t="shared" si="131"/>
        <v>5</v>
      </c>
      <c r="D1679" s="2" t="str">
        <f t="shared" si="132"/>
        <v>Weekday</v>
      </c>
      <c r="E1679" s="2" t="str">
        <f>TEXT(Table2[[#This Row],[Order Date]],"MMMM")</f>
        <v>May</v>
      </c>
      <c r="F1679" s="2" t="str">
        <f>TEXT(Table2[[#This Row],[Order Date]],"YYYY")</f>
        <v>2018</v>
      </c>
      <c r="G1679">
        <v>5316</v>
      </c>
      <c r="H1679" t="s">
        <v>860</v>
      </c>
      <c r="I1679" t="s">
        <v>971</v>
      </c>
      <c r="J1679" t="s">
        <v>89</v>
      </c>
      <c r="K1679" t="s">
        <v>90</v>
      </c>
      <c r="L1679" t="s">
        <v>33</v>
      </c>
      <c r="M1679" t="s">
        <v>160</v>
      </c>
      <c r="N1679">
        <v>502</v>
      </c>
      <c r="O1679" t="s">
        <v>29</v>
      </c>
      <c r="P1679" s="4">
        <v>65</v>
      </c>
      <c r="Q1679">
        <v>2</v>
      </c>
      <c r="R1679" s="4">
        <f t="shared" si="130"/>
        <v>130</v>
      </c>
      <c r="S1679" s="2">
        <v>67.199996940000005</v>
      </c>
      <c r="T1679" s="2">
        <f t="shared" si="133"/>
        <v>62.800003059999995</v>
      </c>
      <c r="U1679" s="2">
        <f t="shared" si="134"/>
        <v>33.599998470000003</v>
      </c>
    </row>
    <row r="1680" spans="1:21">
      <c r="A1680">
        <v>34089</v>
      </c>
      <c r="B1680" s="1">
        <v>43244</v>
      </c>
      <c r="C1680" s="2">
        <f t="shared" si="131"/>
        <v>4</v>
      </c>
      <c r="D1680" s="2" t="str">
        <f t="shared" si="132"/>
        <v>Weekday</v>
      </c>
      <c r="E1680" s="2" t="str">
        <f>TEXT(Table2[[#This Row],[Order Date]],"MMMM")</f>
        <v>May</v>
      </c>
      <c r="F1680" s="2" t="str">
        <f>TEXT(Table2[[#This Row],[Order Date]],"YYYY")</f>
        <v>2018</v>
      </c>
      <c r="G1680">
        <v>8004</v>
      </c>
      <c r="H1680" t="s">
        <v>92</v>
      </c>
      <c r="I1680" t="s">
        <v>44</v>
      </c>
      <c r="J1680" t="s">
        <v>110</v>
      </c>
      <c r="K1680" t="s">
        <v>111</v>
      </c>
      <c r="L1680" t="s">
        <v>33</v>
      </c>
      <c r="M1680" t="s">
        <v>120</v>
      </c>
      <c r="N1680">
        <v>365</v>
      </c>
      <c r="O1680" t="s">
        <v>53</v>
      </c>
      <c r="P1680" s="4">
        <v>94.75</v>
      </c>
      <c r="Q1680">
        <v>5</v>
      </c>
      <c r="R1680" s="4">
        <f t="shared" si="130"/>
        <v>473.75</v>
      </c>
      <c r="S1680" s="2">
        <v>152.8499985</v>
      </c>
      <c r="T1680" s="2">
        <f t="shared" si="133"/>
        <v>320.90000150000003</v>
      </c>
      <c r="U1680" s="2">
        <f t="shared" si="134"/>
        <v>30.5699997</v>
      </c>
    </row>
    <row r="1681" spans="1:21">
      <c r="A1681">
        <v>20929</v>
      </c>
      <c r="B1681" s="1">
        <v>43244</v>
      </c>
      <c r="C1681" s="2">
        <f t="shared" si="131"/>
        <v>4</v>
      </c>
      <c r="D1681" s="2" t="str">
        <f t="shared" si="132"/>
        <v>Weekday</v>
      </c>
      <c r="E1681" s="2" t="str">
        <f>TEXT(Table2[[#This Row],[Order Date]],"MMMM")</f>
        <v>May</v>
      </c>
      <c r="F1681" s="2" t="str">
        <f>TEXT(Table2[[#This Row],[Order Date]],"YYYY")</f>
        <v>2018</v>
      </c>
      <c r="G1681">
        <v>8747</v>
      </c>
      <c r="H1681" t="s">
        <v>92</v>
      </c>
      <c r="I1681" t="s">
        <v>485</v>
      </c>
      <c r="J1681" t="s">
        <v>89</v>
      </c>
      <c r="K1681" t="s">
        <v>90</v>
      </c>
      <c r="L1681" t="s">
        <v>33</v>
      </c>
      <c r="M1681" t="s">
        <v>505</v>
      </c>
      <c r="N1681">
        <v>564</v>
      </c>
      <c r="O1681" t="s">
        <v>53</v>
      </c>
      <c r="P1681" s="4">
        <v>30</v>
      </c>
      <c r="Q1681">
        <v>2</v>
      </c>
      <c r="R1681" s="4">
        <f t="shared" si="130"/>
        <v>60</v>
      </c>
      <c r="S1681" s="2">
        <v>37.060001380000003</v>
      </c>
      <c r="T1681" s="2">
        <f t="shared" si="133"/>
        <v>22.939998619999997</v>
      </c>
      <c r="U1681" s="2">
        <f t="shared" si="134"/>
        <v>18.530000690000001</v>
      </c>
    </row>
    <row r="1682" spans="1:21">
      <c r="A1682">
        <v>35266</v>
      </c>
      <c r="B1682" s="1">
        <v>43243</v>
      </c>
      <c r="C1682" s="2">
        <f t="shared" si="131"/>
        <v>3</v>
      </c>
      <c r="D1682" s="2" t="str">
        <f t="shared" si="132"/>
        <v>Weekday</v>
      </c>
      <c r="E1682" s="2" t="str">
        <f>TEXT(Table2[[#This Row],[Order Date]],"MMMM")</f>
        <v>May</v>
      </c>
      <c r="F1682" s="2" t="str">
        <f>TEXT(Table2[[#This Row],[Order Date]],"YYYY")</f>
        <v>2018</v>
      </c>
      <c r="G1682">
        <v>288</v>
      </c>
      <c r="H1682" t="s">
        <v>92</v>
      </c>
      <c r="I1682" t="s">
        <v>44</v>
      </c>
      <c r="J1682" t="s">
        <v>110</v>
      </c>
      <c r="K1682" t="s">
        <v>111</v>
      </c>
      <c r="L1682" t="s">
        <v>33</v>
      </c>
      <c r="M1682" t="s">
        <v>120</v>
      </c>
      <c r="N1682">
        <v>365</v>
      </c>
      <c r="O1682" t="s">
        <v>53</v>
      </c>
      <c r="P1682" s="4">
        <v>94.75</v>
      </c>
      <c r="Q1682">
        <v>5</v>
      </c>
      <c r="R1682" s="4">
        <f t="shared" si="130"/>
        <v>473.75</v>
      </c>
      <c r="S1682" s="2">
        <v>152.8499985</v>
      </c>
      <c r="T1682" s="2">
        <f t="shared" si="133"/>
        <v>320.90000150000003</v>
      </c>
      <c r="U1682" s="2">
        <f t="shared" si="134"/>
        <v>30.5699997</v>
      </c>
    </row>
    <row r="1683" spans="1:21">
      <c r="A1683">
        <v>46401</v>
      </c>
      <c r="B1683" s="1">
        <v>43243</v>
      </c>
      <c r="C1683" s="2">
        <f t="shared" si="131"/>
        <v>3</v>
      </c>
      <c r="D1683" s="2" t="str">
        <f t="shared" si="132"/>
        <v>Weekday</v>
      </c>
      <c r="E1683" s="2" t="str">
        <f>TEXT(Table2[[#This Row],[Order Date]],"MMMM")</f>
        <v>May</v>
      </c>
      <c r="F1683" s="2" t="str">
        <f>TEXT(Table2[[#This Row],[Order Date]],"YYYY")</f>
        <v>2018</v>
      </c>
      <c r="G1683">
        <v>8850</v>
      </c>
      <c r="H1683" t="s">
        <v>92</v>
      </c>
      <c r="I1683" t="s">
        <v>127</v>
      </c>
      <c r="J1683" t="s">
        <v>89</v>
      </c>
      <c r="K1683" t="s">
        <v>90</v>
      </c>
      <c r="L1683" t="s">
        <v>33</v>
      </c>
      <c r="M1683" t="s">
        <v>160</v>
      </c>
      <c r="N1683">
        <v>502</v>
      </c>
      <c r="O1683" t="s">
        <v>29</v>
      </c>
      <c r="P1683" s="4">
        <v>65</v>
      </c>
      <c r="Q1683">
        <v>2</v>
      </c>
      <c r="R1683" s="4">
        <f t="shared" si="130"/>
        <v>130</v>
      </c>
      <c r="S1683" s="2">
        <v>67.199996940000005</v>
      </c>
      <c r="T1683" s="2">
        <f t="shared" si="133"/>
        <v>62.800003059999995</v>
      </c>
      <c r="U1683" s="2">
        <f t="shared" si="134"/>
        <v>33.599998470000003</v>
      </c>
    </row>
    <row r="1684" spans="1:21">
      <c r="A1684">
        <v>47796</v>
      </c>
      <c r="B1684" s="1">
        <v>43242</v>
      </c>
      <c r="C1684" s="2">
        <f t="shared" si="131"/>
        <v>2</v>
      </c>
      <c r="D1684" s="2" t="str">
        <f t="shared" si="132"/>
        <v>Weekday</v>
      </c>
      <c r="E1684" s="2" t="str">
        <f>TEXT(Table2[[#This Row],[Order Date]],"MMMM")</f>
        <v>May</v>
      </c>
      <c r="F1684" s="2" t="str">
        <f>TEXT(Table2[[#This Row],[Order Date]],"YYYY")</f>
        <v>2018</v>
      </c>
      <c r="G1684">
        <v>8587</v>
      </c>
      <c r="H1684" t="s">
        <v>1012</v>
      </c>
      <c r="I1684" t="s">
        <v>44</v>
      </c>
      <c r="J1684" t="s">
        <v>110</v>
      </c>
      <c r="K1684" t="s">
        <v>111</v>
      </c>
      <c r="L1684" t="s">
        <v>33</v>
      </c>
      <c r="M1684" t="s">
        <v>120</v>
      </c>
      <c r="N1684">
        <v>365</v>
      </c>
      <c r="O1684" t="s">
        <v>53</v>
      </c>
      <c r="P1684" s="4">
        <v>94.75</v>
      </c>
      <c r="Q1684">
        <v>5</v>
      </c>
      <c r="R1684" s="4">
        <f t="shared" si="130"/>
        <v>473.75</v>
      </c>
      <c r="S1684" s="2">
        <v>152.8499985</v>
      </c>
      <c r="T1684" s="2">
        <f t="shared" si="133"/>
        <v>320.90000150000003</v>
      </c>
      <c r="U1684" s="2">
        <f t="shared" si="134"/>
        <v>30.5699997</v>
      </c>
    </row>
    <row r="1685" spans="1:21">
      <c r="A1685">
        <v>34773</v>
      </c>
      <c r="B1685" s="1">
        <v>43242</v>
      </c>
      <c r="C1685" s="2">
        <f t="shared" si="131"/>
        <v>2</v>
      </c>
      <c r="D1685" s="2" t="str">
        <f t="shared" si="132"/>
        <v>Weekday</v>
      </c>
      <c r="E1685" s="2" t="str">
        <f>TEXT(Table2[[#This Row],[Order Date]],"MMMM")</f>
        <v>May</v>
      </c>
      <c r="F1685" s="2" t="str">
        <f>TEXT(Table2[[#This Row],[Order Date]],"YYYY")</f>
        <v>2018</v>
      </c>
      <c r="G1685">
        <v>11169</v>
      </c>
      <c r="H1685" t="s">
        <v>562</v>
      </c>
      <c r="I1685" t="s">
        <v>119</v>
      </c>
      <c r="J1685" t="s">
        <v>110</v>
      </c>
      <c r="K1685" t="s">
        <v>90</v>
      </c>
      <c r="L1685" t="s">
        <v>28</v>
      </c>
      <c r="M1685" t="s">
        <v>120</v>
      </c>
      <c r="N1685">
        <v>365</v>
      </c>
      <c r="O1685" t="s">
        <v>53</v>
      </c>
      <c r="P1685" s="4">
        <v>94.75</v>
      </c>
      <c r="Q1685">
        <v>2</v>
      </c>
      <c r="R1685" s="4">
        <f t="shared" si="130"/>
        <v>189.5</v>
      </c>
      <c r="S1685" s="2">
        <v>61.139999400000001</v>
      </c>
      <c r="T1685" s="2">
        <f t="shared" si="133"/>
        <v>128.36000060000001</v>
      </c>
      <c r="U1685" s="2">
        <f t="shared" si="134"/>
        <v>30.5699997</v>
      </c>
    </row>
    <row r="1686" spans="1:21">
      <c r="A1686">
        <v>42152</v>
      </c>
      <c r="B1686" s="1">
        <v>43242</v>
      </c>
      <c r="C1686" s="2">
        <f t="shared" si="131"/>
        <v>2</v>
      </c>
      <c r="D1686" s="2" t="str">
        <f t="shared" si="132"/>
        <v>Weekday</v>
      </c>
      <c r="E1686" s="2" t="str">
        <f>TEXT(Table2[[#This Row],[Order Date]],"MMMM")</f>
        <v>May</v>
      </c>
      <c r="F1686" s="2" t="str">
        <f>TEXT(Table2[[#This Row],[Order Date]],"YYYY")</f>
        <v>2018</v>
      </c>
      <c r="G1686">
        <v>10884</v>
      </c>
      <c r="H1686" t="s">
        <v>92</v>
      </c>
      <c r="I1686" t="s">
        <v>353</v>
      </c>
      <c r="J1686" t="s">
        <v>89</v>
      </c>
      <c r="K1686" t="s">
        <v>90</v>
      </c>
      <c r="L1686" t="s">
        <v>28</v>
      </c>
      <c r="M1686" t="s">
        <v>183</v>
      </c>
      <c r="N1686">
        <v>627</v>
      </c>
      <c r="O1686" t="s">
        <v>46</v>
      </c>
      <c r="P1686" s="4">
        <v>165</v>
      </c>
      <c r="Q1686">
        <v>2</v>
      </c>
      <c r="R1686" s="4">
        <f t="shared" si="130"/>
        <v>330</v>
      </c>
      <c r="S1686" s="2">
        <v>245.4600068</v>
      </c>
      <c r="T1686" s="2">
        <f t="shared" si="133"/>
        <v>84.539993199999998</v>
      </c>
      <c r="U1686" s="2">
        <f t="shared" si="134"/>
        <v>122.7300034</v>
      </c>
    </row>
    <row r="1687" spans="1:21">
      <c r="A1687">
        <v>34506</v>
      </c>
      <c r="B1687" s="1">
        <v>43241</v>
      </c>
      <c r="C1687" s="2">
        <f t="shared" si="131"/>
        <v>1</v>
      </c>
      <c r="D1687" s="2" t="str">
        <f t="shared" si="132"/>
        <v>Weekday</v>
      </c>
      <c r="E1687" s="2" t="str">
        <f>TEXT(Table2[[#This Row],[Order Date]],"MMMM")</f>
        <v>May</v>
      </c>
      <c r="F1687" s="2" t="str">
        <f>TEXT(Table2[[#This Row],[Order Date]],"YYYY")</f>
        <v>2018</v>
      </c>
      <c r="G1687">
        <v>9174</v>
      </c>
      <c r="H1687" t="s">
        <v>92</v>
      </c>
      <c r="I1687" t="s">
        <v>700</v>
      </c>
      <c r="J1687" t="s">
        <v>89</v>
      </c>
      <c r="K1687" t="s">
        <v>90</v>
      </c>
      <c r="L1687" t="s">
        <v>28</v>
      </c>
      <c r="M1687" t="s">
        <v>120</v>
      </c>
      <c r="N1687">
        <v>365</v>
      </c>
      <c r="O1687" t="s">
        <v>53</v>
      </c>
      <c r="P1687" s="4">
        <v>94.75</v>
      </c>
      <c r="Q1687">
        <v>3</v>
      </c>
      <c r="R1687" s="4">
        <f t="shared" si="130"/>
        <v>284.25</v>
      </c>
      <c r="S1687" s="2">
        <v>91.709999100000005</v>
      </c>
      <c r="T1687" s="2">
        <f t="shared" si="133"/>
        <v>192.5400009</v>
      </c>
      <c r="U1687" s="2">
        <f t="shared" si="134"/>
        <v>30.5699997</v>
      </c>
    </row>
    <row r="1688" spans="1:21">
      <c r="A1688">
        <v>24878</v>
      </c>
      <c r="B1688" s="1">
        <v>43241</v>
      </c>
      <c r="C1688" s="2">
        <f t="shared" si="131"/>
        <v>1</v>
      </c>
      <c r="D1688" s="2" t="str">
        <f t="shared" si="132"/>
        <v>Weekday</v>
      </c>
      <c r="E1688" s="2" t="str">
        <f>TEXT(Table2[[#This Row],[Order Date]],"MMMM")</f>
        <v>May</v>
      </c>
      <c r="F1688" s="2" t="str">
        <f>TEXT(Table2[[#This Row],[Order Date]],"YYYY")</f>
        <v>2018</v>
      </c>
      <c r="G1688">
        <v>8681</v>
      </c>
      <c r="H1688" t="s">
        <v>92</v>
      </c>
      <c r="I1688" t="s">
        <v>1040</v>
      </c>
      <c r="J1688" t="s">
        <v>89</v>
      </c>
      <c r="K1688" t="s">
        <v>90</v>
      </c>
      <c r="L1688" t="s">
        <v>28</v>
      </c>
      <c r="M1688" t="s">
        <v>183</v>
      </c>
      <c r="N1688">
        <v>627</v>
      </c>
      <c r="O1688" t="s">
        <v>46</v>
      </c>
      <c r="P1688" s="4">
        <v>165</v>
      </c>
      <c r="Q1688">
        <v>2</v>
      </c>
      <c r="R1688" s="4">
        <f t="shared" si="130"/>
        <v>330</v>
      </c>
      <c r="S1688" s="2">
        <v>245.4600068</v>
      </c>
      <c r="T1688" s="2">
        <f t="shared" si="133"/>
        <v>84.539993199999998</v>
      </c>
      <c r="U1688" s="2">
        <f t="shared" si="134"/>
        <v>122.7300034</v>
      </c>
    </row>
    <row r="1689" spans="1:21">
      <c r="A1689">
        <v>27586</v>
      </c>
      <c r="B1689" s="1">
        <v>43240</v>
      </c>
      <c r="C1689" s="2">
        <f t="shared" si="131"/>
        <v>7</v>
      </c>
      <c r="D1689" s="2" t="str">
        <f t="shared" si="132"/>
        <v>Weekend</v>
      </c>
      <c r="E1689" s="2" t="str">
        <f>TEXT(Table2[[#This Row],[Order Date]],"MMMM")</f>
        <v>May</v>
      </c>
      <c r="F1689" s="2" t="str">
        <f>TEXT(Table2[[#This Row],[Order Date]],"YYYY")</f>
        <v>2018</v>
      </c>
      <c r="G1689">
        <v>2683</v>
      </c>
      <c r="H1689" t="s">
        <v>391</v>
      </c>
      <c r="I1689" t="s">
        <v>44</v>
      </c>
      <c r="J1689" t="s">
        <v>110</v>
      </c>
      <c r="K1689" t="s">
        <v>111</v>
      </c>
      <c r="L1689" t="s">
        <v>28</v>
      </c>
      <c r="M1689" t="s">
        <v>160</v>
      </c>
      <c r="N1689">
        <v>502</v>
      </c>
      <c r="O1689" t="s">
        <v>29</v>
      </c>
      <c r="P1689" s="4">
        <v>65</v>
      </c>
      <c r="Q1689">
        <v>5</v>
      </c>
      <c r="R1689" s="4">
        <f t="shared" si="130"/>
        <v>325</v>
      </c>
      <c r="S1689" s="2">
        <v>167.99999235000001</v>
      </c>
      <c r="T1689" s="2">
        <f t="shared" si="133"/>
        <v>157.00000764999999</v>
      </c>
      <c r="U1689" s="2">
        <f t="shared" si="134"/>
        <v>33.599998470000003</v>
      </c>
    </row>
    <row r="1690" spans="1:21">
      <c r="A1690">
        <v>27647</v>
      </c>
      <c r="B1690" s="1">
        <v>43240</v>
      </c>
      <c r="C1690" s="2">
        <f t="shared" si="131"/>
        <v>7</v>
      </c>
      <c r="D1690" s="2" t="str">
        <f t="shared" si="132"/>
        <v>Weekend</v>
      </c>
      <c r="E1690" s="2" t="str">
        <f>TEXT(Table2[[#This Row],[Order Date]],"MMMM")</f>
        <v>May</v>
      </c>
      <c r="F1690" s="2" t="str">
        <f>TEXT(Table2[[#This Row],[Order Date]],"YYYY")</f>
        <v>2018</v>
      </c>
      <c r="G1690">
        <v>1067</v>
      </c>
      <c r="H1690" t="s">
        <v>1041</v>
      </c>
      <c r="I1690" t="s">
        <v>615</v>
      </c>
      <c r="J1690" t="s">
        <v>89</v>
      </c>
      <c r="K1690" t="s">
        <v>90</v>
      </c>
      <c r="L1690" t="s">
        <v>28</v>
      </c>
      <c r="M1690" t="s">
        <v>183</v>
      </c>
      <c r="N1690">
        <v>627</v>
      </c>
      <c r="O1690" t="s">
        <v>46</v>
      </c>
      <c r="P1690" s="4">
        <v>165</v>
      </c>
      <c r="Q1690">
        <v>2</v>
      </c>
      <c r="R1690" s="4">
        <f t="shared" si="130"/>
        <v>330</v>
      </c>
      <c r="S1690" s="2">
        <v>245.4600068</v>
      </c>
      <c r="T1690" s="2">
        <f t="shared" si="133"/>
        <v>84.539993199999998</v>
      </c>
      <c r="U1690" s="2">
        <f t="shared" si="134"/>
        <v>122.7300034</v>
      </c>
    </row>
    <row r="1691" spans="1:21">
      <c r="A1691">
        <v>30802</v>
      </c>
      <c r="B1691" s="1">
        <v>43239</v>
      </c>
      <c r="C1691" s="2">
        <f t="shared" si="131"/>
        <v>6</v>
      </c>
      <c r="D1691" s="2" t="str">
        <f t="shared" si="132"/>
        <v>Weekend</v>
      </c>
      <c r="E1691" s="2" t="str">
        <f>TEXT(Table2[[#This Row],[Order Date]],"MMMM")</f>
        <v>May</v>
      </c>
      <c r="F1691" s="2" t="str">
        <f>TEXT(Table2[[#This Row],[Order Date]],"YYYY")</f>
        <v>2018</v>
      </c>
      <c r="G1691">
        <v>8422</v>
      </c>
      <c r="H1691" t="s">
        <v>257</v>
      </c>
      <c r="I1691" t="s">
        <v>44</v>
      </c>
      <c r="J1691" t="s">
        <v>110</v>
      </c>
      <c r="K1691" t="s">
        <v>111</v>
      </c>
      <c r="L1691" t="s">
        <v>28</v>
      </c>
      <c r="M1691" t="s">
        <v>160</v>
      </c>
      <c r="N1691">
        <v>502</v>
      </c>
      <c r="O1691" t="s">
        <v>29</v>
      </c>
      <c r="P1691" s="4">
        <v>65</v>
      </c>
      <c r="Q1691">
        <v>5</v>
      </c>
      <c r="R1691" s="4">
        <f t="shared" si="130"/>
        <v>325</v>
      </c>
      <c r="S1691" s="2">
        <v>167.99999235000001</v>
      </c>
      <c r="T1691" s="2">
        <f t="shared" si="133"/>
        <v>157.00000764999999</v>
      </c>
      <c r="U1691" s="2">
        <f t="shared" si="134"/>
        <v>33.599998470000003</v>
      </c>
    </row>
    <row r="1692" spans="1:21">
      <c r="A1692">
        <v>33824</v>
      </c>
      <c r="B1692" s="1">
        <v>43239</v>
      </c>
      <c r="C1692" s="2">
        <f t="shared" si="131"/>
        <v>6</v>
      </c>
      <c r="D1692" s="2" t="str">
        <f t="shared" si="132"/>
        <v>Weekend</v>
      </c>
      <c r="E1692" s="2" t="str">
        <f>TEXT(Table2[[#This Row],[Order Date]],"MMMM")</f>
        <v>May</v>
      </c>
      <c r="F1692" s="2" t="str">
        <f>TEXT(Table2[[#This Row],[Order Date]],"YYYY")</f>
        <v>2018</v>
      </c>
      <c r="G1692">
        <v>1509</v>
      </c>
      <c r="H1692" t="s">
        <v>1042</v>
      </c>
      <c r="I1692" t="s">
        <v>41</v>
      </c>
      <c r="J1692" t="s">
        <v>89</v>
      </c>
      <c r="K1692" t="s">
        <v>90</v>
      </c>
      <c r="L1692" t="s">
        <v>28</v>
      </c>
      <c r="M1692" t="s">
        <v>258</v>
      </c>
      <c r="N1692">
        <v>278</v>
      </c>
      <c r="O1692" t="s">
        <v>29</v>
      </c>
      <c r="P1692" s="4">
        <v>27.54</v>
      </c>
      <c r="Q1692">
        <v>3</v>
      </c>
      <c r="R1692" s="4">
        <f t="shared" si="130"/>
        <v>82.62</v>
      </c>
      <c r="S1692" s="2">
        <v>37.58999919</v>
      </c>
      <c r="T1692" s="2">
        <f t="shared" si="133"/>
        <v>45.030000810000004</v>
      </c>
      <c r="U1692" s="2">
        <f t="shared" si="134"/>
        <v>12.52999973</v>
      </c>
    </row>
    <row r="1693" spans="1:21">
      <c r="A1693">
        <v>44316</v>
      </c>
      <c r="B1693" s="1">
        <v>43239</v>
      </c>
      <c r="C1693" s="2">
        <f t="shared" si="131"/>
        <v>6</v>
      </c>
      <c r="D1693" s="2" t="str">
        <f t="shared" si="132"/>
        <v>Weekend</v>
      </c>
      <c r="E1693" s="2" t="str">
        <f>TEXT(Table2[[#This Row],[Order Date]],"MMMM")</f>
        <v>May</v>
      </c>
      <c r="F1693" s="2" t="str">
        <f>TEXT(Table2[[#This Row],[Order Date]],"YYYY")</f>
        <v>2018</v>
      </c>
      <c r="G1693">
        <v>5598</v>
      </c>
      <c r="H1693" t="s">
        <v>92</v>
      </c>
      <c r="I1693" t="s">
        <v>177</v>
      </c>
      <c r="J1693" t="s">
        <v>89</v>
      </c>
      <c r="K1693" t="s">
        <v>90</v>
      </c>
      <c r="L1693" t="s">
        <v>28</v>
      </c>
      <c r="M1693" t="s">
        <v>160</v>
      </c>
      <c r="N1693">
        <v>502</v>
      </c>
      <c r="O1693" t="s">
        <v>29</v>
      </c>
      <c r="P1693" s="4">
        <v>65</v>
      </c>
      <c r="Q1693">
        <v>2</v>
      </c>
      <c r="R1693" s="4">
        <f t="shared" si="130"/>
        <v>130</v>
      </c>
      <c r="S1693" s="2">
        <v>67.199996940000005</v>
      </c>
      <c r="T1693" s="2">
        <f t="shared" si="133"/>
        <v>62.800003059999995</v>
      </c>
      <c r="U1693" s="2">
        <f t="shared" si="134"/>
        <v>33.599998470000003</v>
      </c>
    </row>
    <row r="1694" spans="1:21">
      <c r="A1694">
        <v>24594</v>
      </c>
      <c r="B1694" s="1">
        <v>43238</v>
      </c>
      <c r="C1694" s="2">
        <f t="shared" si="131"/>
        <v>5</v>
      </c>
      <c r="D1694" s="2" t="str">
        <f t="shared" si="132"/>
        <v>Weekday</v>
      </c>
      <c r="E1694" s="2" t="str">
        <f>TEXT(Table2[[#This Row],[Order Date]],"MMMM")</f>
        <v>May</v>
      </c>
      <c r="F1694" s="2" t="str">
        <f>TEXT(Table2[[#This Row],[Order Date]],"YYYY")</f>
        <v>2018</v>
      </c>
      <c r="G1694">
        <v>5038</v>
      </c>
      <c r="H1694" t="s">
        <v>92</v>
      </c>
      <c r="I1694" t="s">
        <v>44</v>
      </c>
      <c r="J1694" t="s">
        <v>110</v>
      </c>
      <c r="K1694" t="s">
        <v>111</v>
      </c>
      <c r="L1694" t="s">
        <v>28</v>
      </c>
      <c r="M1694" t="s">
        <v>183</v>
      </c>
      <c r="N1694">
        <v>627</v>
      </c>
      <c r="O1694" t="s">
        <v>46</v>
      </c>
      <c r="P1694" s="4">
        <v>165</v>
      </c>
      <c r="Q1694">
        <v>5</v>
      </c>
      <c r="R1694" s="4">
        <f t="shared" si="130"/>
        <v>825</v>
      </c>
      <c r="S1694" s="2">
        <v>613.65001700000005</v>
      </c>
      <c r="T1694" s="2">
        <f t="shared" si="133"/>
        <v>211.34998299999995</v>
      </c>
      <c r="U1694" s="2">
        <f t="shared" si="134"/>
        <v>122.73000340000002</v>
      </c>
    </row>
    <row r="1695" spans="1:21">
      <c r="A1695">
        <v>23464</v>
      </c>
      <c r="B1695" s="1">
        <v>43238</v>
      </c>
      <c r="C1695" s="2">
        <f t="shared" si="131"/>
        <v>5</v>
      </c>
      <c r="D1695" s="2" t="str">
        <f t="shared" si="132"/>
        <v>Weekday</v>
      </c>
      <c r="E1695" s="2" t="str">
        <f>TEXT(Table2[[#This Row],[Order Date]],"MMMM")</f>
        <v>May</v>
      </c>
      <c r="F1695" s="2" t="str">
        <f>TEXT(Table2[[#This Row],[Order Date]],"YYYY")</f>
        <v>2018</v>
      </c>
      <c r="G1695">
        <v>11252</v>
      </c>
      <c r="H1695" t="s">
        <v>1043</v>
      </c>
      <c r="I1695" t="s">
        <v>211</v>
      </c>
      <c r="J1695" t="s">
        <v>89</v>
      </c>
      <c r="K1695" t="s">
        <v>90</v>
      </c>
      <c r="L1695" t="s">
        <v>28</v>
      </c>
      <c r="M1695" t="s">
        <v>160</v>
      </c>
      <c r="N1695">
        <v>502</v>
      </c>
      <c r="O1695" t="s">
        <v>29</v>
      </c>
      <c r="P1695" s="4">
        <v>65</v>
      </c>
      <c r="Q1695">
        <v>2</v>
      </c>
      <c r="R1695" s="4">
        <f t="shared" si="130"/>
        <v>130</v>
      </c>
      <c r="S1695" s="2">
        <v>67.199996940000005</v>
      </c>
      <c r="T1695" s="2">
        <f t="shared" si="133"/>
        <v>62.800003059999995</v>
      </c>
      <c r="U1695" s="2">
        <f t="shared" si="134"/>
        <v>33.599998470000003</v>
      </c>
    </row>
    <row r="1696" spans="1:21">
      <c r="A1696">
        <v>66959</v>
      </c>
      <c r="B1696" s="1">
        <v>43238</v>
      </c>
      <c r="C1696" s="2">
        <f t="shared" si="131"/>
        <v>5</v>
      </c>
      <c r="D1696" s="2" t="str">
        <f t="shared" si="132"/>
        <v>Weekday</v>
      </c>
      <c r="E1696" s="2" t="str">
        <f>TEXT(Table2[[#This Row],[Order Date]],"MMMM")</f>
        <v>May</v>
      </c>
      <c r="F1696" s="2" t="str">
        <f>TEXT(Table2[[#This Row],[Order Date]],"YYYY")</f>
        <v>2018</v>
      </c>
      <c r="G1696">
        <v>2048</v>
      </c>
      <c r="H1696" t="s">
        <v>616</v>
      </c>
      <c r="I1696" t="s">
        <v>1044</v>
      </c>
      <c r="J1696" t="s">
        <v>89</v>
      </c>
      <c r="K1696" t="s">
        <v>90</v>
      </c>
      <c r="L1696" t="s">
        <v>28</v>
      </c>
      <c r="M1696" t="s">
        <v>160</v>
      </c>
      <c r="N1696">
        <v>502</v>
      </c>
      <c r="O1696" t="s">
        <v>29</v>
      </c>
      <c r="P1696" s="4">
        <v>65</v>
      </c>
      <c r="Q1696">
        <v>4</v>
      </c>
      <c r="R1696" s="4">
        <f t="shared" si="130"/>
        <v>260</v>
      </c>
      <c r="S1696" s="2">
        <v>134.39999388000001</v>
      </c>
      <c r="T1696" s="2">
        <f t="shared" si="133"/>
        <v>125.60000611999999</v>
      </c>
      <c r="U1696" s="2">
        <f t="shared" si="134"/>
        <v>33.599998470000003</v>
      </c>
    </row>
    <row r="1697" spans="1:21">
      <c r="A1697">
        <v>43739</v>
      </c>
      <c r="B1697" s="1">
        <v>43237</v>
      </c>
      <c r="C1697" s="2">
        <f t="shared" si="131"/>
        <v>4</v>
      </c>
      <c r="D1697" s="2" t="str">
        <f t="shared" si="132"/>
        <v>Weekday</v>
      </c>
      <c r="E1697" s="2" t="str">
        <f>TEXT(Table2[[#This Row],[Order Date]],"MMMM")</f>
        <v>May</v>
      </c>
      <c r="F1697" s="2" t="str">
        <f>TEXT(Table2[[#This Row],[Order Date]],"YYYY")</f>
        <v>2018</v>
      </c>
      <c r="G1697">
        <v>2569</v>
      </c>
      <c r="H1697" t="s">
        <v>832</v>
      </c>
      <c r="I1697" t="s">
        <v>44</v>
      </c>
      <c r="J1697" t="s">
        <v>110</v>
      </c>
      <c r="K1697" t="s">
        <v>111</v>
      </c>
      <c r="L1697" t="s">
        <v>19</v>
      </c>
      <c r="M1697" t="s">
        <v>537</v>
      </c>
      <c r="N1697">
        <v>565</v>
      </c>
      <c r="O1697" t="s">
        <v>53</v>
      </c>
      <c r="P1697" s="4">
        <v>70</v>
      </c>
      <c r="Q1697">
        <v>5</v>
      </c>
      <c r="R1697" s="4">
        <f t="shared" si="130"/>
        <v>350</v>
      </c>
      <c r="S1697" s="2">
        <v>195.75000764999999</v>
      </c>
      <c r="T1697" s="2">
        <f t="shared" si="133"/>
        <v>154.24999235000001</v>
      </c>
      <c r="U1697" s="2">
        <f t="shared" si="134"/>
        <v>39.150001529999997</v>
      </c>
    </row>
    <row r="1698" spans="1:21">
      <c r="A1698">
        <v>20929</v>
      </c>
      <c r="B1698" s="1">
        <v>43237</v>
      </c>
      <c r="C1698" s="2">
        <f t="shared" si="131"/>
        <v>4</v>
      </c>
      <c r="D1698" s="2" t="str">
        <f t="shared" si="132"/>
        <v>Weekday</v>
      </c>
      <c r="E1698" s="2" t="str">
        <f>TEXT(Table2[[#This Row],[Order Date]],"MMMM")</f>
        <v>May</v>
      </c>
      <c r="F1698" s="2" t="str">
        <f>TEXT(Table2[[#This Row],[Order Date]],"YYYY")</f>
        <v>2018</v>
      </c>
      <c r="G1698">
        <v>8747</v>
      </c>
      <c r="H1698" t="s">
        <v>92</v>
      </c>
      <c r="I1698" t="s">
        <v>485</v>
      </c>
      <c r="J1698" t="s">
        <v>89</v>
      </c>
      <c r="K1698" t="s">
        <v>90</v>
      </c>
      <c r="L1698" t="s">
        <v>33</v>
      </c>
      <c r="M1698" t="s">
        <v>160</v>
      </c>
      <c r="N1698">
        <v>502</v>
      </c>
      <c r="O1698" t="s">
        <v>29</v>
      </c>
      <c r="P1698" s="4">
        <v>65</v>
      </c>
      <c r="Q1698">
        <v>2</v>
      </c>
      <c r="R1698" s="4">
        <f t="shared" si="130"/>
        <v>130</v>
      </c>
      <c r="S1698" s="2">
        <v>67.199996940000005</v>
      </c>
      <c r="T1698" s="2">
        <f t="shared" si="133"/>
        <v>62.800003059999995</v>
      </c>
      <c r="U1698" s="2">
        <f t="shared" si="134"/>
        <v>33.599998470000003</v>
      </c>
    </row>
    <row r="1699" spans="1:21">
      <c r="A1699">
        <v>62840</v>
      </c>
      <c r="B1699" s="1">
        <v>43237</v>
      </c>
      <c r="C1699" s="2">
        <f t="shared" si="131"/>
        <v>4</v>
      </c>
      <c r="D1699" s="2" t="str">
        <f t="shared" si="132"/>
        <v>Weekday</v>
      </c>
      <c r="E1699" s="2" t="str">
        <f>TEXT(Table2[[#This Row],[Order Date]],"MMMM")</f>
        <v>May</v>
      </c>
      <c r="F1699" s="2" t="str">
        <f>TEXT(Table2[[#This Row],[Order Date]],"YYYY")</f>
        <v>2018</v>
      </c>
      <c r="G1699">
        <v>9906</v>
      </c>
      <c r="H1699" t="s">
        <v>92</v>
      </c>
      <c r="I1699" t="s">
        <v>101</v>
      </c>
      <c r="J1699" t="s">
        <v>89</v>
      </c>
      <c r="K1699" t="s">
        <v>90</v>
      </c>
      <c r="L1699" t="s">
        <v>33</v>
      </c>
      <c r="M1699" t="s">
        <v>120</v>
      </c>
      <c r="N1699">
        <v>365</v>
      </c>
      <c r="O1699" t="s">
        <v>53</v>
      </c>
      <c r="P1699" s="4">
        <v>94.75</v>
      </c>
      <c r="Q1699">
        <v>4</v>
      </c>
      <c r="R1699" s="4">
        <f t="shared" si="130"/>
        <v>379</v>
      </c>
      <c r="S1699" s="2">
        <v>122.2799988</v>
      </c>
      <c r="T1699" s="2">
        <f t="shared" si="133"/>
        <v>256.72000120000001</v>
      </c>
      <c r="U1699" s="2">
        <f t="shared" si="134"/>
        <v>30.5699997</v>
      </c>
    </row>
    <row r="1700" spans="1:21">
      <c r="A1700">
        <v>22298</v>
      </c>
      <c r="B1700" s="1">
        <v>43236</v>
      </c>
      <c r="C1700" s="2">
        <f t="shared" si="131"/>
        <v>3</v>
      </c>
      <c r="D1700" s="2" t="str">
        <f t="shared" si="132"/>
        <v>Weekday</v>
      </c>
      <c r="E1700" s="2" t="str">
        <f>TEXT(Table2[[#This Row],[Order Date]],"MMMM")</f>
        <v>May</v>
      </c>
      <c r="F1700" s="2" t="str">
        <f>TEXT(Table2[[#This Row],[Order Date]],"YYYY")</f>
        <v>2018</v>
      </c>
      <c r="G1700">
        <v>9072</v>
      </c>
      <c r="H1700" t="s">
        <v>92</v>
      </c>
      <c r="I1700" t="s">
        <v>44</v>
      </c>
      <c r="J1700" t="s">
        <v>110</v>
      </c>
      <c r="K1700" t="s">
        <v>111</v>
      </c>
      <c r="L1700" t="s">
        <v>33</v>
      </c>
      <c r="M1700" t="s">
        <v>160</v>
      </c>
      <c r="N1700">
        <v>502</v>
      </c>
      <c r="O1700" t="s">
        <v>29</v>
      </c>
      <c r="P1700" s="4">
        <v>65</v>
      </c>
      <c r="Q1700">
        <v>5</v>
      </c>
      <c r="R1700" s="4">
        <f t="shared" si="130"/>
        <v>325</v>
      </c>
      <c r="S1700" s="2">
        <v>167.99999235000001</v>
      </c>
      <c r="T1700" s="2">
        <f t="shared" si="133"/>
        <v>157.00000764999999</v>
      </c>
      <c r="U1700" s="2">
        <f t="shared" si="134"/>
        <v>33.599998470000003</v>
      </c>
    </row>
    <row r="1701" spans="1:21">
      <c r="A1701">
        <v>45863</v>
      </c>
      <c r="B1701" s="1">
        <v>43236</v>
      </c>
      <c r="C1701" s="2">
        <f t="shared" si="131"/>
        <v>3</v>
      </c>
      <c r="D1701" s="2" t="str">
        <f t="shared" si="132"/>
        <v>Weekday</v>
      </c>
      <c r="E1701" s="2" t="str">
        <f>TEXT(Table2[[#This Row],[Order Date]],"MMMM")</f>
        <v>May</v>
      </c>
      <c r="F1701" s="2" t="str">
        <f>TEXT(Table2[[#This Row],[Order Date]],"YYYY")</f>
        <v>2018</v>
      </c>
      <c r="G1701">
        <v>1880</v>
      </c>
      <c r="H1701" t="s">
        <v>92</v>
      </c>
      <c r="I1701" t="s">
        <v>105</v>
      </c>
      <c r="J1701" t="s">
        <v>89</v>
      </c>
      <c r="K1701" t="s">
        <v>90</v>
      </c>
      <c r="L1701" t="s">
        <v>33</v>
      </c>
      <c r="M1701" t="s">
        <v>183</v>
      </c>
      <c r="N1701">
        <v>627</v>
      </c>
      <c r="O1701" t="s">
        <v>46</v>
      </c>
      <c r="P1701" s="4">
        <v>165</v>
      </c>
      <c r="Q1701">
        <v>2</v>
      </c>
      <c r="R1701" s="4">
        <f t="shared" si="130"/>
        <v>330</v>
      </c>
      <c r="S1701" s="2">
        <v>245.4600068</v>
      </c>
      <c r="T1701" s="2">
        <f t="shared" si="133"/>
        <v>84.539993199999998</v>
      </c>
      <c r="U1701" s="2">
        <f t="shared" si="134"/>
        <v>122.7300034</v>
      </c>
    </row>
    <row r="1702" spans="1:21">
      <c r="A1702">
        <v>16590</v>
      </c>
      <c r="B1702" s="1">
        <v>43236</v>
      </c>
      <c r="C1702" s="2">
        <f t="shared" si="131"/>
        <v>3</v>
      </c>
      <c r="D1702" s="2" t="str">
        <f t="shared" si="132"/>
        <v>Weekday</v>
      </c>
      <c r="E1702" s="2" t="str">
        <f>TEXT(Table2[[#This Row],[Order Date]],"MMMM")</f>
        <v>May</v>
      </c>
      <c r="F1702" s="2" t="str">
        <f>TEXT(Table2[[#This Row],[Order Date]],"YYYY")</f>
        <v>2018</v>
      </c>
      <c r="G1702">
        <v>11431</v>
      </c>
      <c r="H1702" t="s">
        <v>223</v>
      </c>
      <c r="I1702" t="s">
        <v>353</v>
      </c>
      <c r="J1702" t="s">
        <v>89</v>
      </c>
      <c r="K1702" t="s">
        <v>90</v>
      </c>
      <c r="L1702" t="s">
        <v>33</v>
      </c>
      <c r="M1702" t="s">
        <v>120</v>
      </c>
      <c r="N1702">
        <v>365</v>
      </c>
      <c r="O1702" t="s">
        <v>53</v>
      </c>
      <c r="P1702" s="4">
        <v>94.75</v>
      </c>
      <c r="Q1702">
        <v>4</v>
      </c>
      <c r="R1702" s="4">
        <f t="shared" si="130"/>
        <v>379</v>
      </c>
      <c r="S1702" s="2">
        <v>122.2799988</v>
      </c>
      <c r="T1702" s="2">
        <f t="shared" si="133"/>
        <v>256.72000120000001</v>
      </c>
      <c r="U1702" s="2">
        <f t="shared" si="134"/>
        <v>30.5699997</v>
      </c>
    </row>
    <row r="1703" spans="1:21">
      <c r="A1703">
        <v>42777</v>
      </c>
      <c r="B1703" s="1">
        <v>43235</v>
      </c>
      <c r="C1703" s="2">
        <f t="shared" si="131"/>
        <v>2</v>
      </c>
      <c r="D1703" s="2" t="str">
        <f t="shared" si="132"/>
        <v>Weekday</v>
      </c>
      <c r="E1703" s="2" t="str">
        <f>TEXT(Table2[[#This Row],[Order Date]],"MMMM")</f>
        <v>May</v>
      </c>
      <c r="F1703" s="2" t="str">
        <f>TEXT(Table2[[#This Row],[Order Date]],"YYYY")</f>
        <v>2018</v>
      </c>
      <c r="G1703">
        <v>4438</v>
      </c>
      <c r="H1703" t="s">
        <v>1045</v>
      </c>
      <c r="I1703" t="s">
        <v>44</v>
      </c>
      <c r="J1703" t="s">
        <v>110</v>
      </c>
      <c r="K1703" t="s">
        <v>111</v>
      </c>
      <c r="L1703" t="s">
        <v>33</v>
      </c>
      <c r="M1703" t="s">
        <v>160</v>
      </c>
      <c r="N1703">
        <v>502</v>
      </c>
      <c r="O1703" t="s">
        <v>29</v>
      </c>
      <c r="P1703" s="4">
        <v>65</v>
      </c>
      <c r="Q1703">
        <v>5</v>
      </c>
      <c r="R1703" s="4">
        <f t="shared" si="130"/>
        <v>325</v>
      </c>
      <c r="S1703" s="2">
        <v>167.99999235000001</v>
      </c>
      <c r="T1703" s="2">
        <f t="shared" si="133"/>
        <v>157.00000764999999</v>
      </c>
      <c r="U1703" s="2">
        <f t="shared" si="134"/>
        <v>33.599998470000003</v>
      </c>
    </row>
    <row r="1704" spans="1:21">
      <c r="A1704">
        <v>46864</v>
      </c>
      <c r="B1704" s="1">
        <v>43235</v>
      </c>
      <c r="C1704" s="2">
        <f t="shared" si="131"/>
        <v>2</v>
      </c>
      <c r="D1704" s="2" t="str">
        <f t="shared" si="132"/>
        <v>Weekday</v>
      </c>
      <c r="E1704" s="2" t="str">
        <f>TEXT(Table2[[#This Row],[Order Date]],"MMMM")</f>
        <v>May</v>
      </c>
      <c r="F1704" s="2" t="str">
        <f>TEXT(Table2[[#This Row],[Order Date]],"YYYY")</f>
        <v>2018</v>
      </c>
      <c r="G1704">
        <v>3066</v>
      </c>
      <c r="H1704" t="s">
        <v>92</v>
      </c>
      <c r="I1704" t="s">
        <v>639</v>
      </c>
      <c r="J1704" t="s">
        <v>89</v>
      </c>
      <c r="K1704" t="s">
        <v>90</v>
      </c>
      <c r="L1704" t="s">
        <v>33</v>
      </c>
      <c r="M1704" t="s">
        <v>120</v>
      </c>
      <c r="N1704">
        <v>365</v>
      </c>
      <c r="O1704" t="s">
        <v>53</v>
      </c>
      <c r="P1704" s="4">
        <v>94.75</v>
      </c>
      <c r="Q1704">
        <v>4</v>
      </c>
      <c r="R1704" s="4">
        <f t="shared" si="130"/>
        <v>379</v>
      </c>
      <c r="S1704" s="2">
        <v>122.2799988</v>
      </c>
      <c r="T1704" s="2">
        <f t="shared" si="133"/>
        <v>256.72000120000001</v>
      </c>
      <c r="U1704" s="2">
        <f t="shared" si="134"/>
        <v>30.5699997</v>
      </c>
    </row>
    <row r="1705" spans="1:21">
      <c r="A1705">
        <v>45036</v>
      </c>
      <c r="B1705" s="1">
        <v>43235</v>
      </c>
      <c r="C1705" s="2">
        <f t="shared" si="131"/>
        <v>2</v>
      </c>
      <c r="D1705" s="2" t="str">
        <f t="shared" si="132"/>
        <v>Weekday</v>
      </c>
      <c r="E1705" s="2" t="str">
        <f>TEXT(Table2[[#This Row],[Order Date]],"MMMM")</f>
        <v>May</v>
      </c>
      <c r="F1705" s="2" t="str">
        <f>TEXT(Table2[[#This Row],[Order Date]],"YYYY")</f>
        <v>2018</v>
      </c>
      <c r="G1705">
        <v>10126</v>
      </c>
      <c r="H1705" t="s">
        <v>441</v>
      </c>
      <c r="I1705" t="s">
        <v>144</v>
      </c>
      <c r="J1705" t="s">
        <v>89</v>
      </c>
      <c r="K1705" t="s">
        <v>90</v>
      </c>
      <c r="L1705" t="s">
        <v>33</v>
      </c>
      <c r="M1705" t="s">
        <v>120</v>
      </c>
      <c r="N1705">
        <v>365</v>
      </c>
      <c r="O1705" t="s">
        <v>53</v>
      </c>
      <c r="P1705" s="4">
        <v>94.75</v>
      </c>
      <c r="Q1705">
        <v>2</v>
      </c>
      <c r="R1705" s="4">
        <f t="shared" si="130"/>
        <v>189.5</v>
      </c>
      <c r="S1705" s="2">
        <v>61.139999400000001</v>
      </c>
      <c r="T1705" s="2">
        <f t="shared" si="133"/>
        <v>128.36000060000001</v>
      </c>
      <c r="U1705" s="2">
        <f t="shared" si="134"/>
        <v>30.5699997</v>
      </c>
    </row>
    <row r="1706" spans="1:21">
      <c r="A1706">
        <v>24271</v>
      </c>
      <c r="B1706" s="1">
        <v>43234</v>
      </c>
      <c r="C1706" s="2">
        <f t="shared" si="131"/>
        <v>1</v>
      </c>
      <c r="D1706" s="2" t="str">
        <f t="shared" si="132"/>
        <v>Weekday</v>
      </c>
      <c r="E1706" s="2" t="str">
        <f>TEXT(Table2[[#This Row],[Order Date]],"MMMM")</f>
        <v>May</v>
      </c>
      <c r="F1706" s="2" t="str">
        <f>TEXT(Table2[[#This Row],[Order Date]],"YYYY")</f>
        <v>2018</v>
      </c>
      <c r="G1706">
        <v>1448</v>
      </c>
      <c r="H1706" t="s">
        <v>1046</v>
      </c>
      <c r="I1706" t="s">
        <v>44</v>
      </c>
      <c r="J1706" t="s">
        <v>110</v>
      </c>
      <c r="K1706" t="s">
        <v>111</v>
      </c>
      <c r="L1706" t="s">
        <v>33</v>
      </c>
      <c r="M1706" t="s">
        <v>183</v>
      </c>
      <c r="N1706">
        <v>627</v>
      </c>
      <c r="O1706" t="s">
        <v>46</v>
      </c>
      <c r="P1706" s="4">
        <v>165</v>
      </c>
      <c r="Q1706">
        <v>5</v>
      </c>
      <c r="R1706" s="4">
        <f t="shared" si="130"/>
        <v>825</v>
      </c>
      <c r="S1706" s="2">
        <v>613.65001700000005</v>
      </c>
      <c r="T1706" s="2">
        <f t="shared" si="133"/>
        <v>211.34998299999995</v>
      </c>
      <c r="U1706" s="2">
        <f t="shared" si="134"/>
        <v>122.73000340000002</v>
      </c>
    </row>
    <row r="1707" spans="1:21">
      <c r="A1707">
        <v>42154</v>
      </c>
      <c r="B1707" s="1">
        <v>43234</v>
      </c>
      <c r="C1707" s="2">
        <f t="shared" si="131"/>
        <v>1</v>
      </c>
      <c r="D1707" s="2" t="str">
        <f t="shared" si="132"/>
        <v>Weekday</v>
      </c>
      <c r="E1707" s="2" t="str">
        <f>TEXT(Table2[[#This Row],[Order Date]],"MMMM")</f>
        <v>May</v>
      </c>
      <c r="F1707" s="2" t="str">
        <f>TEXT(Table2[[#This Row],[Order Date]],"YYYY")</f>
        <v>2018</v>
      </c>
      <c r="G1707">
        <v>11977</v>
      </c>
      <c r="H1707" t="s">
        <v>213</v>
      </c>
      <c r="I1707" t="s">
        <v>375</v>
      </c>
      <c r="J1707" t="s">
        <v>89</v>
      </c>
      <c r="K1707" t="s">
        <v>90</v>
      </c>
      <c r="L1707" t="s">
        <v>33</v>
      </c>
      <c r="M1707" t="s">
        <v>120</v>
      </c>
      <c r="N1707">
        <v>365</v>
      </c>
      <c r="O1707" t="s">
        <v>53</v>
      </c>
      <c r="P1707" s="4">
        <v>94.75</v>
      </c>
      <c r="Q1707">
        <v>2</v>
      </c>
      <c r="R1707" s="4">
        <f t="shared" si="130"/>
        <v>189.5</v>
      </c>
      <c r="S1707" s="2">
        <v>61.139999400000001</v>
      </c>
      <c r="T1707" s="2">
        <f t="shared" si="133"/>
        <v>128.36000060000001</v>
      </c>
      <c r="U1707" s="2">
        <f t="shared" si="134"/>
        <v>30.5699997</v>
      </c>
    </row>
    <row r="1708" spans="1:21">
      <c r="A1708">
        <v>25847</v>
      </c>
      <c r="B1708" s="1">
        <v>43233</v>
      </c>
      <c r="C1708" s="2">
        <f t="shared" si="131"/>
        <v>7</v>
      </c>
      <c r="D1708" s="2" t="str">
        <f t="shared" si="132"/>
        <v>Weekend</v>
      </c>
      <c r="E1708" s="2" t="str">
        <f>TEXT(Table2[[#This Row],[Order Date]],"MMMM")</f>
        <v>May</v>
      </c>
      <c r="F1708" s="2" t="str">
        <f>TEXT(Table2[[#This Row],[Order Date]],"YYYY")</f>
        <v>2018</v>
      </c>
      <c r="G1708">
        <v>6180</v>
      </c>
      <c r="H1708" t="s">
        <v>92</v>
      </c>
      <c r="I1708" t="s">
        <v>351</v>
      </c>
      <c r="J1708" t="s">
        <v>89</v>
      </c>
      <c r="K1708" t="s">
        <v>90</v>
      </c>
      <c r="L1708" t="s">
        <v>33</v>
      </c>
      <c r="M1708" t="s">
        <v>120</v>
      </c>
      <c r="N1708">
        <v>365</v>
      </c>
      <c r="O1708" t="s">
        <v>53</v>
      </c>
      <c r="P1708" s="4">
        <v>94.75</v>
      </c>
      <c r="Q1708">
        <v>2</v>
      </c>
      <c r="R1708" s="4">
        <f t="shared" si="130"/>
        <v>189.5</v>
      </c>
      <c r="S1708" s="2">
        <v>61.139999400000001</v>
      </c>
      <c r="T1708" s="2">
        <f t="shared" si="133"/>
        <v>128.36000060000001</v>
      </c>
      <c r="U1708" s="2">
        <f t="shared" si="134"/>
        <v>30.5699997</v>
      </c>
    </row>
    <row r="1709" spans="1:21">
      <c r="A1709">
        <v>46725</v>
      </c>
      <c r="B1709" s="1">
        <v>43231</v>
      </c>
      <c r="C1709" s="2">
        <f t="shared" si="131"/>
        <v>5</v>
      </c>
      <c r="D1709" s="2" t="str">
        <f t="shared" si="132"/>
        <v>Weekday</v>
      </c>
      <c r="E1709" s="2" t="str">
        <f>TEXT(Table2[[#This Row],[Order Date]],"MMMM")</f>
        <v>May</v>
      </c>
      <c r="F1709" s="2" t="str">
        <f>TEXT(Table2[[#This Row],[Order Date]],"YYYY")</f>
        <v>2018</v>
      </c>
      <c r="G1709">
        <v>2431</v>
      </c>
      <c r="H1709" t="s">
        <v>569</v>
      </c>
      <c r="I1709" t="s">
        <v>40</v>
      </c>
      <c r="J1709" t="s">
        <v>110</v>
      </c>
      <c r="K1709" t="s">
        <v>90</v>
      </c>
      <c r="L1709" t="s">
        <v>28</v>
      </c>
      <c r="M1709" t="s">
        <v>134</v>
      </c>
      <c r="N1709">
        <v>191</v>
      </c>
      <c r="O1709" t="s">
        <v>29</v>
      </c>
      <c r="P1709" s="4">
        <v>85</v>
      </c>
      <c r="Q1709">
        <v>1</v>
      </c>
      <c r="R1709" s="4">
        <f t="shared" si="130"/>
        <v>85</v>
      </c>
      <c r="S1709" s="2">
        <v>54.779998800000001</v>
      </c>
      <c r="T1709" s="2">
        <f t="shared" si="133"/>
        <v>30.220001199999999</v>
      </c>
      <c r="U1709" s="2">
        <f t="shared" si="134"/>
        <v>54.779998800000001</v>
      </c>
    </row>
    <row r="1710" spans="1:21">
      <c r="A1710">
        <v>24820</v>
      </c>
      <c r="B1710" s="1">
        <v>43225</v>
      </c>
      <c r="C1710" s="2">
        <f t="shared" si="131"/>
        <v>6</v>
      </c>
      <c r="D1710" s="2" t="str">
        <f t="shared" si="132"/>
        <v>Weekend</v>
      </c>
      <c r="E1710" s="2" t="str">
        <f>TEXT(Table2[[#This Row],[Order Date]],"MMMM")</f>
        <v>May</v>
      </c>
      <c r="F1710" s="2" t="str">
        <f>TEXT(Table2[[#This Row],[Order Date]],"YYYY")</f>
        <v>2018</v>
      </c>
      <c r="G1710">
        <v>4862</v>
      </c>
      <c r="H1710" t="s">
        <v>1047</v>
      </c>
      <c r="I1710" t="s">
        <v>101</v>
      </c>
      <c r="J1710" t="s">
        <v>89</v>
      </c>
      <c r="K1710" t="s">
        <v>90</v>
      </c>
      <c r="L1710" t="s">
        <v>28</v>
      </c>
      <c r="M1710" t="s">
        <v>120</v>
      </c>
      <c r="N1710">
        <v>365</v>
      </c>
      <c r="O1710" t="s">
        <v>53</v>
      </c>
      <c r="P1710" s="4">
        <v>94.75</v>
      </c>
      <c r="Q1710">
        <v>2</v>
      </c>
      <c r="R1710" s="4">
        <f t="shared" si="130"/>
        <v>189.5</v>
      </c>
      <c r="S1710" s="2">
        <v>61.139999400000001</v>
      </c>
      <c r="T1710" s="2">
        <f t="shared" si="133"/>
        <v>128.36000060000001</v>
      </c>
      <c r="U1710" s="2">
        <f t="shared" si="134"/>
        <v>30.5699997</v>
      </c>
    </row>
    <row r="1711" spans="1:21">
      <c r="A1711">
        <v>31269</v>
      </c>
      <c r="B1711" s="1">
        <v>43224</v>
      </c>
      <c r="C1711" s="2">
        <f t="shared" si="131"/>
        <v>5</v>
      </c>
      <c r="D1711" s="2" t="str">
        <f t="shared" si="132"/>
        <v>Weekday</v>
      </c>
      <c r="E1711" s="2" t="str">
        <f>TEXT(Table2[[#This Row],[Order Date]],"MMMM")</f>
        <v>May</v>
      </c>
      <c r="F1711" s="2" t="str">
        <f>TEXT(Table2[[#This Row],[Order Date]],"YYYY")</f>
        <v>2018</v>
      </c>
      <c r="G1711">
        <v>12205</v>
      </c>
      <c r="H1711" t="s">
        <v>92</v>
      </c>
      <c r="I1711" t="s">
        <v>101</v>
      </c>
      <c r="J1711" t="s">
        <v>89</v>
      </c>
      <c r="K1711" t="s">
        <v>90</v>
      </c>
      <c r="L1711" t="s">
        <v>28</v>
      </c>
      <c r="M1711" t="s">
        <v>120</v>
      </c>
      <c r="N1711">
        <v>365</v>
      </c>
      <c r="O1711" t="s">
        <v>53</v>
      </c>
      <c r="P1711" s="4">
        <v>94.75</v>
      </c>
      <c r="Q1711">
        <v>2</v>
      </c>
      <c r="R1711" s="4">
        <f t="shared" si="130"/>
        <v>189.5</v>
      </c>
      <c r="S1711" s="2">
        <v>61.139999400000001</v>
      </c>
      <c r="T1711" s="2">
        <f t="shared" si="133"/>
        <v>128.36000060000001</v>
      </c>
      <c r="U1711" s="2">
        <f t="shared" si="134"/>
        <v>30.5699997</v>
      </c>
    </row>
    <row r="1712" spans="1:21">
      <c r="A1712">
        <v>33824</v>
      </c>
      <c r="B1712" s="1">
        <v>43224</v>
      </c>
      <c r="C1712" s="2">
        <f t="shared" si="131"/>
        <v>5</v>
      </c>
      <c r="D1712" s="2" t="str">
        <f t="shared" si="132"/>
        <v>Weekday</v>
      </c>
      <c r="E1712" s="2" t="str">
        <f>TEXT(Table2[[#This Row],[Order Date]],"MMMM")</f>
        <v>May</v>
      </c>
      <c r="F1712" s="2" t="str">
        <f>TEXT(Table2[[#This Row],[Order Date]],"YYYY")</f>
        <v>2018</v>
      </c>
      <c r="G1712">
        <v>1509</v>
      </c>
      <c r="H1712" t="s">
        <v>1042</v>
      </c>
      <c r="I1712" t="s">
        <v>41</v>
      </c>
      <c r="J1712" t="s">
        <v>89</v>
      </c>
      <c r="K1712" t="s">
        <v>90</v>
      </c>
      <c r="L1712" t="s">
        <v>28</v>
      </c>
      <c r="M1712" t="s">
        <v>160</v>
      </c>
      <c r="N1712">
        <v>502</v>
      </c>
      <c r="O1712" t="s">
        <v>29</v>
      </c>
      <c r="P1712" s="4">
        <v>65</v>
      </c>
      <c r="Q1712">
        <v>3</v>
      </c>
      <c r="R1712" s="4">
        <f t="shared" si="130"/>
        <v>195</v>
      </c>
      <c r="S1712" s="2">
        <v>100.79999541000001</v>
      </c>
      <c r="T1712" s="2">
        <f t="shared" si="133"/>
        <v>94.200004589999992</v>
      </c>
      <c r="U1712" s="2">
        <f t="shared" si="134"/>
        <v>33.599998470000003</v>
      </c>
    </row>
    <row r="1713" spans="1:21">
      <c r="A1713">
        <v>29270</v>
      </c>
      <c r="B1713" s="1">
        <v>43223</v>
      </c>
      <c r="C1713" s="2">
        <f t="shared" si="131"/>
        <v>4</v>
      </c>
      <c r="D1713" s="2" t="str">
        <f t="shared" si="132"/>
        <v>Weekday</v>
      </c>
      <c r="E1713" s="2" t="str">
        <f>TEXT(Table2[[#This Row],[Order Date]],"MMMM")</f>
        <v>May</v>
      </c>
      <c r="F1713" s="2" t="str">
        <f>TEXT(Table2[[#This Row],[Order Date]],"YYYY")</f>
        <v>2018</v>
      </c>
      <c r="G1713">
        <v>6187</v>
      </c>
      <c r="H1713" t="s">
        <v>1048</v>
      </c>
      <c r="I1713" t="s">
        <v>338</v>
      </c>
      <c r="J1713" t="s">
        <v>89</v>
      </c>
      <c r="K1713" t="s">
        <v>90</v>
      </c>
      <c r="L1713" t="s">
        <v>28</v>
      </c>
      <c r="M1713" t="s">
        <v>120</v>
      </c>
      <c r="N1713">
        <v>365</v>
      </c>
      <c r="O1713" t="s">
        <v>53</v>
      </c>
      <c r="P1713" s="4">
        <v>94.75</v>
      </c>
      <c r="Q1713">
        <v>2</v>
      </c>
      <c r="R1713" s="4">
        <f t="shared" si="130"/>
        <v>189.5</v>
      </c>
      <c r="S1713" s="2">
        <v>61.139999400000001</v>
      </c>
      <c r="T1713" s="2">
        <f t="shared" si="133"/>
        <v>128.36000060000001</v>
      </c>
      <c r="U1713" s="2">
        <f t="shared" si="134"/>
        <v>30.5699997</v>
      </c>
    </row>
    <row r="1714" spans="1:21">
      <c r="A1714">
        <v>30335</v>
      </c>
      <c r="B1714" s="1">
        <v>43222</v>
      </c>
      <c r="C1714" s="2">
        <f t="shared" si="131"/>
        <v>3</v>
      </c>
      <c r="D1714" s="2" t="str">
        <f t="shared" si="132"/>
        <v>Weekday</v>
      </c>
      <c r="E1714" s="2" t="str">
        <f>TEXT(Table2[[#This Row],[Order Date]],"MMMM")</f>
        <v>May</v>
      </c>
      <c r="F1714" s="2" t="str">
        <f>TEXT(Table2[[#This Row],[Order Date]],"YYYY")</f>
        <v>2018</v>
      </c>
      <c r="G1714">
        <v>1975</v>
      </c>
      <c r="H1714" t="s">
        <v>92</v>
      </c>
      <c r="I1714" t="s">
        <v>233</v>
      </c>
      <c r="J1714" t="s">
        <v>89</v>
      </c>
      <c r="K1714" t="s">
        <v>90</v>
      </c>
      <c r="L1714" t="s">
        <v>28</v>
      </c>
      <c r="M1714" t="s">
        <v>120</v>
      </c>
      <c r="N1714">
        <v>365</v>
      </c>
      <c r="O1714" t="s">
        <v>53</v>
      </c>
      <c r="P1714" s="4">
        <v>94.75</v>
      </c>
      <c r="Q1714">
        <v>2</v>
      </c>
      <c r="R1714" s="4">
        <f t="shared" si="130"/>
        <v>189.5</v>
      </c>
      <c r="S1714" s="2">
        <v>61.139999400000001</v>
      </c>
      <c r="T1714" s="2">
        <f t="shared" si="133"/>
        <v>128.36000060000001</v>
      </c>
      <c r="U1714" s="2">
        <f t="shared" si="134"/>
        <v>30.5699997</v>
      </c>
    </row>
    <row r="1715" spans="1:21">
      <c r="A1715">
        <v>25606</v>
      </c>
      <c r="B1715" s="1">
        <v>43221</v>
      </c>
      <c r="C1715" s="2">
        <f t="shared" si="131"/>
        <v>2</v>
      </c>
      <c r="D1715" s="2" t="str">
        <f t="shared" si="132"/>
        <v>Weekday</v>
      </c>
      <c r="E1715" s="2" t="str">
        <f>TEXT(Table2[[#This Row],[Order Date]],"MMMM")</f>
        <v>May</v>
      </c>
      <c r="F1715" s="2" t="str">
        <f>TEXT(Table2[[#This Row],[Order Date]],"YYYY")</f>
        <v>2018</v>
      </c>
      <c r="G1715">
        <v>4700</v>
      </c>
      <c r="H1715" t="s">
        <v>188</v>
      </c>
      <c r="I1715" t="s">
        <v>289</v>
      </c>
      <c r="J1715" t="s">
        <v>89</v>
      </c>
      <c r="K1715" t="s">
        <v>90</v>
      </c>
      <c r="L1715" t="s">
        <v>28</v>
      </c>
      <c r="M1715" t="s">
        <v>120</v>
      </c>
      <c r="N1715">
        <v>365</v>
      </c>
      <c r="O1715" t="s">
        <v>53</v>
      </c>
      <c r="P1715" s="4">
        <v>94.75</v>
      </c>
      <c r="Q1715">
        <v>2</v>
      </c>
      <c r="R1715" s="4">
        <f t="shared" si="130"/>
        <v>189.5</v>
      </c>
      <c r="S1715" s="2">
        <v>61.139999400000001</v>
      </c>
      <c r="T1715" s="2">
        <f t="shared" si="133"/>
        <v>128.36000060000001</v>
      </c>
      <c r="U1715" s="2">
        <f t="shared" si="134"/>
        <v>30.5699997</v>
      </c>
    </row>
    <row r="1716" spans="1:21">
      <c r="A1716">
        <v>27005</v>
      </c>
      <c r="B1716" s="1">
        <v>43220</v>
      </c>
      <c r="C1716" s="2">
        <f t="shared" si="131"/>
        <v>1</v>
      </c>
      <c r="D1716" s="2" t="str">
        <f t="shared" si="132"/>
        <v>Weekday</v>
      </c>
      <c r="E1716" s="2" t="str">
        <f>TEXT(Table2[[#This Row],[Order Date]],"MMMM")</f>
        <v>April</v>
      </c>
      <c r="F1716" s="2" t="str">
        <f>TEXT(Table2[[#This Row],[Order Date]],"YYYY")</f>
        <v>2018</v>
      </c>
      <c r="G1716">
        <v>11357</v>
      </c>
      <c r="H1716" t="s">
        <v>92</v>
      </c>
      <c r="I1716" t="s">
        <v>254</v>
      </c>
      <c r="J1716" t="s">
        <v>89</v>
      </c>
      <c r="K1716" t="s">
        <v>90</v>
      </c>
      <c r="L1716" t="s">
        <v>28</v>
      </c>
      <c r="M1716" t="s">
        <v>120</v>
      </c>
      <c r="N1716">
        <v>365</v>
      </c>
      <c r="O1716" t="s">
        <v>53</v>
      </c>
      <c r="P1716" s="4">
        <v>94.75</v>
      </c>
      <c r="Q1716">
        <v>2</v>
      </c>
      <c r="R1716" s="4">
        <f t="shared" si="130"/>
        <v>189.5</v>
      </c>
      <c r="S1716" s="2">
        <v>61.139999400000001</v>
      </c>
      <c r="T1716" s="2">
        <f t="shared" si="133"/>
        <v>128.36000060000001</v>
      </c>
      <c r="U1716" s="2">
        <f t="shared" si="134"/>
        <v>30.5699997</v>
      </c>
    </row>
    <row r="1717" spans="1:21">
      <c r="A1717">
        <v>33607</v>
      </c>
      <c r="B1717" s="1">
        <v>43220</v>
      </c>
      <c r="C1717" s="2">
        <f t="shared" si="131"/>
        <v>1</v>
      </c>
      <c r="D1717" s="2" t="str">
        <f t="shared" si="132"/>
        <v>Weekday</v>
      </c>
      <c r="E1717" s="2" t="str">
        <f>TEXT(Table2[[#This Row],[Order Date]],"MMMM")</f>
        <v>April</v>
      </c>
      <c r="F1717" s="2" t="str">
        <f>TEXT(Table2[[#This Row],[Order Date]],"YYYY")</f>
        <v>2018</v>
      </c>
      <c r="G1717">
        <v>122</v>
      </c>
      <c r="H1717" t="s">
        <v>92</v>
      </c>
      <c r="I1717" t="s">
        <v>1049</v>
      </c>
      <c r="J1717" t="s">
        <v>89</v>
      </c>
      <c r="K1717" t="s">
        <v>90</v>
      </c>
      <c r="L1717" t="s">
        <v>28</v>
      </c>
      <c r="M1717" t="s">
        <v>120</v>
      </c>
      <c r="N1717">
        <v>365</v>
      </c>
      <c r="O1717" t="s">
        <v>53</v>
      </c>
      <c r="P1717" s="4">
        <v>94.75</v>
      </c>
      <c r="Q1717">
        <v>3</v>
      </c>
      <c r="R1717" s="4">
        <f t="shared" si="130"/>
        <v>284.25</v>
      </c>
      <c r="S1717" s="2">
        <v>91.709999100000005</v>
      </c>
      <c r="T1717" s="2">
        <f t="shared" si="133"/>
        <v>192.5400009</v>
      </c>
      <c r="U1717" s="2">
        <f t="shared" si="134"/>
        <v>30.5699997</v>
      </c>
    </row>
    <row r="1718" spans="1:21">
      <c r="A1718">
        <v>49888</v>
      </c>
      <c r="B1718" s="1">
        <v>43219</v>
      </c>
      <c r="C1718" s="2">
        <f t="shared" si="131"/>
        <v>7</v>
      </c>
      <c r="D1718" s="2" t="str">
        <f t="shared" si="132"/>
        <v>Weekend</v>
      </c>
      <c r="E1718" s="2" t="str">
        <f>TEXT(Table2[[#This Row],[Order Date]],"MMMM")</f>
        <v>April</v>
      </c>
      <c r="F1718" s="2" t="str">
        <f>TEXT(Table2[[#This Row],[Order Date]],"YYYY")</f>
        <v>2018</v>
      </c>
      <c r="G1718">
        <v>6897</v>
      </c>
      <c r="H1718" t="s">
        <v>710</v>
      </c>
      <c r="I1718" t="s">
        <v>516</v>
      </c>
      <c r="J1718" t="s">
        <v>89</v>
      </c>
      <c r="K1718" t="s">
        <v>90</v>
      </c>
      <c r="L1718" t="s">
        <v>28</v>
      </c>
      <c r="M1718" t="s">
        <v>94</v>
      </c>
      <c r="N1718">
        <v>403</v>
      </c>
      <c r="O1718" t="s">
        <v>53</v>
      </c>
      <c r="P1718" s="4">
        <v>133.37</v>
      </c>
      <c r="Q1718">
        <v>1</v>
      </c>
      <c r="R1718" s="4">
        <f t="shared" si="130"/>
        <v>133.37</v>
      </c>
      <c r="S1718" s="2">
        <v>84.590000149999995</v>
      </c>
      <c r="T1718" s="2">
        <f t="shared" si="133"/>
        <v>48.77999985000001</v>
      </c>
      <c r="U1718" s="2">
        <f t="shared" si="134"/>
        <v>84.590000149999995</v>
      </c>
    </row>
    <row r="1719" spans="1:21">
      <c r="A1719">
        <v>33058</v>
      </c>
      <c r="B1719" s="1">
        <v>43217</v>
      </c>
      <c r="C1719" s="2">
        <f t="shared" si="131"/>
        <v>5</v>
      </c>
      <c r="D1719" s="2" t="str">
        <f t="shared" si="132"/>
        <v>Weekday</v>
      </c>
      <c r="E1719" s="2" t="str">
        <f>TEXT(Table2[[#This Row],[Order Date]],"MMMM")</f>
        <v>April</v>
      </c>
      <c r="F1719" s="2" t="str">
        <f>TEXT(Table2[[#This Row],[Order Date]],"YYYY")</f>
        <v>2018</v>
      </c>
      <c r="G1719">
        <v>5855</v>
      </c>
      <c r="H1719" t="s">
        <v>302</v>
      </c>
      <c r="I1719" t="s">
        <v>44</v>
      </c>
      <c r="J1719" t="s">
        <v>110</v>
      </c>
      <c r="K1719" t="s">
        <v>111</v>
      </c>
      <c r="L1719" t="s">
        <v>33</v>
      </c>
      <c r="M1719" t="s">
        <v>160</v>
      </c>
      <c r="N1719">
        <v>502</v>
      </c>
      <c r="O1719" t="s">
        <v>29</v>
      </c>
      <c r="P1719" s="4">
        <v>65</v>
      </c>
      <c r="Q1719">
        <v>5</v>
      </c>
      <c r="R1719" s="4">
        <f t="shared" si="130"/>
        <v>325</v>
      </c>
      <c r="S1719" s="2">
        <v>167.99999235000001</v>
      </c>
      <c r="T1719" s="2">
        <f t="shared" si="133"/>
        <v>157.00000764999999</v>
      </c>
      <c r="U1719" s="2">
        <f t="shared" si="134"/>
        <v>33.599998470000003</v>
      </c>
    </row>
    <row r="1720" spans="1:21">
      <c r="A1720">
        <v>49622</v>
      </c>
      <c r="B1720" s="1">
        <v>43215</v>
      </c>
      <c r="C1720" s="2">
        <f t="shared" si="131"/>
        <v>3</v>
      </c>
      <c r="D1720" s="2" t="str">
        <f t="shared" si="132"/>
        <v>Weekday</v>
      </c>
      <c r="E1720" s="2" t="str">
        <f>TEXT(Table2[[#This Row],[Order Date]],"MMMM")</f>
        <v>April</v>
      </c>
      <c r="F1720" s="2" t="str">
        <f>TEXT(Table2[[#This Row],[Order Date]],"YYYY")</f>
        <v>2018</v>
      </c>
      <c r="G1720">
        <v>7112</v>
      </c>
      <c r="H1720" t="s">
        <v>860</v>
      </c>
      <c r="I1720" t="s">
        <v>182</v>
      </c>
      <c r="J1720" t="s">
        <v>110</v>
      </c>
      <c r="K1720" t="s">
        <v>90</v>
      </c>
      <c r="L1720" t="s">
        <v>28</v>
      </c>
      <c r="M1720" t="s">
        <v>122</v>
      </c>
      <c r="N1720">
        <v>893</v>
      </c>
      <c r="O1720" t="s">
        <v>46</v>
      </c>
      <c r="P1720" s="4">
        <v>52.99</v>
      </c>
      <c r="Q1720">
        <v>4</v>
      </c>
      <c r="R1720" s="4">
        <f t="shared" si="130"/>
        <v>211.96</v>
      </c>
      <c r="S1720" s="2">
        <v>145.47999572000001</v>
      </c>
      <c r="T1720" s="2">
        <f t="shared" si="133"/>
        <v>66.480004280000003</v>
      </c>
      <c r="U1720" s="2">
        <f t="shared" si="134"/>
        <v>36.369998930000001</v>
      </c>
    </row>
    <row r="1721" spans="1:21">
      <c r="A1721">
        <v>45987</v>
      </c>
      <c r="B1721" s="1">
        <v>43215</v>
      </c>
      <c r="C1721" s="2">
        <f t="shared" si="131"/>
        <v>3</v>
      </c>
      <c r="D1721" s="2" t="str">
        <f t="shared" si="132"/>
        <v>Weekday</v>
      </c>
      <c r="E1721" s="2" t="str">
        <f>TEXT(Table2[[#This Row],[Order Date]],"MMMM")</f>
        <v>April</v>
      </c>
      <c r="F1721" s="2" t="str">
        <f>TEXT(Table2[[#This Row],[Order Date]],"YYYY")</f>
        <v>2018</v>
      </c>
      <c r="G1721">
        <v>9419</v>
      </c>
      <c r="H1721" t="s">
        <v>92</v>
      </c>
      <c r="I1721" t="s">
        <v>127</v>
      </c>
      <c r="J1721" t="s">
        <v>89</v>
      </c>
      <c r="K1721" t="s">
        <v>90</v>
      </c>
      <c r="L1721" t="s">
        <v>33</v>
      </c>
      <c r="M1721" t="s">
        <v>160</v>
      </c>
      <c r="N1721">
        <v>502</v>
      </c>
      <c r="O1721" t="s">
        <v>29</v>
      </c>
      <c r="P1721" s="4">
        <v>65</v>
      </c>
      <c r="Q1721">
        <v>4</v>
      </c>
      <c r="R1721" s="4">
        <f t="shared" si="130"/>
        <v>260</v>
      </c>
      <c r="S1721" s="2">
        <v>134.39999388000001</v>
      </c>
      <c r="T1721" s="2">
        <f t="shared" si="133"/>
        <v>125.60000611999999</v>
      </c>
      <c r="U1721" s="2">
        <f t="shared" si="134"/>
        <v>33.599998470000003</v>
      </c>
    </row>
    <row r="1722" spans="1:21">
      <c r="A1722">
        <v>39081</v>
      </c>
      <c r="B1722" s="1">
        <v>43214</v>
      </c>
      <c r="C1722" s="2">
        <f t="shared" si="131"/>
        <v>2</v>
      </c>
      <c r="D1722" s="2" t="str">
        <f t="shared" si="132"/>
        <v>Weekday</v>
      </c>
      <c r="E1722" s="2" t="str">
        <f>TEXT(Table2[[#This Row],[Order Date]],"MMMM")</f>
        <v>April</v>
      </c>
      <c r="F1722" s="2" t="str">
        <f>TEXT(Table2[[#This Row],[Order Date]],"YYYY")</f>
        <v>2018</v>
      </c>
      <c r="G1722">
        <v>9368</v>
      </c>
      <c r="H1722" t="s">
        <v>834</v>
      </c>
      <c r="I1722" t="s">
        <v>44</v>
      </c>
      <c r="J1722" t="s">
        <v>110</v>
      </c>
      <c r="K1722" t="s">
        <v>111</v>
      </c>
      <c r="L1722" t="s">
        <v>33</v>
      </c>
      <c r="M1722" t="s">
        <v>240</v>
      </c>
      <c r="N1722">
        <v>276</v>
      </c>
      <c r="O1722" t="s">
        <v>29</v>
      </c>
      <c r="P1722" s="4">
        <v>185</v>
      </c>
      <c r="Q1722">
        <v>5</v>
      </c>
      <c r="R1722" s="4">
        <f t="shared" si="130"/>
        <v>925</v>
      </c>
      <c r="S1722" s="2">
        <v>499.35001375000002</v>
      </c>
      <c r="T1722" s="2">
        <f t="shared" si="133"/>
        <v>425.64998624999998</v>
      </c>
      <c r="U1722" s="2">
        <f t="shared" si="134"/>
        <v>99.870002749999998</v>
      </c>
    </row>
    <row r="1723" spans="1:21">
      <c r="A1723">
        <v>47493</v>
      </c>
      <c r="B1723" s="1">
        <v>43214</v>
      </c>
      <c r="C1723" s="2">
        <f t="shared" si="131"/>
        <v>2</v>
      </c>
      <c r="D1723" s="2" t="str">
        <f t="shared" si="132"/>
        <v>Weekday</v>
      </c>
      <c r="E1723" s="2" t="str">
        <f>TEXT(Table2[[#This Row],[Order Date]],"MMMM")</f>
        <v>April</v>
      </c>
      <c r="F1723" s="2" t="str">
        <f>TEXT(Table2[[#This Row],[Order Date]],"YYYY")</f>
        <v>2018</v>
      </c>
      <c r="G1723">
        <v>4612</v>
      </c>
      <c r="H1723" t="s">
        <v>204</v>
      </c>
      <c r="I1723" t="s">
        <v>630</v>
      </c>
      <c r="J1723" t="s">
        <v>89</v>
      </c>
      <c r="K1723" t="s">
        <v>90</v>
      </c>
      <c r="L1723" t="s">
        <v>33</v>
      </c>
      <c r="M1723" t="s">
        <v>183</v>
      </c>
      <c r="N1723">
        <v>627</v>
      </c>
      <c r="O1723" t="s">
        <v>46</v>
      </c>
      <c r="P1723" s="4">
        <v>165</v>
      </c>
      <c r="Q1723">
        <v>4</v>
      </c>
      <c r="R1723" s="4">
        <f t="shared" si="130"/>
        <v>660</v>
      </c>
      <c r="S1723" s="2">
        <v>490.9200136</v>
      </c>
      <c r="T1723" s="2">
        <f t="shared" si="133"/>
        <v>169.0799864</v>
      </c>
      <c r="U1723" s="2">
        <f t="shared" si="134"/>
        <v>122.7300034</v>
      </c>
    </row>
    <row r="1724" spans="1:21">
      <c r="A1724">
        <v>31239</v>
      </c>
      <c r="B1724" s="1">
        <v>43213</v>
      </c>
      <c r="C1724" s="2">
        <f t="shared" si="131"/>
        <v>1</v>
      </c>
      <c r="D1724" s="2" t="str">
        <f t="shared" si="132"/>
        <v>Weekday</v>
      </c>
      <c r="E1724" s="2" t="str">
        <f>TEXT(Table2[[#This Row],[Order Date]],"MMMM")</f>
        <v>April</v>
      </c>
      <c r="F1724" s="2" t="str">
        <f>TEXT(Table2[[#This Row],[Order Date]],"YYYY")</f>
        <v>2018</v>
      </c>
      <c r="G1724">
        <v>5564</v>
      </c>
      <c r="H1724" t="s">
        <v>92</v>
      </c>
      <c r="I1724" t="s">
        <v>1050</v>
      </c>
      <c r="J1724" t="s">
        <v>110</v>
      </c>
      <c r="K1724" t="s">
        <v>90</v>
      </c>
      <c r="L1724" t="s">
        <v>28</v>
      </c>
      <c r="M1724" t="s">
        <v>120</v>
      </c>
      <c r="N1724">
        <v>365</v>
      </c>
      <c r="O1724" t="s">
        <v>53</v>
      </c>
      <c r="P1724" s="4">
        <v>94.75</v>
      </c>
      <c r="Q1724">
        <v>4</v>
      </c>
      <c r="R1724" s="4">
        <f t="shared" si="130"/>
        <v>379</v>
      </c>
      <c r="S1724" s="2">
        <v>122.2799988</v>
      </c>
      <c r="T1724" s="2">
        <f t="shared" si="133"/>
        <v>256.72000120000001</v>
      </c>
      <c r="U1724" s="2">
        <f t="shared" si="134"/>
        <v>30.5699997</v>
      </c>
    </row>
    <row r="1725" spans="1:21">
      <c r="A1725">
        <v>32566</v>
      </c>
      <c r="B1725" s="1">
        <v>43212</v>
      </c>
      <c r="C1725" s="2">
        <f t="shared" si="131"/>
        <v>7</v>
      </c>
      <c r="D1725" s="2" t="str">
        <f t="shared" si="132"/>
        <v>Weekend</v>
      </c>
      <c r="E1725" s="2" t="str">
        <f>TEXT(Table2[[#This Row],[Order Date]],"MMMM")</f>
        <v>April</v>
      </c>
      <c r="F1725" s="2" t="str">
        <f>TEXT(Table2[[#This Row],[Order Date]],"YYYY")</f>
        <v>2018</v>
      </c>
      <c r="G1725">
        <v>3797</v>
      </c>
      <c r="H1725" t="s">
        <v>1051</v>
      </c>
      <c r="I1725" t="s">
        <v>44</v>
      </c>
      <c r="J1725" t="s">
        <v>110</v>
      </c>
      <c r="K1725" t="s">
        <v>111</v>
      </c>
      <c r="L1725" t="s">
        <v>33</v>
      </c>
      <c r="M1725" t="s">
        <v>258</v>
      </c>
      <c r="N1725">
        <v>278</v>
      </c>
      <c r="O1725" t="s">
        <v>29</v>
      </c>
      <c r="P1725" s="4">
        <v>27.54</v>
      </c>
      <c r="Q1725">
        <v>5</v>
      </c>
      <c r="R1725" s="4">
        <f t="shared" si="130"/>
        <v>137.69999999999999</v>
      </c>
      <c r="S1725" s="2">
        <v>62.649998650000001</v>
      </c>
      <c r="T1725" s="2">
        <f t="shared" si="133"/>
        <v>75.050001349999988</v>
      </c>
      <c r="U1725" s="2">
        <f t="shared" si="134"/>
        <v>12.52999973</v>
      </c>
    </row>
    <row r="1726" spans="1:21">
      <c r="A1726">
        <v>47752</v>
      </c>
      <c r="B1726" s="1">
        <v>43212</v>
      </c>
      <c r="C1726" s="2">
        <f t="shared" si="131"/>
        <v>7</v>
      </c>
      <c r="D1726" s="2" t="str">
        <f t="shared" si="132"/>
        <v>Weekend</v>
      </c>
      <c r="E1726" s="2" t="str">
        <f>TEXT(Table2[[#This Row],[Order Date]],"MMMM")</f>
        <v>April</v>
      </c>
      <c r="F1726" s="2" t="str">
        <f>TEXT(Table2[[#This Row],[Order Date]],"YYYY")</f>
        <v>2018</v>
      </c>
      <c r="G1726">
        <v>9114</v>
      </c>
      <c r="H1726" t="s">
        <v>92</v>
      </c>
      <c r="I1726" t="s">
        <v>159</v>
      </c>
      <c r="J1726" t="s">
        <v>110</v>
      </c>
      <c r="K1726" t="s">
        <v>90</v>
      </c>
      <c r="L1726" t="s">
        <v>28</v>
      </c>
      <c r="M1726" t="s">
        <v>120</v>
      </c>
      <c r="N1726">
        <v>365</v>
      </c>
      <c r="O1726" t="s">
        <v>53</v>
      </c>
      <c r="P1726" s="4">
        <v>94.75</v>
      </c>
      <c r="Q1726">
        <v>4</v>
      </c>
      <c r="R1726" s="4">
        <f t="shared" si="130"/>
        <v>379</v>
      </c>
      <c r="S1726" s="2">
        <v>122.2799988</v>
      </c>
      <c r="T1726" s="2">
        <f t="shared" si="133"/>
        <v>256.72000120000001</v>
      </c>
      <c r="U1726" s="2">
        <f t="shared" si="134"/>
        <v>30.5699997</v>
      </c>
    </row>
    <row r="1727" spans="1:21">
      <c r="A1727">
        <v>49031</v>
      </c>
      <c r="B1727" s="1">
        <v>43207</v>
      </c>
      <c r="C1727" s="2">
        <f t="shared" si="131"/>
        <v>2</v>
      </c>
      <c r="D1727" s="2" t="str">
        <f t="shared" si="132"/>
        <v>Weekday</v>
      </c>
      <c r="E1727" s="2" t="str">
        <f>TEXT(Table2[[#This Row],[Order Date]],"MMMM")</f>
        <v>April</v>
      </c>
      <c r="F1727" s="2" t="str">
        <f>TEXT(Table2[[#This Row],[Order Date]],"YYYY")</f>
        <v>2018</v>
      </c>
      <c r="G1727">
        <v>8098</v>
      </c>
      <c r="H1727" t="s">
        <v>92</v>
      </c>
      <c r="I1727" t="s">
        <v>44</v>
      </c>
      <c r="J1727" t="s">
        <v>110</v>
      </c>
      <c r="K1727" t="s">
        <v>111</v>
      </c>
      <c r="L1727" t="s">
        <v>33</v>
      </c>
      <c r="M1727" t="s">
        <v>120</v>
      </c>
      <c r="N1727">
        <v>365</v>
      </c>
      <c r="O1727" t="s">
        <v>53</v>
      </c>
      <c r="P1727" s="4">
        <v>94.75</v>
      </c>
      <c r="Q1727">
        <v>5</v>
      </c>
      <c r="R1727" s="4">
        <f t="shared" si="130"/>
        <v>473.75</v>
      </c>
      <c r="S1727" s="2">
        <v>152.8499985</v>
      </c>
      <c r="T1727" s="2">
        <f t="shared" si="133"/>
        <v>320.90000150000003</v>
      </c>
      <c r="U1727" s="2">
        <f t="shared" si="134"/>
        <v>30.5699997</v>
      </c>
    </row>
    <row r="1728" spans="1:21">
      <c r="A1728">
        <v>49031</v>
      </c>
      <c r="B1728" s="1">
        <v>43206</v>
      </c>
      <c r="C1728" s="2">
        <f t="shared" si="131"/>
        <v>1</v>
      </c>
      <c r="D1728" s="2" t="str">
        <f t="shared" si="132"/>
        <v>Weekday</v>
      </c>
      <c r="E1728" s="2" t="str">
        <f>TEXT(Table2[[#This Row],[Order Date]],"MMMM")</f>
        <v>April</v>
      </c>
      <c r="F1728" s="2" t="str">
        <f>TEXT(Table2[[#This Row],[Order Date]],"YYYY")</f>
        <v>2018</v>
      </c>
      <c r="G1728">
        <v>8098</v>
      </c>
      <c r="H1728" t="s">
        <v>92</v>
      </c>
      <c r="I1728" t="s">
        <v>44</v>
      </c>
      <c r="J1728" t="s">
        <v>110</v>
      </c>
      <c r="K1728" t="s">
        <v>111</v>
      </c>
      <c r="L1728" t="s">
        <v>33</v>
      </c>
      <c r="M1728" t="s">
        <v>120</v>
      </c>
      <c r="N1728">
        <v>365</v>
      </c>
      <c r="O1728" t="s">
        <v>53</v>
      </c>
      <c r="P1728" s="4">
        <v>94.75</v>
      </c>
      <c r="Q1728">
        <v>5</v>
      </c>
      <c r="R1728" s="4">
        <f t="shared" si="130"/>
        <v>473.75</v>
      </c>
      <c r="S1728" s="2">
        <v>152.8499985</v>
      </c>
      <c r="T1728" s="2">
        <f t="shared" si="133"/>
        <v>320.90000150000003</v>
      </c>
      <c r="U1728" s="2">
        <f t="shared" si="134"/>
        <v>30.5699997</v>
      </c>
    </row>
    <row r="1729" spans="1:21">
      <c r="A1729">
        <v>62306</v>
      </c>
      <c r="B1729" s="1">
        <v>43206</v>
      </c>
      <c r="C1729" s="2">
        <f t="shared" si="131"/>
        <v>1</v>
      </c>
      <c r="D1729" s="2" t="str">
        <f t="shared" si="132"/>
        <v>Weekday</v>
      </c>
      <c r="E1729" s="2" t="str">
        <f>TEXT(Table2[[#This Row],[Order Date]],"MMMM")</f>
        <v>April</v>
      </c>
      <c r="F1729" s="2" t="str">
        <f>TEXT(Table2[[#This Row],[Order Date]],"YYYY")</f>
        <v>2018</v>
      </c>
      <c r="G1729">
        <v>11592</v>
      </c>
      <c r="H1729" t="s">
        <v>92</v>
      </c>
      <c r="I1729" t="s">
        <v>250</v>
      </c>
      <c r="J1729" t="s">
        <v>89</v>
      </c>
      <c r="K1729" t="s">
        <v>90</v>
      </c>
      <c r="L1729" t="s">
        <v>33</v>
      </c>
      <c r="M1729" t="s">
        <v>120</v>
      </c>
      <c r="N1729">
        <v>365</v>
      </c>
      <c r="O1729" t="s">
        <v>53</v>
      </c>
      <c r="P1729" s="4">
        <v>94.75</v>
      </c>
      <c r="Q1729">
        <v>4</v>
      </c>
      <c r="R1729" s="4">
        <f t="shared" si="130"/>
        <v>379</v>
      </c>
      <c r="S1729" s="2">
        <v>122.2799988</v>
      </c>
      <c r="T1729" s="2">
        <f t="shared" si="133"/>
        <v>256.72000120000001</v>
      </c>
      <c r="U1729" s="2">
        <f t="shared" si="134"/>
        <v>30.5699997</v>
      </c>
    </row>
    <row r="1730" spans="1:21">
      <c r="A1730">
        <v>32257</v>
      </c>
      <c r="B1730" s="1">
        <v>43205</v>
      </c>
      <c r="C1730" s="2">
        <f t="shared" si="131"/>
        <v>7</v>
      </c>
      <c r="D1730" s="2" t="str">
        <f t="shared" si="132"/>
        <v>Weekend</v>
      </c>
      <c r="E1730" s="2" t="str">
        <f>TEXT(Table2[[#This Row],[Order Date]],"MMMM")</f>
        <v>April</v>
      </c>
      <c r="F1730" s="2" t="str">
        <f>TEXT(Table2[[#This Row],[Order Date]],"YYYY")</f>
        <v>2018</v>
      </c>
      <c r="G1730">
        <v>967</v>
      </c>
      <c r="H1730" t="s">
        <v>92</v>
      </c>
      <c r="I1730" t="s">
        <v>44</v>
      </c>
      <c r="J1730" t="s">
        <v>110</v>
      </c>
      <c r="K1730" t="s">
        <v>111</v>
      </c>
      <c r="L1730" t="s">
        <v>33</v>
      </c>
      <c r="M1730" t="s">
        <v>120</v>
      </c>
      <c r="N1730">
        <v>365</v>
      </c>
      <c r="O1730" t="s">
        <v>53</v>
      </c>
      <c r="P1730" s="4">
        <v>94.75</v>
      </c>
      <c r="Q1730">
        <v>5</v>
      </c>
      <c r="R1730" s="4">
        <f t="shared" ref="R1730:R1793" si="135">P1730*Q1730</f>
        <v>473.75</v>
      </c>
      <c r="S1730" s="2">
        <v>152.8499985</v>
      </c>
      <c r="T1730" s="2">
        <f t="shared" si="133"/>
        <v>320.90000150000003</v>
      </c>
      <c r="U1730" s="2">
        <f t="shared" si="134"/>
        <v>30.5699997</v>
      </c>
    </row>
    <row r="1731" spans="1:21">
      <c r="A1731">
        <v>32257</v>
      </c>
      <c r="B1731" s="1">
        <v>43205</v>
      </c>
      <c r="C1731" s="2">
        <f t="shared" ref="C1731:C1794" si="136">WEEKDAY(B1731,2)</f>
        <v>7</v>
      </c>
      <c r="D1731" s="2" t="str">
        <f t="shared" ref="D1731:D1794" si="137">IF(C1731&gt;=6,"Weekend","Weekday")</f>
        <v>Weekend</v>
      </c>
      <c r="E1731" s="2" t="str">
        <f>TEXT(Table2[[#This Row],[Order Date]],"MMMM")</f>
        <v>April</v>
      </c>
      <c r="F1731" s="2" t="str">
        <f>TEXT(Table2[[#This Row],[Order Date]],"YYYY")</f>
        <v>2018</v>
      </c>
      <c r="G1731">
        <v>967</v>
      </c>
      <c r="H1731" t="s">
        <v>92</v>
      </c>
      <c r="I1731" t="s">
        <v>44</v>
      </c>
      <c r="J1731" t="s">
        <v>110</v>
      </c>
      <c r="K1731" t="s">
        <v>111</v>
      </c>
      <c r="L1731" t="s">
        <v>33</v>
      </c>
      <c r="M1731" t="s">
        <v>160</v>
      </c>
      <c r="N1731">
        <v>502</v>
      </c>
      <c r="O1731" t="s">
        <v>29</v>
      </c>
      <c r="P1731" s="4">
        <v>65</v>
      </c>
      <c r="Q1731">
        <v>5</v>
      </c>
      <c r="R1731" s="4">
        <f t="shared" si="135"/>
        <v>325</v>
      </c>
      <c r="S1731" s="2">
        <v>167.99999235000001</v>
      </c>
      <c r="T1731" s="2">
        <f t="shared" ref="T1731:T1794" si="138">R1731-S1731</f>
        <v>157.00000764999999</v>
      </c>
      <c r="U1731" s="2">
        <f t="shared" ref="U1731:U1794" si="139">S1731/Q1731</f>
        <v>33.599998470000003</v>
      </c>
    </row>
    <row r="1732" spans="1:21">
      <c r="A1732">
        <v>46863</v>
      </c>
      <c r="B1732" s="1">
        <v>43205</v>
      </c>
      <c r="C1732" s="2">
        <f t="shared" si="136"/>
        <v>7</v>
      </c>
      <c r="D1732" s="2" t="str">
        <f t="shared" si="137"/>
        <v>Weekend</v>
      </c>
      <c r="E1732" s="2" t="str">
        <f>TEXT(Table2[[#This Row],[Order Date]],"MMMM")</f>
        <v>April</v>
      </c>
      <c r="F1732" s="2" t="str">
        <f>TEXT(Table2[[#This Row],[Order Date]],"YYYY")</f>
        <v>2018</v>
      </c>
      <c r="G1732">
        <v>7464</v>
      </c>
      <c r="H1732" t="s">
        <v>847</v>
      </c>
      <c r="I1732" t="s">
        <v>1052</v>
      </c>
      <c r="J1732" t="s">
        <v>89</v>
      </c>
      <c r="K1732" t="s">
        <v>90</v>
      </c>
      <c r="L1732" t="s">
        <v>33</v>
      </c>
      <c r="M1732" t="s">
        <v>120</v>
      </c>
      <c r="N1732">
        <v>365</v>
      </c>
      <c r="O1732" t="s">
        <v>53</v>
      </c>
      <c r="P1732" s="4">
        <v>94.75</v>
      </c>
      <c r="Q1732">
        <v>4</v>
      </c>
      <c r="R1732" s="4">
        <f t="shared" si="135"/>
        <v>379</v>
      </c>
      <c r="S1732" s="2">
        <v>122.2799988</v>
      </c>
      <c r="T1732" s="2">
        <f t="shared" si="138"/>
        <v>256.72000120000001</v>
      </c>
      <c r="U1732" s="2">
        <f t="shared" si="139"/>
        <v>30.5699997</v>
      </c>
    </row>
    <row r="1733" spans="1:21">
      <c r="A1733">
        <v>46992</v>
      </c>
      <c r="B1733" s="1">
        <v>43204</v>
      </c>
      <c r="C1733" s="2">
        <f t="shared" si="136"/>
        <v>6</v>
      </c>
      <c r="D1733" s="2" t="str">
        <f t="shared" si="137"/>
        <v>Weekend</v>
      </c>
      <c r="E1733" s="2" t="str">
        <f>TEXT(Table2[[#This Row],[Order Date]],"MMMM")</f>
        <v>April</v>
      </c>
      <c r="F1733" s="2" t="str">
        <f>TEXT(Table2[[#This Row],[Order Date]],"YYYY")</f>
        <v>2018</v>
      </c>
      <c r="G1733">
        <v>9484</v>
      </c>
      <c r="H1733" t="s">
        <v>1053</v>
      </c>
      <c r="I1733" t="s">
        <v>44</v>
      </c>
      <c r="J1733" t="s">
        <v>110</v>
      </c>
      <c r="K1733" t="s">
        <v>111</v>
      </c>
      <c r="L1733" t="s">
        <v>33</v>
      </c>
      <c r="M1733" t="s">
        <v>160</v>
      </c>
      <c r="N1733">
        <v>502</v>
      </c>
      <c r="O1733" t="s">
        <v>29</v>
      </c>
      <c r="P1733" s="4">
        <v>65</v>
      </c>
      <c r="Q1733">
        <v>5</v>
      </c>
      <c r="R1733" s="4">
        <f t="shared" si="135"/>
        <v>325</v>
      </c>
      <c r="S1733" s="2">
        <v>167.99999235000001</v>
      </c>
      <c r="T1733" s="2">
        <f t="shared" si="138"/>
        <v>157.00000764999999</v>
      </c>
      <c r="U1733" s="2">
        <f t="shared" si="139"/>
        <v>33.599998470000003</v>
      </c>
    </row>
    <row r="1734" spans="1:21">
      <c r="A1734">
        <v>39241</v>
      </c>
      <c r="B1734" s="1">
        <v>43203</v>
      </c>
      <c r="C1734" s="2">
        <f t="shared" si="136"/>
        <v>5</v>
      </c>
      <c r="D1734" s="2" t="str">
        <f t="shared" si="137"/>
        <v>Weekday</v>
      </c>
      <c r="E1734" s="2" t="str">
        <f>TEXT(Table2[[#This Row],[Order Date]],"MMMM")</f>
        <v>April</v>
      </c>
      <c r="F1734" s="2" t="str">
        <f>TEXT(Table2[[#This Row],[Order Date]],"YYYY")</f>
        <v>2018</v>
      </c>
      <c r="G1734">
        <v>2368</v>
      </c>
      <c r="H1734" t="s">
        <v>530</v>
      </c>
      <c r="I1734" t="s">
        <v>44</v>
      </c>
      <c r="J1734" t="s">
        <v>110</v>
      </c>
      <c r="K1734" t="s">
        <v>111</v>
      </c>
      <c r="L1734" t="s">
        <v>33</v>
      </c>
      <c r="M1734" t="s">
        <v>183</v>
      </c>
      <c r="N1734">
        <v>627</v>
      </c>
      <c r="O1734" t="s">
        <v>46</v>
      </c>
      <c r="P1734" s="4">
        <v>165</v>
      </c>
      <c r="Q1734">
        <v>5</v>
      </c>
      <c r="R1734" s="4">
        <f t="shared" si="135"/>
        <v>825</v>
      </c>
      <c r="S1734" s="2">
        <v>613.65001700000005</v>
      </c>
      <c r="T1734" s="2">
        <f t="shared" si="138"/>
        <v>211.34998299999995</v>
      </c>
      <c r="U1734" s="2">
        <f t="shared" si="139"/>
        <v>122.73000340000002</v>
      </c>
    </row>
    <row r="1735" spans="1:21">
      <c r="A1735">
        <v>32090</v>
      </c>
      <c r="B1735" s="1">
        <v>43203</v>
      </c>
      <c r="C1735" s="2">
        <f t="shared" si="136"/>
        <v>5</v>
      </c>
      <c r="D1735" s="2" t="str">
        <f t="shared" si="137"/>
        <v>Weekday</v>
      </c>
      <c r="E1735" s="2" t="str">
        <f>TEXT(Table2[[#This Row],[Order Date]],"MMMM")</f>
        <v>April</v>
      </c>
      <c r="F1735" s="2" t="str">
        <f>TEXT(Table2[[#This Row],[Order Date]],"YYYY")</f>
        <v>2018</v>
      </c>
      <c r="G1735">
        <v>7864</v>
      </c>
      <c r="H1735" t="s">
        <v>92</v>
      </c>
      <c r="I1735" t="s">
        <v>182</v>
      </c>
      <c r="J1735" t="s">
        <v>110</v>
      </c>
      <c r="K1735" t="s">
        <v>90</v>
      </c>
      <c r="L1735" t="s">
        <v>28</v>
      </c>
      <c r="M1735" t="s">
        <v>120</v>
      </c>
      <c r="N1735">
        <v>365</v>
      </c>
      <c r="O1735" t="s">
        <v>53</v>
      </c>
      <c r="P1735" s="4">
        <v>94.75</v>
      </c>
      <c r="Q1735">
        <v>2</v>
      </c>
      <c r="R1735" s="4">
        <f t="shared" si="135"/>
        <v>189.5</v>
      </c>
      <c r="S1735" s="2">
        <v>61.139999400000001</v>
      </c>
      <c r="T1735" s="2">
        <f t="shared" si="138"/>
        <v>128.36000060000001</v>
      </c>
      <c r="U1735" s="2">
        <f t="shared" si="139"/>
        <v>30.5699997</v>
      </c>
    </row>
    <row r="1736" spans="1:21">
      <c r="A1736">
        <v>36894</v>
      </c>
      <c r="B1736" s="1">
        <v>43202</v>
      </c>
      <c r="C1736" s="2">
        <f t="shared" si="136"/>
        <v>4</v>
      </c>
      <c r="D1736" s="2" t="str">
        <f t="shared" si="137"/>
        <v>Weekday</v>
      </c>
      <c r="E1736" s="2" t="str">
        <f>TEXT(Table2[[#This Row],[Order Date]],"MMMM")</f>
        <v>April</v>
      </c>
      <c r="F1736" s="2" t="str">
        <f>TEXT(Table2[[#This Row],[Order Date]],"YYYY")</f>
        <v>2018</v>
      </c>
      <c r="G1736">
        <v>10753</v>
      </c>
      <c r="H1736" t="s">
        <v>398</v>
      </c>
      <c r="I1736" t="s">
        <v>44</v>
      </c>
      <c r="J1736" t="s">
        <v>110</v>
      </c>
      <c r="K1736" t="s">
        <v>111</v>
      </c>
      <c r="L1736" t="s">
        <v>33</v>
      </c>
      <c r="M1736" t="s">
        <v>183</v>
      </c>
      <c r="N1736">
        <v>627</v>
      </c>
      <c r="O1736" t="s">
        <v>46</v>
      </c>
      <c r="P1736" s="4">
        <v>165</v>
      </c>
      <c r="Q1736">
        <v>5</v>
      </c>
      <c r="R1736" s="4">
        <f t="shared" si="135"/>
        <v>825</v>
      </c>
      <c r="S1736" s="2">
        <v>613.65001700000005</v>
      </c>
      <c r="T1736" s="2">
        <f t="shared" si="138"/>
        <v>211.34998299999995</v>
      </c>
      <c r="U1736" s="2">
        <f t="shared" si="139"/>
        <v>122.73000340000002</v>
      </c>
    </row>
    <row r="1737" spans="1:21">
      <c r="A1737">
        <v>47840</v>
      </c>
      <c r="B1737" s="1">
        <v>43202</v>
      </c>
      <c r="C1737" s="2">
        <f t="shared" si="136"/>
        <v>4</v>
      </c>
      <c r="D1737" s="2" t="str">
        <f t="shared" si="137"/>
        <v>Weekday</v>
      </c>
      <c r="E1737" s="2" t="str">
        <f>TEXT(Table2[[#This Row],[Order Date]],"MMMM")</f>
        <v>April</v>
      </c>
      <c r="F1737" s="2" t="str">
        <f>TEXT(Table2[[#This Row],[Order Date]],"YYYY")</f>
        <v>2018</v>
      </c>
      <c r="G1737">
        <v>2728</v>
      </c>
      <c r="H1737" t="s">
        <v>198</v>
      </c>
      <c r="I1737" t="s">
        <v>105</v>
      </c>
      <c r="J1737" t="s">
        <v>89</v>
      </c>
      <c r="K1737" t="s">
        <v>90</v>
      </c>
      <c r="L1737" t="s">
        <v>33</v>
      </c>
      <c r="M1737" t="s">
        <v>537</v>
      </c>
      <c r="N1737">
        <v>565</v>
      </c>
      <c r="O1737" t="s">
        <v>53</v>
      </c>
      <c r="P1737" s="4">
        <v>70</v>
      </c>
      <c r="Q1737">
        <v>4</v>
      </c>
      <c r="R1737" s="4">
        <f t="shared" si="135"/>
        <v>280</v>
      </c>
      <c r="S1737" s="2">
        <v>156.60000611999999</v>
      </c>
      <c r="T1737" s="2">
        <f t="shared" si="138"/>
        <v>123.39999388000001</v>
      </c>
      <c r="U1737" s="2">
        <f t="shared" si="139"/>
        <v>39.150001529999997</v>
      </c>
    </row>
    <row r="1738" spans="1:21">
      <c r="A1738">
        <v>46744</v>
      </c>
      <c r="B1738" s="1">
        <v>43201</v>
      </c>
      <c r="C1738" s="2">
        <f t="shared" si="136"/>
        <v>3</v>
      </c>
      <c r="D1738" s="2" t="str">
        <f t="shared" si="137"/>
        <v>Weekday</v>
      </c>
      <c r="E1738" s="2" t="str">
        <f>TEXT(Table2[[#This Row],[Order Date]],"MMMM")</f>
        <v>April</v>
      </c>
      <c r="F1738" s="2" t="str">
        <f>TEXT(Table2[[#This Row],[Order Date]],"YYYY")</f>
        <v>2018</v>
      </c>
      <c r="G1738">
        <v>228</v>
      </c>
      <c r="H1738" t="s">
        <v>520</v>
      </c>
      <c r="I1738" t="s">
        <v>44</v>
      </c>
      <c r="J1738" t="s">
        <v>110</v>
      </c>
      <c r="K1738" t="s">
        <v>111</v>
      </c>
      <c r="L1738" t="s">
        <v>33</v>
      </c>
      <c r="M1738" t="s">
        <v>183</v>
      </c>
      <c r="N1738">
        <v>627</v>
      </c>
      <c r="O1738" t="s">
        <v>46</v>
      </c>
      <c r="P1738" s="4">
        <v>165</v>
      </c>
      <c r="Q1738">
        <v>5</v>
      </c>
      <c r="R1738" s="4">
        <f t="shared" si="135"/>
        <v>825</v>
      </c>
      <c r="S1738" s="2">
        <v>613.65001700000005</v>
      </c>
      <c r="T1738" s="2">
        <f t="shared" si="138"/>
        <v>211.34998299999995</v>
      </c>
      <c r="U1738" s="2">
        <f t="shared" si="139"/>
        <v>122.73000340000002</v>
      </c>
    </row>
    <row r="1739" spans="1:21">
      <c r="A1739">
        <v>44802</v>
      </c>
      <c r="B1739" s="1">
        <v>43201</v>
      </c>
      <c r="C1739" s="2">
        <f t="shared" si="136"/>
        <v>3</v>
      </c>
      <c r="D1739" s="2" t="str">
        <f t="shared" si="137"/>
        <v>Weekday</v>
      </c>
      <c r="E1739" s="2" t="str">
        <f>TEXT(Table2[[#This Row],[Order Date]],"MMMM")</f>
        <v>April</v>
      </c>
      <c r="F1739" s="2" t="str">
        <f>TEXT(Table2[[#This Row],[Order Date]],"YYYY")</f>
        <v>2018</v>
      </c>
      <c r="G1739">
        <v>8051</v>
      </c>
      <c r="H1739" t="s">
        <v>1008</v>
      </c>
      <c r="I1739" t="s">
        <v>44</v>
      </c>
      <c r="J1739" t="s">
        <v>110</v>
      </c>
      <c r="K1739" t="s">
        <v>111</v>
      </c>
      <c r="L1739" t="s">
        <v>33</v>
      </c>
      <c r="M1739" t="s">
        <v>160</v>
      </c>
      <c r="N1739">
        <v>502</v>
      </c>
      <c r="O1739" t="s">
        <v>29</v>
      </c>
      <c r="P1739" s="4">
        <v>65</v>
      </c>
      <c r="Q1739">
        <v>5</v>
      </c>
      <c r="R1739" s="4">
        <f t="shared" si="135"/>
        <v>325</v>
      </c>
      <c r="S1739" s="2">
        <v>167.99999235000001</v>
      </c>
      <c r="T1739" s="2">
        <f t="shared" si="138"/>
        <v>157.00000764999999</v>
      </c>
      <c r="U1739" s="2">
        <f t="shared" si="139"/>
        <v>33.599998470000003</v>
      </c>
    </row>
    <row r="1740" spans="1:21">
      <c r="A1740">
        <v>47002</v>
      </c>
      <c r="B1740" s="1">
        <v>43201</v>
      </c>
      <c r="C1740" s="2">
        <f t="shared" si="136"/>
        <v>3</v>
      </c>
      <c r="D1740" s="2" t="str">
        <f t="shared" si="137"/>
        <v>Weekday</v>
      </c>
      <c r="E1740" s="2" t="str">
        <f>TEXT(Table2[[#This Row],[Order Date]],"MMMM")</f>
        <v>April</v>
      </c>
      <c r="F1740" s="2" t="str">
        <f>TEXT(Table2[[#This Row],[Order Date]],"YYYY")</f>
        <v>2018</v>
      </c>
      <c r="G1740">
        <v>4596</v>
      </c>
      <c r="H1740" t="s">
        <v>583</v>
      </c>
      <c r="I1740" t="s">
        <v>901</v>
      </c>
      <c r="J1740" t="s">
        <v>89</v>
      </c>
      <c r="K1740" t="s">
        <v>90</v>
      </c>
      <c r="L1740" t="s">
        <v>28</v>
      </c>
      <c r="M1740" t="s">
        <v>134</v>
      </c>
      <c r="N1740">
        <v>191</v>
      </c>
      <c r="O1740" t="s">
        <v>29</v>
      </c>
      <c r="P1740" s="4">
        <v>85</v>
      </c>
      <c r="Q1740">
        <v>5</v>
      </c>
      <c r="R1740" s="4">
        <f t="shared" si="135"/>
        <v>425</v>
      </c>
      <c r="S1740" s="2">
        <v>273.89999399999999</v>
      </c>
      <c r="T1740" s="2">
        <f t="shared" si="138"/>
        <v>151.10000600000001</v>
      </c>
      <c r="U1740" s="2">
        <f t="shared" si="139"/>
        <v>54.779998800000001</v>
      </c>
    </row>
    <row r="1741" spans="1:21">
      <c r="A1741">
        <v>31364</v>
      </c>
      <c r="B1741" s="1">
        <v>43201</v>
      </c>
      <c r="C1741" s="2">
        <f t="shared" si="136"/>
        <v>3</v>
      </c>
      <c r="D1741" s="2" t="str">
        <f t="shared" si="137"/>
        <v>Weekday</v>
      </c>
      <c r="E1741" s="2" t="str">
        <f>TEXT(Table2[[#This Row],[Order Date]],"MMMM")</f>
        <v>April</v>
      </c>
      <c r="F1741" s="2" t="str">
        <f>TEXT(Table2[[#This Row],[Order Date]],"YYYY")</f>
        <v>2018</v>
      </c>
      <c r="G1741">
        <v>1636</v>
      </c>
      <c r="H1741" t="s">
        <v>1042</v>
      </c>
      <c r="I1741" t="s">
        <v>590</v>
      </c>
      <c r="J1741" t="s">
        <v>89</v>
      </c>
      <c r="K1741" t="s">
        <v>90</v>
      </c>
      <c r="L1741" t="s">
        <v>28</v>
      </c>
      <c r="M1741" t="s">
        <v>134</v>
      </c>
      <c r="N1741">
        <v>191</v>
      </c>
      <c r="O1741" t="s">
        <v>29</v>
      </c>
      <c r="P1741" s="4">
        <v>85</v>
      </c>
      <c r="Q1741">
        <v>3</v>
      </c>
      <c r="R1741" s="4">
        <f t="shared" si="135"/>
        <v>255</v>
      </c>
      <c r="S1741" s="2">
        <v>164.33999640000002</v>
      </c>
      <c r="T1741" s="2">
        <f t="shared" si="138"/>
        <v>90.660003599999982</v>
      </c>
      <c r="U1741" s="2">
        <f t="shared" si="139"/>
        <v>54.779998800000008</v>
      </c>
    </row>
    <row r="1742" spans="1:21">
      <c r="A1742">
        <v>48713</v>
      </c>
      <c r="B1742" s="1">
        <v>43201</v>
      </c>
      <c r="C1742" s="2">
        <f t="shared" si="136"/>
        <v>3</v>
      </c>
      <c r="D1742" s="2" t="str">
        <f t="shared" si="137"/>
        <v>Weekday</v>
      </c>
      <c r="E1742" s="2" t="str">
        <f>TEXT(Table2[[#This Row],[Order Date]],"MMMM")</f>
        <v>April</v>
      </c>
      <c r="F1742" s="2" t="str">
        <f>TEXT(Table2[[#This Row],[Order Date]],"YYYY")</f>
        <v>2018</v>
      </c>
      <c r="G1742">
        <v>5384</v>
      </c>
      <c r="H1742" t="s">
        <v>92</v>
      </c>
      <c r="I1742" t="s">
        <v>177</v>
      </c>
      <c r="J1742" t="s">
        <v>89</v>
      </c>
      <c r="K1742" t="s">
        <v>90</v>
      </c>
      <c r="L1742" t="s">
        <v>28</v>
      </c>
      <c r="M1742" t="s">
        <v>94</v>
      </c>
      <c r="N1742">
        <v>403</v>
      </c>
      <c r="O1742" t="s">
        <v>53</v>
      </c>
      <c r="P1742" s="4">
        <v>133.37</v>
      </c>
      <c r="Q1742">
        <v>1</v>
      </c>
      <c r="R1742" s="4">
        <f t="shared" si="135"/>
        <v>133.37</v>
      </c>
      <c r="S1742" s="2">
        <v>84.590000149999995</v>
      </c>
      <c r="T1742" s="2">
        <f t="shared" si="138"/>
        <v>48.77999985000001</v>
      </c>
      <c r="U1742" s="2">
        <f t="shared" si="139"/>
        <v>84.590000149999995</v>
      </c>
    </row>
    <row r="1743" spans="1:21">
      <c r="A1743">
        <v>49218</v>
      </c>
      <c r="B1743" s="1">
        <v>43201</v>
      </c>
      <c r="C1743" s="2">
        <f t="shared" si="136"/>
        <v>3</v>
      </c>
      <c r="D1743" s="2" t="str">
        <f t="shared" si="137"/>
        <v>Weekday</v>
      </c>
      <c r="E1743" s="2" t="str">
        <f>TEXT(Table2[[#This Row],[Order Date]],"MMMM")</f>
        <v>April</v>
      </c>
      <c r="F1743" s="2" t="str">
        <f>TEXT(Table2[[#This Row],[Order Date]],"YYYY")</f>
        <v>2018</v>
      </c>
      <c r="G1743">
        <v>7683</v>
      </c>
      <c r="H1743" t="s">
        <v>1054</v>
      </c>
      <c r="I1743" t="s">
        <v>781</v>
      </c>
      <c r="J1743" t="s">
        <v>89</v>
      </c>
      <c r="K1743" t="s">
        <v>90</v>
      </c>
      <c r="L1743" t="s">
        <v>28</v>
      </c>
      <c r="M1743" t="s">
        <v>183</v>
      </c>
      <c r="N1743">
        <v>627</v>
      </c>
      <c r="O1743" t="s">
        <v>46</v>
      </c>
      <c r="P1743" s="4">
        <v>165</v>
      </c>
      <c r="Q1743">
        <v>4</v>
      </c>
      <c r="R1743" s="4">
        <f t="shared" si="135"/>
        <v>660</v>
      </c>
      <c r="S1743" s="2">
        <v>490.9200136</v>
      </c>
      <c r="T1743" s="2">
        <f t="shared" si="138"/>
        <v>169.0799864</v>
      </c>
      <c r="U1743" s="2">
        <f t="shared" si="139"/>
        <v>122.7300034</v>
      </c>
    </row>
    <row r="1744" spans="1:21">
      <c r="A1744">
        <v>39991</v>
      </c>
      <c r="B1744" s="1">
        <v>43200</v>
      </c>
      <c r="C1744" s="2">
        <f t="shared" si="136"/>
        <v>2</v>
      </c>
      <c r="D1744" s="2" t="str">
        <f t="shared" si="137"/>
        <v>Weekday</v>
      </c>
      <c r="E1744" s="2" t="str">
        <f>TEXT(Table2[[#This Row],[Order Date]],"MMMM")</f>
        <v>April</v>
      </c>
      <c r="F1744" s="2" t="str">
        <f>TEXT(Table2[[#This Row],[Order Date]],"YYYY")</f>
        <v>2018</v>
      </c>
      <c r="G1744">
        <v>3915</v>
      </c>
      <c r="H1744" t="s">
        <v>92</v>
      </c>
      <c r="I1744" t="s">
        <v>44</v>
      </c>
      <c r="J1744" t="s">
        <v>110</v>
      </c>
      <c r="K1744" t="s">
        <v>111</v>
      </c>
      <c r="L1744" t="s">
        <v>33</v>
      </c>
      <c r="M1744" t="s">
        <v>160</v>
      </c>
      <c r="N1744">
        <v>502</v>
      </c>
      <c r="O1744" t="s">
        <v>29</v>
      </c>
      <c r="P1744" s="4">
        <v>65</v>
      </c>
      <c r="Q1744">
        <v>5</v>
      </c>
      <c r="R1744" s="4">
        <f t="shared" si="135"/>
        <v>325</v>
      </c>
      <c r="S1744" s="2">
        <v>167.99999235000001</v>
      </c>
      <c r="T1744" s="2">
        <f t="shared" si="138"/>
        <v>157.00000764999999</v>
      </c>
      <c r="U1744" s="2">
        <f t="shared" si="139"/>
        <v>33.599998470000003</v>
      </c>
    </row>
    <row r="1745" spans="1:21">
      <c r="A1745">
        <v>32617</v>
      </c>
      <c r="B1745" s="1">
        <v>43199</v>
      </c>
      <c r="C1745" s="2">
        <f t="shared" si="136"/>
        <v>1</v>
      </c>
      <c r="D1745" s="2" t="str">
        <f t="shared" si="137"/>
        <v>Weekday</v>
      </c>
      <c r="E1745" s="2" t="str">
        <f>TEXT(Table2[[#This Row],[Order Date]],"MMMM")</f>
        <v>April</v>
      </c>
      <c r="F1745" s="2" t="str">
        <f>TEXT(Table2[[#This Row],[Order Date]],"YYYY")</f>
        <v>2018</v>
      </c>
      <c r="G1745">
        <v>3800</v>
      </c>
      <c r="H1745" t="s">
        <v>92</v>
      </c>
      <c r="I1745" t="s">
        <v>1055</v>
      </c>
      <c r="J1745" t="s">
        <v>89</v>
      </c>
      <c r="K1745" t="s">
        <v>90</v>
      </c>
      <c r="L1745" t="s">
        <v>33</v>
      </c>
      <c r="M1745" t="s">
        <v>554</v>
      </c>
      <c r="N1745">
        <v>567</v>
      </c>
      <c r="O1745" t="s">
        <v>29</v>
      </c>
      <c r="P1745" s="4">
        <v>25</v>
      </c>
      <c r="Q1745">
        <v>3</v>
      </c>
      <c r="R1745" s="4">
        <f t="shared" si="135"/>
        <v>75</v>
      </c>
      <c r="S1745" s="2">
        <v>52.320001589999997</v>
      </c>
      <c r="T1745" s="2">
        <f t="shared" si="138"/>
        <v>22.679998410000003</v>
      </c>
      <c r="U1745" s="2">
        <f t="shared" si="139"/>
        <v>17.440000529999999</v>
      </c>
    </row>
    <row r="1746" spans="1:21">
      <c r="A1746">
        <v>31738</v>
      </c>
      <c r="B1746" s="1">
        <v>43198</v>
      </c>
      <c r="C1746" s="2">
        <f t="shared" si="136"/>
        <v>7</v>
      </c>
      <c r="D1746" s="2" t="str">
        <f t="shared" si="137"/>
        <v>Weekend</v>
      </c>
      <c r="E1746" s="2" t="str">
        <f>TEXT(Table2[[#This Row],[Order Date]],"MMMM")</f>
        <v>April</v>
      </c>
      <c r="F1746" s="2" t="str">
        <f>TEXT(Table2[[#This Row],[Order Date]],"YYYY")</f>
        <v>2018</v>
      </c>
      <c r="G1746">
        <v>9202</v>
      </c>
      <c r="H1746" t="s">
        <v>1056</v>
      </c>
      <c r="I1746" t="s">
        <v>44</v>
      </c>
      <c r="J1746" t="s">
        <v>110</v>
      </c>
      <c r="K1746" t="s">
        <v>111</v>
      </c>
      <c r="L1746" t="s">
        <v>33</v>
      </c>
      <c r="M1746" t="s">
        <v>423</v>
      </c>
      <c r="N1746">
        <v>37</v>
      </c>
      <c r="O1746" t="s">
        <v>53</v>
      </c>
      <c r="P1746" s="4">
        <v>34.950000000000003</v>
      </c>
      <c r="Q1746">
        <v>5</v>
      </c>
      <c r="R1746" s="4">
        <f t="shared" si="135"/>
        <v>174.75</v>
      </c>
      <c r="S1746" s="2">
        <v>67.75000095</v>
      </c>
      <c r="T1746" s="2">
        <f t="shared" si="138"/>
        <v>106.99999905</v>
      </c>
      <c r="U1746" s="2">
        <f t="shared" si="139"/>
        <v>13.55000019</v>
      </c>
    </row>
    <row r="1747" spans="1:21">
      <c r="A1747">
        <v>32846</v>
      </c>
      <c r="B1747" s="1">
        <v>43196</v>
      </c>
      <c r="C1747" s="2">
        <f t="shared" si="136"/>
        <v>5</v>
      </c>
      <c r="D1747" s="2" t="str">
        <f t="shared" si="137"/>
        <v>Weekday</v>
      </c>
      <c r="E1747" s="2" t="str">
        <f>TEXT(Table2[[#This Row],[Order Date]],"MMMM")</f>
        <v>April</v>
      </c>
      <c r="F1747" s="2" t="str">
        <f>TEXT(Table2[[#This Row],[Order Date]],"YYYY")</f>
        <v>2018</v>
      </c>
      <c r="G1747">
        <v>2062</v>
      </c>
      <c r="H1747" t="s">
        <v>92</v>
      </c>
      <c r="I1747" t="s">
        <v>44</v>
      </c>
      <c r="J1747" t="s">
        <v>110</v>
      </c>
      <c r="K1747" t="s">
        <v>111</v>
      </c>
      <c r="L1747" t="s">
        <v>19</v>
      </c>
      <c r="M1747" t="s">
        <v>134</v>
      </c>
      <c r="N1747">
        <v>191</v>
      </c>
      <c r="O1747" t="s">
        <v>29</v>
      </c>
      <c r="P1747" s="4">
        <v>85</v>
      </c>
      <c r="Q1747">
        <v>5</v>
      </c>
      <c r="R1747" s="4">
        <f t="shared" si="135"/>
        <v>425</v>
      </c>
      <c r="S1747" s="2">
        <v>273.89999399999999</v>
      </c>
      <c r="T1747" s="2">
        <f t="shared" si="138"/>
        <v>151.10000600000001</v>
      </c>
      <c r="U1747" s="2">
        <f t="shared" si="139"/>
        <v>54.779998800000001</v>
      </c>
    </row>
    <row r="1748" spans="1:21">
      <c r="A1748">
        <v>35083</v>
      </c>
      <c r="B1748" s="1">
        <v>43196</v>
      </c>
      <c r="C1748" s="2">
        <f t="shared" si="136"/>
        <v>5</v>
      </c>
      <c r="D1748" s="2" t="str">
        <f t="shared" si="137"/>
        <v>Weekday</v>
      </c>
      <c r="E1748" s="2" t="str">
        <f>TEXT(Table2[[#This Row],[Order Date]],"MMMM")</f>
        <v>April</v>
      </c>
      <c r="F1748" s="2" t="str">
        <f>TEXT(Table2[[#This Row],[Order Date]],"YYYY")</f>
        <v>2018</v>
      </c>
      <c r="G1748">
        <v>2518</v>
      </c>
      <c r="H1748" t="s">
        <v>92</v>
      </c>
      <c r="I1748" t="s">
        <v>44</v>
      </c>
      <c r="J1748" t="s">
        <v>110</v>
      </c>
      <c r="K1748" t="s">
        <v>111</v>
      </c>
      <c r="L1748" t="s">
        <v>33</v>
      </c>
      <c r="M1748" t="s">
        <v>134</v>
      </c>
      <c r="N1748">
        <v>191</v>
      </c>
      <c r="O1748" t="s">
        <v>29</v>
      </c>
      <c r="P1748" s="4">
        <v>85</v>
      </c>
      <c r="Q1748">
        <v>5</v>
      </c>
      <c r="R1748" s="4">
        <f t="shared" si="135"/>
        <v>425</v>
      </c>
      <c r="S1748" s="2">
        <v>273.89999399999999</v>
      </c>
      <c r="T1748" s="2">
        <f t="shared" si="138"/>
        <v>151.10000600000001</v>
      </c>
      <c r="U1748" s="2">
        <f t="shared" si="139"/>
        <v>54.779998800000001</v>
      </c>
    </row>
    <row r="1749" spans="1:21">
      <c r="A1749">
        <v>32594</v>
      </c>
      <c r="B1749" s="1">
        <v>43196</v>
      </c>
      <c r="C1749" s="2">
        <f t="shared" si="136"/>
        <v>5</v>
      </c>
      <c r="D1749" s="2" t="str">
        <f t="shared" si="137"/>
        <v>Weekday</v>
      </c>
      <c r="E1749" s="2" t="str">
        <f>TEXT(Table2[[#This Row],[Order Date]],"MMMM")</f>
        <v>April</v>
      </c>
      <c r="F1749" s="2" t="str">
        <f>TEXT(Table2[[#This Row],[Order Date]],"YYYY")</f>
        <v>2018</v>
      </c>
      <c r="G1749">
        <v>4045</v>
      </c>
      <c r="H1749" t="s">
        <v>1057</v>
      </c>
      <c r="I1749" t="s">
        <v>44</v>
      </c>
      <c r="J1749" t="s">
        <v>110</v>
      </c>
      <c r="K1749" t="s">
        <v>111</v>
      </c>
      <c r="L1749" t="s">
        <v>33</v>
      </c>
      <c r="M1749" t="s">
        <v>160</v>
      </c>
      <c r="N1749">
        <v>502</v>
      </c>
      <c r="O1749" t="s">
        <v>29</v>
      </c>
      <c r="P1749" s="4">
        <v>65</v>
      </c>
      <c r="Q1749">
        <v>5</v>
      </c>
      <c r="R1749" s="4">
        <f t="shared" si="135"/>
        <v>325</v>
      </c>
      <c r="S1749" s="2">
        <v>167.99999235000001</v>
      </c>
      <c r="T1749" s="2">
        <f t="shared" si="138"/>
        <v>157.00000764999999</v>
      </c>
      <c r="U1749" s="2">
        <f t="shared" si="139"/>
        <v>33.599998470000003</v>
      </c>
    </row>
    <row r="1750" spans="1:21">
      <c r="A1750">
        <v>33619</v>
      </c>
      <c r="B1750" s="1">
        <v>43196</v>
      </c>
      <c r="C1750" s="2">
        <f t="shared" si="136"/>
        <v>5</v>
      </c>
      <c r="D1750" s="2" t="str">
        <f t="shared" si="137"/>
        <v>Weekday</v>
      </c>
      <c r="E1750" s="2" t="str">
        <f>TEXT(Table2[[#This Row],[Order Date]],"MMMM")</f>
        <v>April</v>
      </c>
      <c r="F1750" s="2" t="str">
        <f>TEXT(Table2[[#This Row],[Order Date]],"YYYY")</f>
        <v>2018</v>
      </c>
      <c r="G1750">
        <v>5001</v>
      </c>
      <c r="H1750" t="s">
        <v>1058</v>
      </c>
      <c r="I1750" t="s">
        <v>44</v>
      </c>
      <c r="J1750" t="s">
        <v>110</v>
      </c>
      <c r="K1750" t="s">
        <v>111</v>
      </c>
      <c r="L1750" t="s">
        <v>33</v>
      </c>
      <c r="M1750" t="s">
        <v>120</v>
      </c>
      <c r="N1750">
        <v>365</v>
      </c>
      <c r="O1750" t="s">
        <v>53</v>
      </c>
      <c r="P1750" s="4">
        <v>94.75</v>
      </c>
      <c r="Q1750">
        <v>5</v>
      </c>
      <c r="R1750" s="4">
        <f t="shared" si="135"/>
        <v>473.75</v>
      </c>
      <c r="S1750" s="2">
        <v>152.8499985</v>
      </c>
      <c r="T1750" s="2">
        <f t="shared" si="138"/>
        <v>320.90000150000003</v>
      </c>
      <c r="U1750" s="2">
        <f t="shared" si="139"/>
        <v>30.5699997</v>
      </c>
    </row>
    <row r="1751" spans="1:21">
      <c r="A1751">
        <v>31797</v>
      </c>
      <c r="B1751" s="1">
        <v>43196</v>
      </c>
      <c r="C1751" s="2">
        <f t="shared" si="136"/>
        <v>5</v>
      </c>
      <c r="D1751" s="2" t="str">
        <f t="shared" si="137"/>
        <v>Weekday</v>
      </c>
      <c r="E1751" s="2" t="str">
        <f>TEXT(Table2[[#This Row],[Order Date]],"MMMM")</f>
        <v>April</v>
      </c>
      <c r="F1751" s="2" t="str">
        <f>TEXT(Table2[[#This Row],[Order Date]],"YYYY")</f>
        <v>2018</v>
      </c>
      <c r="G1751">
        <v>6162</v>
      </c>
      <c r="H1751" t="s">
        <v>479</v>
      </c>
      <c r="I1751" t="s">
        <v>44</v>
      </c>
      <c r="J1751" t="s">
        <v>110</v>
      </c>
      <c r="K1751" t="s">
        <v>111</v>
      </c>
      <c r="L1751" t="s">
        <v>19</v>
      </c>
      <c r="M1751" t="s">
        <v>120</v>
      </c>
      <c r="N1751">
        <v>365</v>
      </c>
      <c r="O1751" t="s">
        <v>53</v>
      </c>
      <c r="P1751" s="4">
        <v>94.75</v>
      </c>
      <c r="Q1751">
        <v>5</v>
      </c>
      <c r="R1751" s="4">
        <f t="shared" si="135"/>
        <v>473.75</v>
      </c>
      <c r="S1751" s="2">
        <v>152.8499985</v>
      </c>
      <c r="T1751" s="2">
        <f t="shared" si="138"/>
        <v>320.90000150000003</v>
      </c>
      <c r="U1751" s="2">
        <f t="shared" si="139"/>
        <v>30.5699997</v>
      </c>
    </row>
    <row r="1752" spans="1:21">
      <c r="A1752">
        <v>31797</v>
      </c>
      <c r="B1752" s="1">
        <v>43196</v>
      </c>
      <c r="C1752" s="2">
        <f t="shared" si="136"/>
        <v>5</v>
      </c>
      <c r="D1752" s="2" t="str">
        <f t="shared" si="137"/>
        <v>Weekday</v>
      </c>
      <c r="E1752" s="2" t="str">
        <f>TEXT(Table2[[#This Row],[Order Date]],"MMMM")</f>
        <v>April</v>
      </c>
      <c r="F1752" s="2" t="str">
        <f>TEXT(Table2[[#This Row],[Order Date]],"YYYY")</f>
        <v>2018</v>
      </c>
      <c r="G1752">
        <v>6162</v>
      </c>
      <c r="H1752" t="s">
        <v>479</v>
      </c>
      <c r="I1752" t="s">
        <v>44</v>
      </c>
      <c r="J1752" t="s">
        <v>110</v>
      </c>
      <c r="K1752" t="s">
        <v>111</v>
      </c>
      <c r="L1752" t="s">
        <v>33</v>
      </c>
      <c r="M1752" t="s">
        <v>120</v>
      </c>
      <c r="N1752">
        <v>365</v>
      </c>
      <c r="O1752" t="s">
        <v>53</v>
      </c>
      <c r="P1752" s="4">
        <v>94.75</v>
      </c>
      <c r="Q1752">
        <v>5</v>
      </c>
      <c r="R1752" s="4">
        <f t="shared" si="135"/>
        <v>473.75</v>
      </c>
      <c r="S1752" s="2">
        <v>152.8499985</v>
      </c>
      <c r="T1752" s="2">
        <f t="shared" si="138"/>
        <v>320.90000150000003</v>
      </c>
      <c r="U1752" s="2">
        <f t="shared" si="139"/>
        <v>30.5699997</v>
      </c>
    </row>
    <row r="1753" spans="1:21">
      <c r="A1753">
        <v>39036</v>
      </c>
      <c r="B1753" s="1">
        <v>43196</v>
      </c>
      <c r="C1753" s="2">
        <f t="shared" si="136"/>
        <v>5</v>
      </c>
      <c r="D1753" s="2" t="str">
        <f t="shared" si="137"/>
        <v>Weekday</v>
      </c>
      <c r="E1753" s="2" t="str">
        <f>TEXT(Table2[[#This Row],[Order Date]],"MMMM")</f>
        <v>April</v>
      </c>
      <c r="F1753" s="2" t="str">
        <f>TEXT(Table2[[#This Row],[Order Date]],"YYYY")</f>
        <v>2018</v>
      </c>
      <c r="G1753">
        <v>7007</v>
      </c>
      <c r="H1753" t="s">
        <v>655</v>
      </c>
      <c r="I1753" t="s">
        <v>44</v>
      </c>
      <c r="J1753" t="s">
        <v>110</v>
      </c>
      <c r="K1753" t="s">
        <v>111</v>
      </c>
      <c r="L1753" t="s">
        <v>19</v>
      </c>
      <c r="M1753" t="s">
        <v>134</v>
      </c>
      <c r="N1753">
        <v>191</v>
      </c>
      <c r="O1753" t="s">
        <v>29</v>
      </c>
      <c r="P1753" s="4">
        <v>85</v>
      </c>
      <c r="Q1753">
        <v>5</v>
      </c>
      <c r="R1753" s="4">
        <f t="shared" si="135"/>
        <v>425</v>
      </c>
      <c r="S1753" s="2">
        <v>273.89999399999999</v>
      </c>
      <c r="T1753" s="2">
        <f t="shared" si="138"/>
        <v>151.10000600000001</v>
      </c>
      <c r="U1753" s="2">
        <f t="shared" si="139"/>
        <v>54.779998800000001</v>
      </c>
    </row>
    <row r="1754" spans="1:21">
      <c r="A1754">
        <v>31336</v>
      </c>
      <c r="B1754" s="1">
        <v>43196</v>
      </c>
      <c r="C1754" s="2">
        <f t="shared" si="136"/>
        <v>5</v>
      </c>
      <c r="D1754" s="2" t="str">
        <f t="shared" si="137"/>
        <v>Weekday</v>
      </c>
      <c r="E1754" s="2" t="str">
        <f>TEXT(Table2[[#This Row],[Order Date]],"MMMM")</f>
        <v>April</v>
      </c>
      <c r="F1754" s="2" t="str">
        <f>TEXT(Table2[[#This Row],[Order Date]],"YYYY")</f>
        <v>2018</v>
      </c>
      <c r="G1754">
        <v>9554</v>
      </c>
      <c r="H1754" t="s">
        <v>702</v>
      </c>
      <c r="I1754" t="s">
        <v>44</v>
      </c>
      <c r="J1754" t="s">
        <v>110</v>
      </c>
      <c r="K1754" t="s">
        <v>111</v>
      </c>
      <c r="L1754" t="s">
        <v>19</v>
      </c>
      <c r="M1754" t="s">
        <v>706</v>
      </c>
      <c r="N1754">
        <v>93</v>
      </c>
      <c r="O1754" t="s">
        <v>29</v>
      </c>
      <c r="P1754" s="4">
        <v>52.99</v>
      </c>
      <c r="Q1754">
        <v>5</v>
      </c>
      <c r="R1754" s="4">
        <f t="shared" si="135"/>
        <v>264.95</v>
      </c>
      <c r="S1754" s="2">
        <v>159.20000075000002</v>
      </c>
      <c r="T1754" s="2">
        <f t="shared" si="138"/>
        <v>105.74999924999997</v>
      </c>
      <c r="U1754" s="2">
        <f t="shared" si="139"/>
        <v>31.840000150000002</v>
      </c>
    </row>
    <row r="1755" spans="1:21">
      <c r="A1755">
        <v>37493</v>
      </c>
      <c r="B1755" s="1">
        <v>43196</v>
      </c>
      <c r="C1755" s="2">
        <f t="shared" si="136"/>
        <v>5</v>
      </c>
      <c r="D1755" s="2" t="str">
        <f t="shared" si="137"/>
        <v>Weekday</v>
      </c>
      <c r="E1755" s="2" t="str">
        <f>TEXT(Table2[[#This Row],[Order Date]],"MMMM")</f>
        <v>April</v>
      </c>
      <c r="F1755" s="2" t="str">
        <f>TEXT(Table2[[#This Row],[Order Date]],"YYYY")</f>
        <v>2018</v>
      </c>
      <c r="G1755">
        <v>11743</v>
      </c>
      <c r="H1755" t="s">
        <v>92</v>
      </c>
      <c r="I1755" t="s">
        <v>44</v>
      </c>
      <c r="J1755" t="s">
        <v>110</v>
      </c>
      <c r="K1755" t="s">
        <v>111</v>
      </c>
      <c r="L1755" t="s">
        <v>33</v>
      </c>
      <c r="M1755" t="s">
        <v>120</v>
      </c>
      <c r="N1755">
        <v>365</v>
      </c>
      <c r="O1755" t="s">
        <v>53</v>
      </c>
      <c r="P1755" s="4">
        <v>94.75</v>
      </c>
      <c r="Q1755">
        <v>5</v>
      </c>
      <c r="R1755" s="4">
        <f t="shared" si="135"/>
        <v>473.75</v>
      </c>
      <c r="S1755" s="2">
        <v>152.8499985</v>
      </c>
      <c r="T1755" s="2">
        <f t="shared" si="138"/>
        <v>320.90000150000003</v>
      </c>
      <c r="U1755" s="2">
        <f t="shared" si="139"/>
        <v>30.5699997</v>
      </c>
    </row>
    <row r="1756" spans="1:21">
      <c r="A1756">
        <v>32536</v>
      </c>
      <c r="B1756" s="1">
        <v>43195</v>
      </c>
      <c r="C1756" s="2">
        <f t="shared" si="136"/>
        <v>4</v>
      </c>
      <c r="D1756" s="2" t="str">
        <f t="shared" si="137"/>
        <v>Weekday</v>
      </c>
      <c r="E1756" s="2" t="str">
        <f>TEXT(Table2[[#This Row],[Order Date]],"MMMM")</f>
        <v>April</v>
      </c>
      <c r="F1756" s="2" t="str">
        <f>TEXT(Table2[[#This Row],[Order Date]],"YYYY")</f>
        <v>2018</v>
      </c>
      <c r="G1756">
        <v>12333</v>
      </c>
      <c r="H1756" t="s">
        <v>562</v>
      </c>
      <c r="I1756" t="s">
        <v>44</v>
      </c>
      <c r="J1756" t="s">
        <v>110</v>
      </c>
      <c r="K1756" t="s">
        <v>111</v>
      </c>
      <c r="L1756" t="s">
        <v>33</v>
      </c>
      <c r="M1756" t="s">
        <v>806</v>
      </c>
      <c r="N1756">
        <v>906</v>
      </c>
      <c r="O1756" t="s">
        <v>46</v>
      </c>
      <c r="P1756" s="4">
        <v>52.99</v>
      </c>
      <c r="Q1756">
        <v>5</v>
      </c>
      <c r="R1756" s="4">
        <f t="shared" si="135"/>
        <v>264.95</v>
      </c>
      <c r="S1756" s="2">
        <v>179.30000304999999</v>
      </c>
      <c r="T1756" s="2">
        <f t="shared" si="138"/>
        <v>85.649996950000002</v>
      </c>
      <c r="U1756" s="2">
        <f t="shared" si="139"/>
        <v>35.86000061</v>
      </c>
    </row>
    <row r="1757" spans="1:21">
      <c r="A1757">
        <v>37675</v>
      </c>
      <c r="B1757" s="1">
        <v>43194</v>
      </c>
      <c r="C1757" s="2">
        <f t="shared" si="136"/>
        <v>3</v>
      </c>
      <c r="D1757" s="2" t="str">
        <f t="shared" si="137"/>
        <v>Weekday</v>
      </c>
      <c r="E1757" s="2" t="str">
        <f>TEXT(Table2[[#This Row],[Order Date]],"MMMM")</f>
        <v>April</v>
      </c>
      <c r="F1757" s="2" t="str">
        <f>TEXT(Table2[[#This Row],[Order Date]],"YYYY")</f>
        <v>2018</v>
      </c>
      <c r="G1757">
        <v>2136</v>
      </c>
      <c r="H1757" t="s">
        <v>968</v>
      </c>
      <c r="I1757" t="s">
        <v>44</v>
      </c>
      <c r="J1757" t="s">
        <v>110</v>
      </c>
      <c r="K1757" t="s">
        <v>111</v>
      </c>
      <c r="L1757" t="s">
        <v>33</v>
      </c>
      <c r="M1757" t="s">
        <v>145</v>
      </c>
      <c r="N1757">
        <v>926</v>
      </c>
      <c r="O1757" t="s">
        <v>46</v>
      </c>
      <c r="P1757" s="4">
        <v>14.99</v>
      </c>
      <c r="Q1757">
        <v>5</v>
      </c>
      <c r="R1757" s="4">
        <f t="shared" si="135"/>
        <v>74.95</v>
      </c>
      <c r="S1757" s="2">
        <v>35.399999620000003</v>
      </c>
      <c r="T1757" s="2">
        <f t="shared" si="138"/>
        <v>39.55000038</v>
      </c>
      <c r="U1757" s="2">
        <f t="shared" si="139"/>
        <v>7.0799999240000009</v>
      </c>
    </row>
    <row r="1758" spans="1:21">
      <c r="A1758">
        <v>27357</v>
      </c>
      <c r="B1758" s="1">
        <v>43194</v>
      </c>
      <c r="C1758" s="2">
        <f t="shared" si="136"/>
        <v>3</v>
      </c>
      <c r="D1758" s="2" t="str">
        <f t="shared" si="137"/>
        <v>Weekday</v>
      </c>
      <c r="E1758" s="2" t="str">
        <f>TEXT(Table2[[#This Row],[Order Date]],"MMMM")</f>
        <v>April</v>
      </c>
      <c r="F1758" s="2" t="str">
        <f>TEXT(Table2[[#This Row],[Order Date]],"YYYY")</f>
        <v>2018</v>
      </c>
      <c r="G1758">
        <v>4807</v>
      </c>
      <c r="H1758" t="s">
        <v>575</v>
      </c>
      <c r="I1758" t="s">
        <v>676</v>
      </c>
      <c r="J1758" t="s">
        <v>89</v>
      </c>
      <c r="K1758" t="s">
        <v>90</v>
      </c>
      <c r="L1758" t="s">
        <v>28</v>
      </c>
      <c r="M1758" t="s">
        <v>94</v>
      </c>
      <c r="N1758">
        <v>403</v>
      </c>
      <c r="O1758" t="s">
        <v>53</v>
      </c>
      <c r="P1758" s="4">
        <v>133.37</v>
      </c>
      <c r="Q1758">
        <v>1</v>
      </c>
      <c r="R1758" s="4">
        <f t="shared" si="135"/>
        <v>133.37</v>
      </c>
      <c r="S1758" s="2">
        <v>84.590000149999995</v>
      </c>
      <c r="T1758" s="2">
        <f t="shared" si="138"/>
        <v>48.77999985000001</v>
      </c>
      <c r="U1758" s="2">
        <f t="shared" si="139"/>
        <v>84.590000149999995</v>
      </c>
    </row>
    <row r="1759" spans="1:21">
      <c r="A1759">
        <v>36837</v>
      </c>
      <c r="B1759" s="1">
        <v>43193</v>
      </c>
      <c r="C1759" s="2">
        <f t="shared" si="136"/>
        <v>2</v>
      </c>
      <c r="D1759" s="2" t="str">
        <f t="shared" si="137"/>
        <v>Weekday</v>
      </c>
      <c r="E1759" s="2" t="str">
        <f>TEXT(Table2[[#This Row],[Order Date]],"MMMM")</f>
        <v>April</v>
      </c>
      <c r="F1759" s="2" t="str">
        <f>TEXT(Table2[[#This Row],[Order Date]],"YYYY")</f>
        <v>2018</v>
      </c>
      <c r="G1759">
        <v>7330</v>
      </c>
      <c r="H1759" t="s">
        <v>92</v>
      </c>
      <c r="I1759" t="s">
        <v>44</v>
      </c>
      <c r="J1759" t="s">
        <v>110</v>
      </c>
      <c r="K1759" t="s">
        <v>111</v>
      </c>
      <c r="L1759" t="s">
        <v>33</v>
      </c>
      <c r="M1759" t="s">
        <v>679</v>
      </c>
      <c r="N1759">
        <v>825</v>
      </c>
      <c r="O1759" t="s">
        <v>46</v>
      </c>
      <c r="P1759" s="4">
        <v>185</v>
      </c>
      <c r="Q1759">
        <v>5</v>
      </c>
      <c r="R1759" s="4">
        <f t="shared" si="135"/>
        <v>925</v>
      </c>
      <c r="S1759" s="2">
        <v>568.49998474999995</v>
      </c>
      <c r="T1759" s="2">
        <f t="shared" si="138"/>
        <v>356.50001525000005</v>
      </c>
      <c r="U1759" s="2">
        <f t="shared" si="139"/>
        <v>113.69999694999998</v>
      </c>
    </row>
    <row r="1760" spans="1:21">
      <c r="A1760">
        <v>31957</v>
      </c>
      <c r="B1760" s="1">
        <v>43192</v>
      </c>
      <c r="C1760" s="2">
        <f t="shared" si="136"/>
        <v>1</v>
      </c>
      <c r="D1760" s="2" t="str">
        <f t="shared" si="137"/>
        <v>Weekday</v>
      </c>
      <c r="E1760" s="2" t="str">
        <f>TEXT(Table2[[#This Row],[Order Date]],"MMMM")</f>
        <v>April</v>
      </c>
      <c r="F1760" s="2" t="str">
        <f>TEXT(Table2[[#This Row],[Order Date]],"YYYY")</f>
        <v>2018</v>
      </c>
      <c r="G1760">
        <v>7045</v>
      </c>
      <c r="H1760" t="s">
        <v>92</v>
      </c>
      <c r="I1760" t="s">
        <v>44</v>
      </c>
      <c r="J1760" t="s">
        <v>110</v>
      </c>
      <c r="K1760" t="s">
        <v>111</v>
      </c>
      <c r="L1760" t="s">
        <v>33</v>
      </c>
      <c r="M1760" t="s">
        <v>157</v>
      </c>
      <c r="N1760">
        <v>797</v>
      </c>
      <c r="O1760" t="s">
        <v>46</v>
      </c>
      <c r="P1760" s="4">
        <v>54.85</v>
      </c>
      <c r="Q1760">
        <v>5</v>
      </c>
      <c r="R1760" s="4">
        <f t="shared" si="135"/>
        <v>274.25</v>
      </c>
      <c r="S1760" s="2">
        <v>185.1000023</v>
      </c>
      <c r="T1760" s="2">
        <f t="shared" si="138"/>
        <v>89.1499977</v>
      </c>
      <c r="U1760" s="2">
        <f t="shared" si="139"/>
        <v>37.020000459999999</v>
      </c>
    </row>
    <row r="1761" spans="1:21">
      <c r="A1761">
        <v>31115</v>
      </c>
      <c r="B1761" s="1">
        <v>43189</v>
      </c>
      <c r="C1761" s="2">
        <f t="shared" si="136"/>
        <v>5</v>
      </c>
      <c r="D1761" s="2" t="str">
        <f t="shared" si="137"/>
        <v>Weekday</v>
      </c>
      <c r="E1761" s="2" t="str">
        <f>TEXT(Table2[[#This Row],[Order Date]],"MMMM")</f>
        <v>March</v>
      </c>
      <c r="F1761" s="2" t="str">
        <f>TEXT(Table2[[#This Row],[Order Date]],"YYYY")</f>
        <v>2018</v>
      </c>
      <c r="G1761">
        <v>639</v>
      </c>
      <c r="H1761" t="s">
        <v>1059</v>
      </c>
      <c r="I1761" t="s">
        <v>44</v>
      </c>
      <c r="J1761" t="s">
        <v>110</v>
      </c>
      <c r="K1761" t="s">
        <v>90</v>
      </c>
      <c r="L1761" t="s">
        <v>28</v>
      </c>
      <c r="M1761" t="s">
        <v>160</v>
      </c>
      <c r="N1761">
        <v>502</v>
      </c>
      <c r="O1761" t="s">
        <v>29</v>
      </c>
      <c r="P1761" s="4">
        <v>65</v>
      </c>
      <c r="Q1761">
        <v>2</v>
      </c>
      <c r="R1761" s="4">
        <f t="shared" si="135"/>
        <v>130</v>
      </c>
      <c r="S1761" s="2">
        <v>67.199996940000005</v>
      </c>
      <c r="T1761" s="2">
        <f t="shared" si="138"/>
        <v>62.800003059999995</v>
      </c>
      <c r="U1761" s="2">
        <f t="shared" si="139"/>
        <v>33.599998470000003</v>
      </c>
    </row>
    <row r="1762" spans="1:21">
      <c r="A1762">
        <v>49839</v>
      </c>
      <c r="B1762" s="1">
        <v>43187</v>
      </c>
      <c r="C1762" s="2">
        <f t="shared" si="136"/>
        <v>3</v>
      </c>
      <c r="D1762" s="2" t="str">
        <f t="shared" si="137"/>
        <v>Weekday</v>
      </c>
      <c r="E1762" s="2" t="str">
        <f>TEXT(Table2[[#This Row],[Order Date]],"MMMM")</f>
        <v>March</v>
      </c>
      <c r="F1762" s="2" t="str">
        <f>TEXT(Table2[[#This Row],[Order Date]],"YYYY")</f>
        <v>2018</v>
      </c>
      <c r="G1762">
        <v>1759</v>
      </c>
      <c r="H1762" t="s">
        <v>315</v>
      </c>
      <c r="I1762" t="s">
        <v>316</v>
      </c>
      <c r="J1762" t="s">
        <v>89</v>
      </c>
      <c r="K1762" t="s">
        <v>90</v>
      </c>
      <c r="L1762" t="s">
        <v>33</v>
      </c>
      <c r="M1762" t="s">
        <v>120</v>
      </c>
      <c r="N1762">
        <v>365</v>
      </c>
      <c r="O1762" t="s">
        <v>53</v>
      </c>
      <c r="P1762" s="4">
        <v>94.75</v>
      </c>
      <c r="Q1762">
        <v>4</v>
      </c>
      <c r="R1762" s="4">
        <f t="shared" si="135"/>
        <v>379</v>
      </c>
      <c r="S1762" s="2">
        <v>122.2799988</v>
      </c>
      <c r="T1762" s="2">
        <f t="shared" si="138"/>
        <v>256.72000120000001</v>
      </c>
      <c r="U1762" s="2">
        <f t="shared" si="139"/>
        <v>30.5699997</v>
      </c>
    </row>
    <row r="1763" spans="1:21">
      <c r="A1763">
        <v>49598</v>
      </c>
      <c r="B1763" s="1">
        <v>43184</v>
      </c>
      <c r="C1763" s="2">
        <f t="shared" si="136"/>
        <v>7</v>
      </c>
      <c r="D1763" s="2" t="str">
        <f t="shared" si="137"/>
        <v>Weekend</v>
      </c>
      <c r="E1763" s="2" t="str">
        <f>TEXT(Table2[[#This Row],[Order Date]],"MMMM")</f>
        <v>March</v>
      </c>
      <c r="F1763" s="2" t="str">
        <f>TEXT(Table2[[#This Row],[Order Date]],"YYYY")</f>
        <v>2018</v>
      </c>
      <c r="G1763">
        <v>4005</v>
      </c>
      <c r="H1763" t="s">
        <v>1060</v>
      </c>
      <c r="I1763" t="s">
        <v>66</v>
      </c>
      <c r="J1763" t="s">
        <v>89</v>
      </c>
      <c r="K1763" t="s">
        <v>90</v>
      </c>
      <c r="L1763" t="s">
        <v>28</v>
      </c>
      <c r="M1763" t="s">
        <v>94</v>
      </c>
      <c r="N1763">
        <v>403</v>
      </c>
      <c r="O1763" t="s">
        <v>53</v>
      </c>
      <c r="P1763" s="4">
        <v>133.37</v>
      </c>
      <c r="Q1763">
        <v>1</v>
      </c>
      <c r="R1763" s="4">
        <f t="shared" si="135"/>
        <v>133.37</v>
      </c>
      <c r="S1763" s="2">
        <v>84.590000149999995</v>
      </c>
      <c r="T1763" s="2">
        <f t="shared" si="138"/>
        <v>48.77999985000001</v>
      </c>
      <c r="U1763" s="2">
        <f t="shared" si="139"/>
        <v>84.590000149999995</v>
      </c>
    </row>
    <row r="1764" spans="1:21">
      <c r="A1764">
        <v>49570</v>
      </c>
      <c r="B1764" s="1">
        <v>43183</v>
      </c>
      <c r="C1764" s="2">
        <f t="shared" si="136"/>
        <v>6</v>
      </c>
      <c r="D1764" s="2" t="str">
        <f t="shared" si="137"/>
        <v>Weekend</v>
      </c>
      <c r="E1764" s="2" t="str">
        <f>TEXT(Table2[[#This Row],[Order Date]],"MMMM")</f>
        <v>March</v>
      </c>
      <c r="F1764" s="2" t="str">
        <f>TEXT(Table2[[#This Row],[Order Date]],"YYYY")</f>
        <v>2018</v>
      </c>
      <c r="G1764">
        <v>10066</v>
      </c>
      <c r="H1764" t="s">
        <v>92</v>
      </c>
      <c r="I1764" t="s">
        <v>308</v>
      </c>
      <c r="J1764" t="s">
        <v>89</v>
      </c>
      <c r="K1764" t="s">
        <v>90</v>
      </c>
      <c r="L1764" t="s">
        <v>33</v>
      </c>
      <c r="M1764" t="s">
        <v>134</v>
      </c>
      <c r="N1764">
        <v>191</v>
      </c>
      <c r="O1764" t="s">
        <v>29</v>
      </c>
      <c r="P1764" s="4">
        <v>85</v>
      </c>
      <c r="Q1764">
        <v>4</v>
      </c>
      <c r="R1764" s="4">
        <f t="shared" si="135"/>
        <v>340</v>
      </c>
      <c r="S1764" s="2">
        <v>219.11999520000001</v>
      </c>
      <c r="T1764" s="2">
        <f t="shared" si="138"/>
        <v>120.88000479999999</v>
      </c>
      <c r="U1764" s="2">
        <f t="shared" si="139"/>
        <v>54.779998800000001</v>
      </c>
    </row>
    <row r="1765" spans="1:21">
      <c r="A1765">
        <v>47044</v>
      </c>
      <c r="B1765" s="1">
        <v>43182</v>
      </c>
      <c r="C1765" s="2">
        <f t="shared" si="136"/>
        <v>5</v>
      </c>
      <c r="D1765" s="2" t="str">
        <f t="shared" si="137"/>
        <v>Weekday</v>
      </c>
      <c r="E1765" s="2" t="str">
        <f>TEXT(Table2[[#This Row],[Order Date]],"MMMM")</f>
        <v>March</v>
      </c>
      <c r="F1765" s="2" t="str">
        <f>TEXT(Table2[[#This Row],[Order Date]],"YYYY")</f>
        <v>2018</v>
      </c>
      <c r="G1765">
        <v>5536</v>
      </c>
      <c r="H1765" t="s">
        <v>92</v>
      </c>
      <c r="I1765" t="s">
        <v>718</v>
      </c>
      <c r="J1765" t="s">
        <v>89</v>
      </c>
      <c r="K1765" t="s">
        <v>90</v>
      </c>
      <c r="L1765" t="s">
        <v>28</v>
      </c>
      <c r="M1765" t="s">
        <v>94</v>
      </c>
      <c r="N1765">
        <v>403</v>
      </c>
      <c r="O1765" t="s">
        <v>53</v>
      </c>
      <c r="P1765" s="4">
        <v>133.37</v>
      </c>
      <c r="Q1765">
        <v>1</v>
      </c>
      <c r="R1765" s="4">
        <f t="shared" si="135"/>
        <v>133.37</v>
      </c>
      <c r="S1765" s="2">
        <v>84.590000149999995</v>
      </c>
      <c r="T1765" s="2">
        <f t="shared" si="138"/>
        <v>48.77999985000001</v>
      </c>
      <c r="U1765" s="2">
        <f t="shared" si="139"/>
        <v>84.590000149999995</v>
      </c>
    </row>
    <row r="1766" spans="1:21">
      <c r="A1766">
        <v>30966</v>
      </c>
      <c r="B1766" s="1">
        <v>43182</v>
      </c>
      <c r="C1766" s="2">
        <f t="shared" si="136"/>
        <v>5</v>
      </c>
      <c r="D1766" s="2" t="str">
        <f t="shared" si="137"/>
        <v>Weekday</v>
      </c>
      <c r="E1766" s="2" t="str">
        <f>TEXT(Table2[[#This Row],[Order Date]],"MMMM")</f>
        <v>March</v>
      </c>
      <c r="F1766" s="2" t="str">
        <f>TEXT(Table2[[#This Row],[Order Date]],"YYYY")</f>
        <v>2018</v>
      </c>
      <c r="G1766">
        <v>4510</v>
      </c>
      <c r="H1766" t="s">
        <v>1061</v>
      </c>
      <c r="I1766" t="s">
        <v>382</v>
      </c>
      <c r="J1766" t="s">
        <v>89</v>
      </c>
      <c r="K1766" t="s">
        <v>90</v>
      </c>
      <c r="L1766" t="s">
        <v>28</v>
      </c>
      <c r="M1766" t="s">
        <v>94</v>
      </c>
      <c r="N1766">
        <v>403</v>
      </c>
      <c r="O1766" t="s">
        <v>53</v>
      </c>
      <c r="P1766" s="4">
        <v>133.37</v>
      </c>
      <c r="Q1766">
        <v>1</v>
      </c>
      <c r="R1766" s="4">
        <f t="shared" si="135"/>
        <v>133.37</v>
      </c>
      <c r="S1766" s="2">
        <v>84.590000149999995</v>
      </c>
      <c r="T1766" s="2">
        <f t="shared" si="138"/>
        <v>48.77999985000001</v>
      </c>
      <c r="U1766" s="2">
        <f t="shared" si="139"/>
        <v>84.590000149999995</v>
      </c>
    </row>
    <row r="1767" spans="1:21">
      <c r="A1767">
        <v>49806</v>
      </c>
      <c r="B1767" s="1">
        <v>43181</v>
      </c>
      <c r="C1767" s="2">
        <f t="shared" si="136"/>
        <v>4</v>
      </c>
      <c r="D1767" s="2" t="str">
        <f t="shared" si="137"/>
        <v>Weekday</v>
      </c>
      <c r="E1767" s="2" t="str">
        <f>TEXT(Table2[[#This Row],[Order Date]],"MMMM")</f>
        <v>March</v>
      </c>
      <c r="F1767" s="2" t="str">
        <f>TEXT(Table2[[#This Row],[Order Date]],"YYYY")</f>
        <v>2018</v>
      </c>
      <c r="G1767">
        <v>3172</v>
      </c>
      <c r="H1767" t="s">
        <v>474</v>
      </c>
      <c r="I1767" t="s">
        <v>1062</v>
      </c>
      <c r="J1767" t="s">
        <v>89</v>
      </c>
      <c r="K1767" t="s">
        <v>90</v>
      </c>
      <c r="L1767" t="s">
        <v>28</v>
      </c>
      <c r="M1767" t="s">
        <v>120</v>
      </c>
      <c r="N1767">
        <v>365</v>
      </c>
      <c r="O1767" t="s">
        <v>53</v>
      </c>
      <c r="P1767" s="4">
        <v>94.75</v>
      </c>
      <c r="Q1767">
        <v>1</v>
      </c>
      <c r="R1767" s="4">
        <f t="shared" si="135"/>
        <v>94.75</v>
      </c>
      <c r="S1767" s="2">
        <v>30.5699997</v>
      </c>
      <c r="T1767" s="2">
        <f t="shared" si="138"/>
        <v>64.180000300000003</v>
      </c>
      <c r="U1767" s="2">
        <f t="shared" si="139"/>
        <v>30.5699997</v>
      </c>
    </row>
    <row r="1768" spans="1:21">
      <c r="A1768">
        <v>45559</v>
      </c>
      <c r="B1768" s="1">
        <v>43181</v>
      </c>
      <c r="C1768" s="2">
        <f t="shared" si="136"/>
        <v>4</v>
      </c>
      <c r="D1768" s="2" t="str">
        <f t="shared" si="137"/>
        <v>Weekday</v>
      </c>
      <c r="E1768" s="2" t="str">
        <f>TEXT(Table2[[#This Row],[Order Date]],"MMMM")</f>
        <v>March</v>
      </c>
      <c r="F1768" s="2" t="str">
        <f>TEXT(Table2[[#This Row],[Order Date]],"YYYY")</f>
        <v>2018</v>
      </c>
      <c r="G1768">
        <v>4391</v>
      </c>
      <c r="H1768" t="s">
        <v>92</v>
      </c>
      <c r="I1768" t="s">
        <v>585</v>
      </c>
      <c r="J1768" t="s">
        <v>89</v>
      </c>
      <c r="K1768" t="s">
        <v>90</v>
      </c>
      <c r="L1768" t="s">
        <v>28</v>
      </c>
      <c r="M1768" t="s">
        <v>145</v>
      </c>
      <c r="N1768">
        <v>926</v>
      </c>
      <c r="O1768" t="s">
        <v>46</v>
      </c>
      <c r="P1768" s="4">
        <v>14.99</v>
      </c>
      <c r="Q1768">
        <v>5</v>
      </c>
      <c r="R1768" s="4">
        <f t="shared" si="135"/>
        <v>74.95</v>
      </c>
      <c r="S1768" s="2">
        <v>35.399999620000003</v>
      </c>
      <c r="T1768" s="2">
        <f t="shared" si="138"/>
        <v>39.55000038</v>
      </c>
      <c r="U1768" s="2">
        <f t="shared" si="139"/>
        <v>7.0799999240000009</v>
      </c>
    </row>
    <row r="1769" spans="1:21">
      <c r="A1769">
        <v>20918</v>
      </c>
      <c r="B1769" s="1">
        <v>43176</v>
      </c>
      <c r="C1769" s="2">
        <f t="shared" si="136"/>
        <v>6</v>
      </c>
      <c r="D1769" s="2" t="str">
        <f t="shared" si="137"/>
        <v>Weekend</v>
      </c>
      <c r="E1769" s="2" t="str">
        <f>TEXT(Table2[[#This Row],[Order Date]],"MMMM")</f>
        <v>March</v>
      </c>
      <c r="F1769" s="2" t="str">
        <f>TEXT(Table2[[#This Row],[Order Date]],"YYYY")</f>
        <v>2018</v>
      </c>
      <c r="G1769">
        <v>1664</v>
      </c>
      <c r="H1769" t="s">
        <v>486</v>
      </c>
      <c r="I1769" t="s">
        <v>58</v>
      </c>
      <c r="J1769" t="s">
        <v>89</v>
      </c>
      <c r="K1769" t="s">
        <v>90</v>
      </c>
      <c r="L1769" t="s">
        <v>28</v>
      </c>
      <c r="M1769" t="s">
        <v>160</v>
      </c>
      <c r="N1769">
        <v>502</v>
      </c>
      <c r="O1769" t="s">
        <v>29</v>
      </c>
      <c r="P1769" s="4">
        <v>65</v>
      </c>
      <c r="Q1769">
        <v>2</v>
      </c>
      <c r="R1769" s="4">
        <f t="shared" si="135"/>
        <v>130</v>
      </c>
      <c r="S1769" s="2">
        <v>67.199996940000005</v>
      </c>
      <c r="T1769" s="2">
        <f t="shared" si="138"/>
        <v>62.800003059999995</v>
      </c>
      <c r="U1769" s="2">
        <f t="shared" si="139"/>
        <v>33.599998470000003</v>
      </c>
    </row>
    <row r="1770" spans="1:21">
      <c r="A1770">
        <v>21698</v>
      </c>
      <c r="B1770" s="1">
        <v>43175</v>
      </c>
      <c r="C1770" s="2">
        <f t="shared" si="136"/>
        <v>5</v>
      </c>
      <c r="D1770" s="2" t="str">
        <f t="shared" si="137"/>
        <v>Weekday</v>
      </c>
      <c r="E1770" s="2" t="str">
        <f>TEXT(Table2[[#This Row],[Order Date]],"MMMM")</f>
        <v>March</v>
      </c>
      <c r="F1770" s="2" t="str">
        <f>TEXT(Table2[[#This Row],[Order Date]],"YYYY")</f>
        <v>2018</v>
      </c>
      <c r="G1770">
        <v>10678</v>
      </c>
      <c r="H1770" t="s">
        <v>677</v>
      </c>
      <c r="I1770" t="s">
        <v>514</v>
      </c>
      <c r="J1770" t="s">
        <v>89</v>
      </c>
      <c r="K1770" t="s">
        <v>90</v>
      </c>
      <c r="L1770" t="s">
        <v>28</v>
      </c>
      <c r="M1770" t="s">
        <v>160</v>
      </c>
      <c r="N1770">
        <v>502</v>
      </c>
      <c r="O1770" t="s">
        <v>29</v>
      </c>
      <c r="P1770" s="4">
        <v>65</v>
      </c>
      <c r="Q1770">
        <v>2</v>
      </c>
      <c r="R1770" s="4">
        <f t="shared" si="135"/>
        <v>130</v>
      </c>
      <c r="S1770" s="2">
        <v>67.199996940000005</v>
      </c>
      <c r="T1770" s="2">
        <f t="shared" si="138"/>
        <v>62.800003059999995</v>
      </c>
      <c r="U1770" s="2">
        <f t="shared" si="139"/>
        <v>33.599998470000003</v>
      </c>
    </row>
    <row r="1771" spans="1:21">
      <c r="A1771">
        <v>30851</v>
      </c>
      <c r="B1771" s="1">
        <v>43175</v>
      </c>
      <c r="C1771" s="2">
        <f t="shared" si="136"/>
        <v>5</v>
      </c>
      <c r="D1771" s="2" t="str">
        <f t="shared" si="137"/>
        <v>Weekday</v>
      </c>
      <c r="E1771" s="2" t="str">
        <f>TEXT(Table2[[#This Row],[Order Date]],"MMMM")</f>
        <v>March</v>
      </c>
      <c r="F1771" s="2" t="str">
        <f>TEXT(Table2[[#This Row],[Order Date]],"YYYY")</f>
        <v>2018</v>
      </c>
      <c r="G1771">
        <v>1182</v>
      </c>
      <c r="H1771" t="s">
        <v>92</v>
      </c>
      <c r="I1771" t="s">
        <v>105</v>
      </c>
      <c r="J1771" t="s">
        <v>89</v>
      </c>
      <c r="K1771" t="s">
        <v>90</v>
      </c>
      <c r="L1771" t="s">
        <v>28</v>
      </c>
      <c r="M1771" t="s">
        <v>94</v>
      </c>
      <c r="N1771">
        <v>403</v>
      </c>
      <c r="O1771" t="s">
        <v>53</v>
      </c>
      <c r="P1771" s="4">
        <v>133.37</v>
      </c>
      <c r="Q1771">
        <v>1</v>
      </c>
      <c r="R1771" s="4">
        <f t="shared" si="135"/>
        <v>133.37</v>
      </c>
      <c r="S1771" s="2">
        <v>84.590000149999995</v>
      </c>
      <c r="T1771" s="2">
        <f t="shared" si="138"/>
        <v>48.77999985000001</v>
      </c>
      <c r="U1771" s="2">
        <f t="shared" si="139"/>
        <v>84.590000149999995</v>
      </c>
    </row>
    <row r="1772" spans="1:21">
      <c r="A1772">
        <v>29107</v>
      </c>
      <c r="B1772" s="1">
        <v>43174</v>
      </c>
      <c r="C1772" s="2">
        <f t="shared" si="136"/>
        <v>4</v>
      </c>
      <c r="D1772" s="2" t="str">
        <f t="shared" si="137"/>
        <v>Weekday</v>
      </c>
      <c r="E1772" s="2" t="str">
        <f>TEXT(Table2[[#This Row],[Order Date]],"MMMM")</f>
        <v>March</v>
      </c>
      <c r="F1772" s="2" t="str">
        <f>TEXT(Table2[[#This Row],[Order Date]],"YYYY")</f>
        <v>2018</v>
      </c>
      <c r="G1772">
        <v>9001</v>
      </c>
      <c r="H1772" t="s">
        <v>92</v>
      </c>
      <c r="I1772" t="s">
        <v>1063</v>
      </c>
      <c r="J1772" t="s">
        <v>89</v>
      </c>
      <c r="K1772" t="s">
        <v>90</v>
      </c>
      <c r="L1772" t="s">
        <v>28</v>
      </c>
      <c r="M1772" t="s">
        <v>160</v>
      </c>
      <c r="N1772">
        <v>502</v>
      </c>
      <c r="O1772" t="s">
        <v>29</v>
      </c>
      <c r="P1772" s="4">
        <v>65</v>
      </c>
      <c r="Q1772">
        <v>2</v>
      </c>
      <c r="R1772" s="4">
        <f t="shared" si="135"/>
        <v>130</v>
      </c>
      <c r="S1772" s="2">
        <v>67.199996940000005</v>
      </c>
      <c r="T1772" s="2">
        <f t="shared" si="138"/>
        <v>62.800003059999995</v>
      </c>
      <c r="U1772" s="2">
        <f t="shared" si="139"/>
        <v>33.599998470000003</v>
      </c>
    </row>
    <row r="1773" spans="1:21">
      <c r="A1773">
        <v>20594</v>
      </c>
      <c r="B1773" s="1">
        <v>43173</v>
      </c>
      <c r="C1773" s="2">
        <f t="shared" si="136"/>
        <v>3</v>
      </c>
      <c r="D1773" s="2" t="str">
        <f t="shared" si="137"/>
        <v>Weekday</v>
      </c>
      <c r="E1773" s="2" t="str">
        <f>TEXT(Table2[[#This Row],[Order Date]],"MMMM")</f>
        <v>March</v>
      </c>
      <c r="F1773" s="2" t="str">
        <f>TEXT(Table2[[#This Row],[Order Date]],"YYYY")</f>
        <v>2018</v>
      </c>
      <c r="G1773">
        <v>3586</v>
      </c>
      <c r="H1773" t="s">
        <v>92</v>
      </c>
      <c r="I1773" t="s">
        <v>1064</v>
      </c>
      <c r="J1773" t="s">
        <v>89</v>
      </c>
      <c r="K1773" t="s">
        <v>90</v>
      </c>
      <c r="L1773" t="s">
        <v>28</v>
      </c>
      <c r="M1773" t="s">
        <v>160</v>
      </c>
      <c r="N1773">
        <v>502</v>
      </c>
      <c r="O1773" t="s">
        <v>29</v>
      </c>
      <c r="P1773" s="4">
        <v>65</v>
      </c>
      <c r="Q1773">
        <v>2</v>
      </c>
      <c r="R1773" s="4">
        <f t="shared" si="135"/>
        <v>130</v>
      </c>
      <c r="S1773" s="2">
        <v>67.199996940000005</v>
      </c>
      <c r="T1773" s="2">
        <f t="shared" si="138"/>
        <v>62.800003059999995</v>
      </c>
      <c r="U1773" s="2">
        <f t="shared" si="139"/>
        <v>33.599998470000003</v>
      </c>
    </row>
    <row r="1774" spans="1:21">
      <c r="A1774">
        <v>22261</v>
      </c>
      <c r="B1774" s="1">
        <v>43172</v>
      </c>
      <c r="C1774" s="2">
        <f t="shared" si="136"/>
        <v>2</v>
      </c>
      <c r="D1774" s="2" t="str">
        <f t="shared" si="137"/>
        <v>Weekday</v>
      </c>
      <c r="E1774" s="2" t="str">
        <f>TEXT(Table2[[#This Row],[Order Date]],"MMMM")</f>
        <v>March</v>
      </c>
      <c r="F1774" s="2" t="str">
        <f>TEXT(Table2[[#This Row],[Order Date]],"YYYY")</f>
        <v>2018</v>
      </c>
      <c r="G1774">
        <v>6707</v>
      </c>
      <c r="H1774" t="s">
        <v>92</v>
      </c>
      <c r="I1774" t="s">
        <v>268</v>
      </c>
      <c r="J1774" t="s">
        <v>89</v>
      </c>
      <c r="K1774" t="s">
        <v>90</v>
      </c>
      <c r="L1774" t="s">
        <v>28</v>
      </c>
      <c r="M1774" t="s">
        <v>120</v>
      </c>
      <c r="N1774">
        <v>365</v>
      </c>
      <c r="O1774" t="s">
        <v>53</v>
      </c>
      <c r="P1774" s="4">
        <v>94.75</v>
      </c>
      <c r="Q1774">
        <v>2</v>
      </c>
      <c r="R1774" s="4">
        <f t="shared" si="135"/>
        <v>189.5</v>
      </c>
      <c r="S1774" s="2">
        <v>61.139999400000001</v>
      </c>
      <c r="T1774" s="2">
        <f t="shared" si="138"/>
        <v>128.36000060000001</v>
      </c>
      <c r="U1774" s="2">
        <f t="shared" si="139"/>
        <v>30.5699997</v>
      </c>
    </row>
    <row r="1775" spans="1:21">
      <c r="A1775">
        <v>29871</v>
      </c>
      <c r="B1775" s="1">
        <v>43171</v>
      </c>
      <c r="C1775" s="2">
        <f t="shared" si="136"/>
        <v>1</v>
      </c>
      <c r="D1775" s="2" t="str">
        <f t="shared" si="137"/>
        <v>Weekday</v>
      </c>
      <c r="E1775" s="2" t="str">
        <f>TEXT(Table2[[#This Row],[Order Date]],"MMMM")</f>
        <v>March</v>
      </c>
      <c r="F1775" s="2" t="str">
        <f>TEXT(Table2[[#This Row],[Order Date]],"YYYY")</f>
        <v>2018</v>
      </c>
      <c r="G1775">
        <v>3985</v>
      </c>
      <c r="H1775" t="s">
        <v>1065</v>
      </c>
      <c r="I1775" t="s">
        <v>1066</v>
      </c>
      <c r="J1775" t="s">
        <v>89</v>
      </c>
      <c r="K1775" t="s">
        <v>90</v>
      </c>
      <c r="L1775" t="s">
        <v>28</v>
      </c>
      <c r="M1775" t="s">
        <v>120</v>
      </c>
      <c r="N1775">
        <v>365</v>
      </c>
      <c r="O1775" t="s">
        <v>53</v>
      </c>
      <c r="P1775" s="4">
        <v>94.75</v>
      </c>
      <c r="Q1775">
        <v>2</v>
      </c>
      <c r="R1775" s="4">
        <f t="shared" si="135"/>
        <v>189.5</v>
      </c>
      <c r="S1775" s="2">
        <v>61.139999400000001</v>
      </c>
      <c r="T1775" s="2">
        <f t="shared" si="138"/>
        <v>128.36000060000001</v>
      </c>
      <c r="U1775" s="2">
        <f t="shared" si="139"/>
        <v>30.5699997</v>
      </c>
    </row>
    <row r="1776" spans="1:21">
      <c r="A1776">
        <v>44425</v>
      </c>
      <c r="B1776" s="1">
        <v>43169</v>
      </c>
      <c r="C1776" s="2">
        <f t="shared" si="136"/>
        <v>6</v>
      </c>
      <c r="D1776" s="2" t="str">
        <f t="shared" si="137"/>
        <v>Weekend</v>
      </c>
      <c r="E1776" s="2" t="str">
        <f>TEXT(Table2[[#This Row],[Order Date]],"MMMM")</f>
        <v>March</v>
      </c>
      <c r="F1776" s="2" t="str">
        <f>TEXT(Table2[[#This Row],[Order Date]],"YYYY")</f>
        <v>2018</v>
      </c>
      <c r="G1776">
        <v>3497</v>
      </c>
      <c r="H1776" t="s">
        <v>92</v>
      </c>
      <c r="I1776" t="s">
        <v>136</v>
      </c>
      <c r="J1776" t="s">
        <v>89</v>
      </c>
      <c r="K1776" t="s">
        <v>90</v>
      </c>
      <c r="L1776" t="s">
        <v>28</v>
      </c>
      <c r="M1776" t="s">
        <v>134</v>
      </c>
      <c r="N1776">
        <v>191</v>
      </c>
      <c r="O1776" t="s">
        <v>29</v>
      </c>
      <c r="P1776" s="4">
        <v>85</v>
      </c>
      <c r="Q1776">
        <v>4</v>
      </c>
      <c r="R1776" s="4">
        <f t="shared" si="135"/>
        <v>340</v>
      </c>
      <c r="S1776" s="2">
        <v>219.11999520000001</v>
      </c>
      <c r="T1776" s="2">
        <f t="shared" si="138"/>
        <v>120.88000479999999</v>
      </c>
      <c r="U1776" s="2">
        <f t="shared" si="139"/>
        <v>54.779998800000001</v>
      </c>
    </row>
    <row r="1777" spans="1:21">
      <c r="A1777">
        <v>31364</v>
      </c>
      <c r="B1777" s="1">
        <v>43166</v>
      </c>
      <c r="C1777" s="2">
        <f t="shared" si="136"/>
        <v>3</v>
      </c>
      <c r="D1777" s="2" t="str">
        <f t="shared" si="137"/>
        <v>Weekday</v>
      </c>
      <c r="E1777" s="2" t="str">
        <f>TEXT(Table2[[#This Row],[Order Date]],"MMMM")</f>
        <v>March</v>
      </c>
      <c r="F1777" s="2" t="str">
        <f>TEXT(Table2[[#This Row],[Order Date]],"YYYY")</f>
        <v>2018</v>
      </c>
      <c r="G1777">
        <v>1636</v>
      </c>
      <c r="H1777" t="s">
        <v>1042</v>
      </c>
      <c r="I1777" t="s">
        <v>590</v>
      </c>
      <c r="J1777" t="s">
        <v>89</v>
      </c>
      <c r="K1777" t="s">
        <v>90</v>
      </c>
      <c r="L1777" t="s">
        <v>28</v>
      </c>
      <c r="M1777" t="s">
        <v>134</v>
      </c>
      <c r="N1777">
        <v>191</v>
      </c>
      <c r="O1777" t="s">
        <v>29</v>
      </c>
      <c r="P1777" s="4">
        <v>85</v>
      </c>
      <c r="Q1777">
        <v>3</v>
      </c>
      <c r="R1777" s="4">
        <f t="shared" si="135"/>
        <v>255</v>
      </c>
      <c r="S1777" s="2">
        <v>164.33999640000002</v>
      </c>
      <c r="T1777" s="2">
        <f t="shared" si="138"/>
        <v>90.660003599999982</v>
      </c>
      <c r="U1777" s="2">
        <f t="shared" si="139"/>
        <v>54.779998800000008</v>
      </c>
    </row>
    <row r="1778" spans="1:21">
      <c r="A1778">
        <v>75914</v>
      </c>
      <c r="B1778" s="1">
        <v>43163</v>
      </c>
      <c r="C1778" s="2">
        <f t="shared" si="136"/>
        <v>7</v>
      </c>
      <c r="D1778" s="2" t="str">
        <f t="shared" si="137"/>
        <v>Weekend</v>
      </c>
      <c r="E1778" s="2" t="str">
        <f>TEXT(Table2[[#This Row],[Order Date]],"MMMM")</f>
        <v>March</v>
      </c>
      <c r="F1778" s="2" t="str">
        <f>TEXT(Table2[[#This Row],[Order Date]],"YYYY")</f>
        <v>2018</v>
      </c>
      <c r="G1778">
        <v>19467</v>
      </c>
      <c r="H1778" t="s">
        <v>500</v>
      </c>
      <c r="I1778" t="s">
        <v>1067</v>
      </c>
      <c r="J1778" t="s">
        <v>89</v>
      </c>
      <c r="K1778" t="s">
        <v>90</v>
      </c>
      <c r="L1778" t="s">
        <v>28</v>
      </c>
      <c r="M1778" t="s">
        <v>97</v>
      </c>
      <c r="N1778">
        <v>1360</v>
      </c>
      <c r="O1778" t="s">
        <v>38</v>
      </c>
      <c r="P1778" s="4">
        <v>370</v>
      </c>
      <c r="Q1778">
        <v>1</v>
      </c>
      <c r="R1778" s="4">
        <f t="shared" si="135"/>
        <v>370</v>
      </c>
      <c r="S1778" s="2">
        <v>249.0899963</v>
      </c>
      <c r="T1778" s="2">
        <f t="shared" si="138"/>
        <v>120.9100037</v>
      </c>
      <c r="U1778" s="2">
        <f t="shared" si="139"/>
        <v>249.0899963</v>
      </c>
    </row>
    <row r="1779" spans="1:21">
      <c r="A1779">
        <v>46725</v>
      </c>
      <c r="B1779" s="1">
        <v>43160</v>
      </c>
      <c r="C1779" s="2">
        <f t="shared" si="136"/>
        <v>4</v>
      </c>
      <c r="D1779" s="2" t="str">
        <f t="shared" si="137"/>
        <v>Weekday</v>
      </c>
      <c r="E1779" s="2" t="str">
        <f>TEXT(Table2[[#This Row],[Order Date]],"MMMM")</f>
        <v>March</v>
      </c>
      <c r="F1779" s="2" t="str">
        <f>TEXT(Table2[[#This Row],[Order Date]],"YYYY")</f>
        <v>2018</v>
      </c>
      <c r="G1779">
        <v>2431</v>
      </c>
      <c r="H1779" t="s">
        <v>569</v>
      </c>
      <c r="I1779" t="s">
        <v>40</v>
      </c>
      <c r="J1779" t="s">
        <v>110</v>
      </c>
      <c r="K1779" t="s">
        <v>90</v>
      </c>
      <c r="L1779" t="s">
        <v>28</v>
      </c>
      <c r="M1779" t="s">
        <v>94</v>
      </c>
      <c r="N1779">
        <v>403</v>
      </c>
      <c r="O1779" t="s">
        <v>53</v>
      </c>
      <c r="P1779" s="4">
        <v>133.37</v>
      </c>
      <c r="Q1779">
        <v>1</v>
      </c>
      <c r="R1779" s="4">
        <f t="shared" si="135"/>
        <v>133.37</v>
      </c>
      <c r="S1779" s="2">
        <v>84.590000149999995</v>
      </c>
      <c r="T1779" s="2">
        <f t="shared" si="138"/>
        <v>48.77999985000001</v>
      </c>
      <c r="U1779" s="2">
        <f t="shared" si="139"/>
        <v>84.590000149999995</v>
      </c>
    </row>
    <row r="1780" spans="1:21">
      <c r="A1780">
        <v>45646</v>
      </c>
      <c r="B1780" s="1">
        <v>43159</v>
      </c>
      <c r="C1780" s="2">
        <f t="shared" si="136"/>
        <v>3</v>
      </c>
      <c r="D1780" s="2" t="str">
        <f t="shared" si="137"/>
        <v>Weekday</v>
      </c>
      <c r="E1780" s="2" t="str">
        <f>TEXT(Table2[[#This Row],[Order Date]],"MMMM")</f>
        <v>February</v>
      </c>
      <c r="F1780" s="2" t="str">
        <f>TEXT(Table2[[#This Row],[Order Date]],"YYYY")</f>
        <v>2018</v>
      </c>
      <c r="G1780">
        <v>5339</v>
      </c>
      <c r="H1780" t="s">
        <v>569</v>
      </c>
      <c r="I1780" t="s">
        <v>44</v>
      </c>
      <c r="J1780" t="s">
        <v>110</v>
      </c>
      <c r="K1780" t="s">
        <v>111</v>
      </c>
      <c r="L1780" t="s">
        <v>33</v>
      </c>
      <c r="M1780" t="s">
        <v>134</v>
      </c>
      <c r="N1780">
        <v>191</v>
      </c>
      <c r="O1780" t="s">
        <v>29</v>
      </c>
      <c r="P1780" s="4">
        <v>85</v>
      </c>
      <c r="Q1780">
        <v>5</v>
      </c>
      <c r="R1780" s="4">
        <f t="shared" si="135"/>
        <v>425</v>
      </c>
      <c r="S1780" s="2">
        <v>273.89999399999999</v>
      </c>
      <c r="T1780" s="2">
        <f t="shared" si="138"/>
        <v>151.10000600000001</v>
      </c>
      <c r="U1780" s="2">
        <f t="shared" si="139"/>
        <v>54.779998800000001</v>
      </c>
    </row>
    <row r="1781" spans="1:21">
      <c r="A1781">
        <v>47758</v>
      </c>
      <c r="B1781" s="1">
        <v>43159</v>
      </c>
      <c r="C1781" s="2">
        <f t="shared" si="136"/>
        <v>3</v>
      </c>
      <c r="D1781" s="2" t="str">
        <f t="shared" si="137"/>
        <v>Weekday</v>
      </c>
      <c r="E1781" s="2" t="str">
        <f>TEXT(Table2[[#This Row],[Order Date]],"MMMM")</f>
        <v>February</v>
      </c>
      <c r="F1781" s="2" t="str">
        <f>TEXT(Table2[[#This Row],[Order Date]],"YYYY")</f>
        <v>2018</v>
      </c>
      <c r="G1781">
        <v>8293</v>
      </c>
      <c r="H1781" t="s">
        <v>807</v>
      </c>
      <c r="I1781" t="s">
        <v>44</v>
      </c>
      <c r="J1781" t="s">
        <v>110</v>
      </c>
      <c r="K1781" t="s">
        <v>111</v>
      </c>
      <c r="L1781" t="s">
        <v>28</v>
      </c>
      <c r="M1781" t="s">
        <v>94</v>
      </c>
      <c r="N1781">
        <v>403</v>
      </c>
      <c r="O1781" t="s">
        <v>53</v>
      </c>
      <c r="P1781" s="4">
        <v>133.37</v>
      </c>
      <c r="Q1781">
        <v>1</v>
      </c>
      <c r="R1781" s="4">
        <f t="shared" si="135"/>
        <v>133.37</v>
      </c>
      <c r="S1781" s="2">
        <v>84.590000149999995</v>
      </c>
      <c r="T1781" s="2">
        <f t="shared" si="138"/>
        <v>48.77999985000001</v>
      </c>
      <c r="U1781" s="2">
        <f t="shared" si="139"/>
        <v>84.590000149999995</v>
      </c>
    </row>
    <row r="1782" spans="1:21">
      <c r="A1782">
        <v>47752</v>
      </c>
      <c r="B1782" s="1">
        <v>43159</v>
      </c>
      <c r="C1782" s="2">
        <f t="shared" si="136"/>
        <v>3</v>
      </c>
      <c r="D1782" s="2" t="str">
        <f t="shared" si="137"/>
        <v>Weekday</v>
      </c>
      <c r="E1782" s="2" t="str">
        <f>TEXT(Table2[[#This Row],[Order Date]],"MMMM")</f>
        <v>February</v>
      </c>
      <c r="F1782" s="2" t="str">
        <f>TEXT(Table2[[#This Row],[Order Date]],"YYYY")</f>
        <v>2018</v>
      </c>
      <c r="G1782">
        <v>9114</v>
      </c>
      <c r="H1782" t="s">
        <v>92</v>
      </c>
      <c r="I1782" t="s">
        <v>159</v>
      </c>
      <c r="J1782" t="s">
        <v>110</v>
      </c>
      <c r="K1782" t="s">
        <v>90</v>
      </c>
      <c r="L1782" t="s">
        <v>28</v>
      </c>
      <c r="M1782" t="s">
        <v>120</v>
      </c>
      <c r="N1782">
        <v>365</v>
      </c>
      <c r="O1782" t="s">
        <v>53</v>
      </c>
      <c r="P1782" s="4">
        <v>94.75</v>
      </c>
      <c r="Q1782">
        <v>3</v>
      </c>
      <c r="R1782" s="4">
        <f t="shared" si="135"/>
        <v>284.25</v>
      </c>
      <c r="S1782" s="2">
        <v>91.709999100000005</v>
      </c>
      <c r="T1782" s="2">
        <f t="shared" si="138"/>
        <v>192.5400009</v>
      </c>
      <c r="U1782" s="2">
        <f t="shared" si="139"/>
        <v>30.5699997</v>
      </c>
    </row>
    <row r="1783" spans="1:21">
      <c r="A1783">
        <v>16013</v>
      </c>
      <c r="B1783" s="1">
        <v>43159</v>
      </c>
      <c r="C1783" s="2">
        <f t="shared" si="136"/>
        <v>3</v>
      </c>
      <c r="D1783" s="2" t="str">
        <f t="shared" si="137"/>
        <v>Weekday</v>
      </c>
      <c r="E1783" s="2" t="str">
        <f>TEXT(Table2[[#This Row],[Order Date]],"MMMM")</f>
        <v>February</v>
      </c>
      <c r="F1783" s="2" t="str">
        <f>TEXT(Table2[[#This Row],[Order Date]],"YYYY")</f>
        <v>2018</v>
      </c>
      <c r="G1783">
        <v>4460</v>
      </c>
      <c r="H1783" t="s">
        <v>92</v>
      </c>
      <c r="I1783" t="s">
        <v>26</v>
      </c>
      <c r="J1783" t="s">
        <v>89</v>
      </c>
      <c r="K1783" t="s">
        <v>90</v>
      </c>
      <c r="L1783" t="s">
        <v>28</v>
      </c>
      <c r="M1783" t="s">
        <v>134</v>
      </c>
      <c r="N1783">
        <v>191</v>
      </c>
      <c r="O1783" t="s">
        <v>29</v>
      </c>
      <c r="P1783" s="4">
        <v>85</v>
      </c>
      <c r="Q1783">
        <v>4</v>
      </c>
      <c r="R1783" s="4">
        <f t="shared" si="135"/>
        <v>340</v>
      </c>
      <c r="S1783" s="2">
        <v>219.11999520000001</v>
      </c>
      <c r="T1783" s="2">
        <f t="shared" si="138"/>
        <v>120.88000479999999</v>
      </c>
      <c r="U1783" s="2">
        <f t="shared" si="139"/>
        <v>54.779998800000001</v>
      </c>
    </row>
    <row r="1784" spans="1:21">
      <c r="A1784">
        <v>47938</v>
      </c>
      <c r="B1784" s="1">
        <v>43158</v>
      </c>
      <c r="C1784" s="2">
        <f t="shared" si="136"/>
        <v>2</v>
      </c>
      <c r="D1784" s="2" t="str">
        <f t="shared" si="137"/>
        <v>Weekday</v>
      </c>
      <c r="E1784" s="2" t="str">
        <f>TEXT(Table2[[#This Row],[Order Date]],"MMMM")</f>
        <v>February</v>
      </c>
      <c r="F1784" s="2" t="str">
        <f>TEXT(Table2[[#This Row],[Order Date]],"YYYY")</f>
        <v>2018</v>
      </c>
      <c r="G1784">
        <v>8792</v>
      </c>
      <c r="H1784" t="s">
        <v>92</v>
      </c>
      <c r="I1784" t="s">
        <v>169</v>
      </c>
      <c r="J1784" t="s">
        <v>89</v>
      </c>
      <c r="K1784" t="s">
        <v>90</v>
      </c>
      <c r="L1784" t="s">
        <v>28</v>
      </c>
      <c r="M1784" t="s">
        <v>183</v>
      </c>
      <c r="N1784">
        <v>627</v>
      </c>
      <c r="O1784" t="s">
        <v>46</v>
      </c>
      <c r="P1784" s="4">
        <v>165</v>
      </c>
      <c r="Q1784">
        <v>4</v>
      </c>
      <c r="R1784" s="4">
        <f t="shared" si="135"/>
        <v>660</v>
      </c>
      <c r="S1784" s="2">
        <v>490.9200136</v>
      </c>
      <c r="T1784" s="2">
        <f t="shared" si="138"/>
        <v>169.0799864</v>
      </c>
      <c r="U1784" s="2">
        <f t="shared" si="139"/>
        <v>122.7300034</v>
      </c>
    </row>
    <row r="1785" spans="1:21">
      <c r="A1785">
        <v>47731</v>
      </c>
      <c r="B1785" s="1">
        <v>43158</v>
      </c>
      <c r="C1785" s="2">
        <f t="shared" si="136"/>
        <v>2</v>
      </c>
      <c r="D1785" s="2" t="str">
        <f t="shared" si="137"/>
        <v>Weekday</v>
      </c>
      <c r="E1785" s="2" t="str">
        <f>TEXT(Table2[[#This Row],[Order Date]],"MMMM")</f>
        <v>February</v>
      </c>
      <c r="F1785" s="2" t="str">
        <f>TEXT(Table2[[#This Row],[Order Date]],"YYYY")</f>
        <v>2018</v>
      </c>
      <c r="G1785">
        <v>6473</v>
      </c>
      <c r="H1785" t="s">
        <v>704</v>
      </c>
      <c r="I1785" t="s">
        <v>397</v>
      </c>
      <c r="J1785" t="s">
        <v>89</v>
      </c>
      <c r="K1785" t="s">
        <v>90</v>
      </c>
      <c r="L1785" t="s">
        <v>28</v>
      </c>
      <c r="M1785" t="s">
        <v>120</v>
      </c>
      <c r="N1785">
        <v>365</v>
      </c>
      <c r="O1785" t="s">
        <v>53</v>
      </c>
      <c r="P1785" s="4">
        <v>94.75</v>
      </c>
      <c r="Q1785">
        <v>4</v>
      </c>
      <c r="R1785" s="4">
        <f t="shared" si="135"/>
        <v>379</v>
      </c>
      <c r="S1785" s="2">
        <v>122.2799988</v>
      </c>
      <c r="T1785" s="2">
        <f t="shared" si="138"/>
        <v>256.72000120000001</v>
      </c>
      <c r="U1785" s="2">
        <f t="shared" si="139"/>
        <v>30.5699997</v>
      </c>
    </row>
    <row r="1786" spans="1:21">
      <c r="A1786">
        <v>49763</v>
      </c>
      <c r="B1786" s="1">
        <v>43158</v>
      </c>
      <c r="C1786" s="2">
        <f t="shared" si="136"/>
        <v>2</v>
      </c>
      <c r="D1786" s="2" t="str">
        <f t="shared" si="137"/>
        <v>Weekday</v>
      </c>
      <c r="E1786" s="2" t="str">
        <f>TEXT(Table2[[#This Row],[Order Date]],"MMMM")</f>
        <v>February</v>
      </c>
      <c r="F1786" s="2" t="str">
        <f>TEXT(Table2[[#This Row],[Order Date]],"YYYY")</f>
        <v>2018</v>
      </c>
      <c r="G1786">
        <v>12216</v>
      </c>
      <c r="H1786" t="s">
        <v>114</v>
      </c>
      <c r="I1786" t="s">
        <v>1068</v>
      </c>
      <c r="J1786" t="s">
        <v>89</v>
      </c>
      <c r="K1786" t="s">
        <v>90</v>
      </c>
      <c r="L1786" t="s">
        <v>33</v>
      </c>
      <c r="M1786" t="s">
        <v>258</v>
      </c>
      <c r="N1786">
        <v>278</v>
      </c>
      <c r="O1786" t="s">
        <v>29</v>
      </c>
      <c r="P1786" s="4">
        <v>27.54</v>
      </c>
      <c r="Q1786">
        <v>4</v>
      </c>
      <c r="R1786" s="4">
        <f t="shared" si="135"/>
        <v>110.16</v>
      </c>
      <c r="S1786" s="2">
        <v>50.11999892</v>
      </c>
      <c r="T1786" s="2">
        <f t="shared" si="138"/>
        <v>60.040001079999996</v>
      </c>
      <c r="U1786" s="2">
        <f t="shared" si="139"/>
        <v>12.52999973</v>
      </c>
    </row>
    <row r="1787" spans="1:21">
      <c r="A1787">
        <v>45461</v>
      </c>
      <c r="B1787" s="1">
        <v>43156</v>
      </c>
      <c r="C1787" s="2">
        <f t="shared" si="136"/>
        <v>7</v>
      </c>
      <c r="D1787" s="2" t="str">
        <f t="shared" si="137"/>
        <v>Weekend</v>
      </c>
      <c r="E1787" s="2" t="str">
        <f>TEXT(Table2[[#This Row],[Order Date]],"MMMM")</f>
        <v>February</v>
      </c>
      <c r="F1787" s="2" t="str">
        <f>TEXT(Table2[[#This Row],[Order Date]],"YYYY")</f>
        <v>2018</v>
      </c>
      <c r="G1787">
        <v>4741</v>
      </c>
      <c r="H1787" t="s">
        <v>92</v>
      </c>
      <c r="I1787" t="s">
        <v>152</v>
      </c>
      <c r="J1787" t="s">
        <v>110</v>
      </c>
      <c r="K1787" t="s">
        <v>90</v>
      </c>
      <c r="L1787" t="s">
        <v>28</v>
      </c>
      <c r="M1787" t="s">
        <v>183</v>
      </c>
      <c r="N1787">
        <v>627</v>
      </c>
      <c r="O1787" t="s">
        <v>46</v>
      </c>
      <c r="P1787" s="4">
        <v>165</v>
      </c>
      <c r="Q1787">
        <v>2</v>
      </c>
      <c r="R1787" s="4">
        <f t="shared" si="135"/>
        <v>330</v>
      </c>
      <c r="S1787" s="2">
        <v>245.4600068</v>
      </c>
      <c r="T1787" s="2">
        <f t="shared" si="138"/>
        <v>84.539993199999998</v>
      </c>
      <c r="U1787" s="2">
        <f t="shared" si="139"/>
        <v>122.7300034</v>
      </c>
    </row>
    <row r="1788" spans="1:21">
      <c r="A1788">
        <v>47044</v>
      </c>
      <c r="B1788" s="1">
        <v>43154</v>
      </c>
      <c r="C1788" s="2">
        <f t="shared" si="136"/>
        <v>5</v>
      </c>
      <c r="D1788" s="2" t="str">
        <f t="shared" si="137"/>
        <v>Weekday</v>
      </c>
      <c r="E1788" s="2" t="str">
        <f>TEXT(Table2[[#This Row],[Order Date]],"MMMM")</f>
        <v>February</v>
      </c>
      <c r="F1788" s="2" t="str">
        <f>TEXT(Table2[[#This Row],[Order Date]],"YYYY")</f>
        <v>2018</v>
      </c>
      <c r="G1788">
        <v>5536</v>
      </c>
      <c r="H1788" t="s">
        <v>92</v>
      </c>
      <c r="I1788" t="s">
        <v>718</v>
      </c>
      <c r="J1788" t="s">
        <v>89</v>
      </c>
      <c r="K1788" t="s">
        <v>90</v>
      </c>
      <c r="L1788" t="s">
        <v>28</v>
      </c>
      <c r="M1788" t="s">
        <v>94</v>
      </c>
      <c r="N1788">
        <v>403</v>
      </c>
      <c r="O1788" t="s">
        <v>53</v>
      </c>
      <c r="P1788" s="4">
        <v>133.37</v>
      </c>
      <c r="Q1788">
        <v>1</v>
      </c>
      <c r="R1788" s="4">
        <f t="shared" si="135"/>
        <v>133.37</v>
      </c>
      <c r="S1788" s="2">
        <v>84.590000149999995</v>
      </c>
      <c r="T1788" s="2">
        <f t="shared" si="138"/>
        <v>48.77999985000001</v>
      </c>
      <c r="U1788" s="2">
        <f t="shared" si="139"/>
        <v>84.590000149999995</v>
      </c>
    </row>
    <row r="1789" spans="1:21">
      <c r="A1789">
        <v>47262</v>
      </c>
      <c r="B1789" s="1">
        <v>43153</v>
      </c>
      <c r="C1789" s="2">
        <f t="shared" si="136"/>
        <v>4</v>
      </c>
      <c r="D1789" s="2" t="str">
        <f t="shared" si="137"/>
        <v>Weekday</v>
      </c>
      <c r="E1789" s="2" t="str">
        <f>TEXT(Table2[[#This Row],[Order Date]],"MMMM")</f>
        <v>February</v>
      </c>
      <c r="F1789" s="2" t="str">
        <f>TEXT(Table2[[#This Row],[Order Date]],"YYYY")</f>
        <v>2018</v>
      </c>
      <c r="G1789">
        <v>8133</v>
      </c>
      <c r="H1789" t="s">
        <v>602</v>
      </c>
      <c r="I1789" t="s">
        <v>36</v>
      </c>
      <c r="J1789" t="s">
        <v>110</v>
      </c>
      <c r="K1789" t="s">
        <v>90</v>
      </c>
      <c r="L1789" t="s">
        <v>28</v>
      </c>
      <c r="M1789" t="s">
        <v>134</v>
      </c>
      <c r="N1789">
        <v>191</v>
      </c>
      <c r="O1789" t="s">
        <v>29</v>
      </c>
      <c r="P1789" s="4">
        <v>85</v>
      </c>
      <c r="Q1789">
        <v>4</v>
      </c>
      <c r="R1789" s="4">
        <f t="shared" si="135"/>
        <v>340</v>
      </c>
      <c r="S1789" s="2">
        <v>219.11999520000001</v>
      </c>
      <c r="T1789" s="2">
        <f t="shared" si="138"/>
        <v>120.88000479999999</v>
      </c>
      <c r="U1789" s="2">
        <f t="shared" si="139"/>
        <v>54.779998800000001</v>
      </c>
    </row>
    <row r="1790" spans="1:21">
      <c r="A1790">
        <v>45418</v>
      </c>
      <c r="B1790" s="1">
        <v>43153</v>
      </c>
      <c r="C1790" s="2">
        <f t="shared" si="136"/>
        <v>4</v>
      </c>
      <c r="D1790" s="2" t="str">
        <f t="shared" si="137"/>
        <v>Weekday</v>
      </c>
      <c r="E1790" s="2" t="str">
        <f>TEXT(Table2[[#This Row],[Order Date]],"MMMM")</f>
        <v>February</v>
      </c>
      <c r="F1790" s="2" t="str">
        <f>TEXT(Table2[[#This Row],[Order Date]],"YYYY")</f>
        <v>2018</v>
      </c>
      <c r="G1790">
        <v>9011</v>
      </c>
      <c r="H1790" t="s">
        <v>92</v>
      </c>
      <c r="I1790" t="s">
        <v>36</v>
      </c>
      <c r="J1790" t="s">
        <v>110</v>
      </c>
      <c r="K1790" t="s">
        <v>90</v>
      </c>
      <c r="L1790" t="s">
        <v>28</v>
      </c>
      <c r="M1790" t="s">
        <v>94</v>
      </c>
      <c r="N1790">
        <v>403</v>
      </c>
      <c r="O1790" t="s">
        <v>53</v>
      </c>
      <c r="P1790" s="4">
        <v>133.37</v>
      </c>
      <c r="Q1790">
        <v>1</v>
      </c>
      <c r="R1790" s="4">
        <f t="shared" si="135"/>
        <v>133.37</v>
      </c>
      <c r="S1790" s="2">
        <v>84.590000149999995</v>
      </c>
      <c r="T1790" s="2">
        <f t="shared" si="138"/>
        <v>48.77999985000001</v>
      </c>
      <c r="U1790" s="2">
        <f t="shared" si="139"/>
        <v>84.590000149999995</v>
      </c>
    </row>
    <row r="1791" spans="1:21">
      <c r="A1791">
        <v>49445</v>
      </c>
      <c r="B1791" s="1">
        <v>43153</v>
      </c>
      <c r="C1791" s="2">
        <f t="shared" si="136"/>
        <v>4</v>
      </c>
      <c r="D1791" s="2" t="str">
        <f t="shared" si="137"/>
        <v>Weekday</v>
      </c>
      <c r="E1791" s="2" t="str">
        <f>TEXT(Table2[[#This Row],[Order Date]],"MMMM")</f>
        <v>February</v>
      </c>
      <c r="F1791" s="2" t="str">
        <f>TEXT(Table2[[#This Row],[Order Date]],"YYYY")</f>
        <v>2018</v>
      </c>
      <c r="G1791">
        <v>3935</v>
      </c>
      <c r="H1791" t="s">
        <v>702</v>
      </c>
      <c r="I1791" t="s">
        <v>1069</v>
      </c>
      <c r="J1791" t="s">
        <v>89</v>
      </c>
      <c r="K1791" t="s">
        <v>90</v>
      </c>
      <c r="L1791" t="s">
        <v>33</v>
      </c>
      <c r="M1791" t="s">
        <v>120</v>
      </c>
      <c r="N1791">
        <v>365</v>
      </c>
      <c r="O1791" t="s">
        <v>53</v>
      </c>
      <c r="P1791" s="4">
        <v>94.75</v>
      </c>
      <c r="Q1791">
        <v>4</v>
      </c>
      <c r="R1791" s="4">
        <f t="shared" si="135"/>
        <v>379</v>
      </c>
      <c r="S1791" s="2">
        <v>122.2799988</v>
      </c>
      <c r="T1791" s="2">
        <f t="shared" si="138"/>
        <v>256.72000120000001</v>
      </c>
      <c r="U1791" s="2">
        <f t="shared" si="139"/>
        <v>30.5699997</v>
      </c>
    </row>
    <row r="1792" spans="1:21">
      <c r="A1792">
        <v>47600</v>
      </c>
      <c r="B1792" s="1">
        <v>43153</v>
      </c>
      <c r="C1792" s="2">
        <f t="shared" si="136"/>
        <v>4</v>
      </c>
      <c r="D1792" s="2" t="str">
        <f t="shared" si="137"/>
        <v>Weekday</v>
      </c>
      <c r="E1792" s="2" t="str">
        <f>TEXT(Table2[[#This Row],[Order Date]],"MMMM")</f>
        <v>February</v>
      </c>
      <c r="F1792" s="2" t="str">
        <f>TEXT(Table2[[#This Row],[Order Date]],"YYYY")</f>
        <v>2018</v>
      </c>
      <c r="G1792">
        <v>11797</v>
      </c>
      <c r="H1792" t="s">
        <v>92</v>
      </c>
      <c r="I1792" t="s">
        <v>338</v>
      </c>
      <c r="J1792" t="s">
        <v>89</v>
      </c>
      <c r="K1792" t="s">
        <v>90</v>
      </c>
      <c r="L1792" t="s">
        <v>28</v>
      </c>
      <c r="M1792" t="s">
        <v>94</v>
      </c>
      <c r="N1792">
        <v>403</v>
      </c>
      <c r="O1792" t="s">
        <v>53</v>
      </c>
      <c r="P1792" s="4">
        <v>133.37</v>
      </c>
      <c r="Q1792">
        <v>1</v>
      </c>
      <c r="R1792" s="4">
        <f t="shared" si="135"/>
        <v>133.37</v>
      </c>
      <c r="S1792" s="2">
        <v>84.590000149999995</v>
      </c>
      <c r="T1792" s="2">
        <f t="shared" si="138"/>
        <v>48.77999985000001</v>
      </c>
      <c r="U1792" s="2">
        <f t="shared" si="139"/>
        <v>84.590000149999995</v>
      </c>
    </row>
    <row r="1793" spans="1:21">
      <c r="A1793">
        <v>45198</v>
      </c>
      <c r="B1793" s="1">
        <v>43152</v>
      </c>
      <c r="C1793" s="2">
        <f t="shared" si="136"/>
        <v>3</v>
      </c>
      <c r="D1793" s="2" t="str">
        <f t="shared" si="137"/>
        <v>Weekday</v>
      </c>
      <c r="E1793" s="2" t="str">
        <f>TEXT(Table2[[#This Row],[Order Date]],"MMMM")</f>
        <v>February</v>
      </c>
      <c r="F1793" s="2" t="str">
        <f>TEXT(Table2[[#This Row],[Order Date]],"YYYY")</f>
        <v>2018</v>
      </c>
      <c r="G1793">
        <v>6497</v>
      </c>
      <c r="H1793" t="s">
        <v>441</v>
      </c>
      <c r="I1793" t="s">
        <v>177</v>
      </c>
      <c r="J1793" t="s">
        <v>89</v>
      </c>
      <c r="K1793" t="s">
        <v>90</v>
      </c>
      <c r="L1793" t="s">
        <v>28</v>
      </c>
      <c r="M1793" t="s">
        <v>94</v>
      </c>
      <c r="N1793">
        <v>403</v>
      </c>
      <c r="O1793" t="s">
        <v>53</v>
      </c>
      <c r="P1793" s="4">
        <v>133.37</v>
      </c>
      <c r="Q1793">
        <v>1</v>
      </c>
      <c r="R1793" s="4">
        <f t="shared" si="135"/>
        <v>133.37</v>
      </c>
      <c r="S1793" s="2">
        <v>84.590000149999995</v>
      </c>
      <c r="T1793" s="2">
        <f t="shared" si="138"/>
        <v>48.77999985000001</v>
      </c>
      <c r="U1793" s="2">
        <f t="shared" si="139"/>
        <v>84.590000149999995</v>
      </c>
    </row>
    <row r="1794" spans="1:21">
      <c r="A1794">
        <v>17119</v>
      </c>
      <c r="B1794" s="1">
        <v>43151</v>
      </c>
      <c r="C1794" s="2">
        <f t="shared" si="136"/>
        <v>2</v>
      </c>
      <c r="D1794" s="2" t="str">
        <f t="shared" si="137"/>
        <v>Weekday</v>
      </c>
      <c r="E1794" s="2" t="str">
        <f>TEXT(Table2[[#This Row],[Order Date]],"MMMM")</f>
        <v>February</v>
      </c>
      <c r="F1794" s="2" t="str">
        <f>TEXT(Table2[[#This Row],[Order Date]],"YYYY")</f>
        <v>2018</v>
      </c>
      <c r="G1794">
        <v>11848</v>
      </c>
      <c r="H1794" t="s">
        <v>92</v>
      </c>
      <c r="I1794" t="s">
        <v>31</v>
      </c>
      <c r="J1794" t="s">
        <v>110</v>
      </c>
      <c r="K1794" t="s">
        <v>90</v>
      </c>
      <c r="L1794" t="s">
        <v>28</v>
      </c>
      <c r="M1794" t="s">
        <v>94</v>
      </c>
      <c r="N1794">
        <v>403</v>
      </c>
      <c r="O1794" t="s">
        <v>53</v>
      </c>
      <c r="P1794" s="4">
        <v>133.37</v>
      </c>
      <c r="Q1794">
        <v>1</v>
      </c>
      <c r="R1794" s="4">
        <f t="shared" ref="R1794:R1857" si="140">P1794*Q1794</f>
        <v>133.37</v>
      </c>
      <c r="S1794" s="2">
        <v>84.590000149999995</v>
      </c>
      <c r="T1794" s="2">
        <f t="shared" si="138"/>
        <v>48.77999985000001</v>
      </c>
      <c r="U1794" s="2">
        <f t="shared" si="139"/>
        <v>84.590000149999995</v>
      </c>
    </row>
    <row r="1795" spans="1:21">
      <c r="A1795">
        <v>17415</v>
      </c>
      <c r="B1795" s="1">
        <v>43150</v>
      </c>
      <c r="C1795" s="2">
        <f t="shared" ref="C1795:C1858" si="141">WEEKDAY(B1795,2)</f>
        <v>1</v>
      </c>
      <c r="D1795" s="2" t="str">
        <f t="shared" ref="D1795:D1858" si="142">IF(C1795&gt;=6,"Weekend","Weekday")</f>
        <v>Weekday</v>
      </c>
      <c r="E1795" s="2" t="str">
        <f>TEXT(Table2[[#This Row],[Order Date]],"MMMM")</f>
        <v>February</v>
      </c>
      <c r="F1795" s="2" t="str">
        <f>TEXT(Table2[[#This Row],[Order Date]],"YYYY")</f>
        <v>2018</v>
      </c>
      <c r="G1795">
        <v>7060</v>
      </c>
      <c r="H1795" t="s">
        <v>339</v>
      </c>
      <c r="I1795" t="s">
        <v>340</v>
      </c>
      <c r="J1795" t="s">
        <v>319</v>
      </c>
      <c r="K1795" t="s">
        <v>90</v>
      </c>
      <c r="L1795" t="s">
        <v>28</v>
      </c>
      <c r="M1795" t="s">
        <v>94</v>
      </c>
      <c r="N1795">
        <v>403</v>
      </c>
      <c r="O1795" t="s">
        <v>53</v>
      </c>
      <c r="P1795" s="4">
        <v>133.37</v>
      </c>
      <c r="Q1795">
        <v>1</v>
      </c>
      <c r="R1795" s="4">
        <f t="shared" si="140"/>
        <v>133.37</v>
      </c>
      <c r="S1795" s="2">
        <v>84.590000149999995</v>
      </c>
      <c r="T1795" s="2">
        <f t="shared" ref="T1795:T1858" si="143">R1795-S1795</f>
        <v>48.77999985000001</v>
      </c>
      <c r="U1795" s="2">
        <f t="shared" ref="U1795:U1858" si="144">S1795/Q1795</f>
        <v>84.590000149999995</v>
      </c>
    </row>
    <row r="1796" spans="1:21">
      <c r="A1796">
        <v>20250</v>
      </c>
      <c r="B1796" s="1">
        <v>43149</v>
      </c>
      <c r="C1796" s="2">
        <f t="shared" si="141"/>
        <v>7</v>
      </c>
      <c r="D1796" s="2" t="str">
        <f t="shared" si="142"/>
        <v>Weekend</v>
      </c>
      <c r="E1796" s="2" t="str">
        <f>TEXT(Table2[[#This Row],[Order Date]],"MMMM")</f>
        <v>February</v>
      </c>
      <c r="F1796" s="2" t="str">
        <f>TEXT(Table2[[#This Row],[Order Date]],"YYYY")</f>
        <v>2018</v>
      </c>
      <c r="G1796">
        <v>376</v>
      </c>
      <c r="H1796" t="s">
        <v>201</v>
      </c>
      <c r="I1796" t="s">
        <v>44</v>
      </c>
      <c r="J1796" t="s">
        <v>110</v>
      </c>
      <c r="K1796" t="s">
        <v>90</v>
      </c>
      <c r="L1796" t="s">
        <v>28</v>
      </c>
      <c r="M1796" t="s">
        <v>120</v>
      </c>
      <c r="N1796">
        <v>365</v>
      </c>
      <c r="O1796" t="s">
        <v>53</v>
      </c>
      <c r="P1796" s="4">
        <v>94.75</v>
      </c>
      <c r="Q1796">
        <v>1</v>
      </c>
      <c r="R1796" s="4">
        <f t="shared" si="140"/>
        <v>94.75</v>
      </c>
      <c r="S1796" s="2">
        <v>30.5699997</v>
      </c>
      <c r="T1796" s="2">
        <f t="shared" si="143"/>
        <v>64.180000300000003</v>
      </c>
      <c r="U1796" s="2">
        <f t="shared" si="144"/>
        <v>30.5699997</v>
      </c>
    </row>
    <row r="1797" spans="1:21">
      <c r="A1797">
        <v>44981</v>
      </c>
      <c r="B1797" s="1">
        <v>43149</v>
      </c>
      <c r="C1797" s="2">
        <f t="shared" si="141"/>
        <v>7</v>
      </c>
      <c r="D1797" s="2" t="str">
        <f t="shared" si="142"/>
        <v>Weekend</v>
      </c>
      <c r="E1797" s="2" t="str">
        <f>TEXT(Table2[[#This Row],[Order Date]],"MMMM")</f>
        <v>February</v>
      </c>
      <c r="F1797" s="2" t="str">
        <f>TEXT(Table2[[#This Row],[Order Date]],"YYYY")</f>
        <v>2018</v>
      </c>
      <c r="G1797">
        <v>2091</v>
      </c>
      <c r="H1797" t="s">
        <v>92</v>
      </c>
      <c r="I1797" t="s">
        <v>685</v>
      </c>
      <c r="J1797" t="s">
        <v>89</v>
      </c>
      <c r="K1797" t="s">
        <v>90</v>
      </c>
      <c r="L1797" t="s">
        <v>28</v>
      </c>
      <c r="M1797" t="s">
        <v>183</v>
      </c>
      <c r="N1797">
        <v>627</v>
      </c>
      <c r="O1797" t="s">
        <v>46</v>
      </c>
      <c r="P1797" s="4">
        <v>165</v>
      </c>
      <c r="Q1797">
        <v>5</v>
      </c>
      <c r="R1797" s="4">
        <f t="shared" si="140"/>
        <v>825</v>
      </c>
      <c r="S1797" s="2">
        <v>613.65001700000005</v>
      </c>
      <c r="T1797" s="2">
        <f t="shared" si="143"/>
        <v>211.34998299999995</v>
      </c>
      <c r="U1797" s="2">
        <f t="shared" si="144"/>
        <v>122.73000340000002</v>
      </c>
    </row>
    <row r="1798" spans="1:21">
      <c r="A1798">
        <v>42821</v>
      </c>
      <c r="B1798" s="1">
        <v>43148</v>
      </c>
      <c r="C1798" s="2">
        <f t="shared" si="141"/>
        <v>6</v>
      </c>
      <c r="D1798" s="2" t="str">
        <f t="shared" si="142"/>
        <v>Weekend</v>
      </c>
      <c r="E1798" s="2" t="str">
        <f>TEXT(Table2[[#This Row],[Order Date]],"MMMM")</f>
        <v>February</v>
      </c>
      <c r="F1798" s="2" t="str">
        <f>TEXT(Table2[[#This Row],[Order Date]],"YYYY")</f>
        <v>2018</v>
      </c>
      <c r="G1798">
        <v>4354</v>
      </c>
      <c r="H1798" t="s">
        <v>1070</v>
      </c>
      <c r="I1798" t="s">
        <v>152</v>
      </c>
      <c r="J1798" t="s">
        <v>110</v>
      </c>
      <c r="K1798" t="s">
        <v>90</v>
      </c>
      <c r="L1798" t="s">
        <v>28</v>
      </c>
      <c r="M1798" t="s">
        <v>94</v>
      </c>
      <c r="N1798">
        <v>403</v>
      </c>
      <c r="O1798" t="s">
        <v>53</v>
      </c>
      <c r="P1798" s="4">
        <v>133.37</v>
      </c>
      <c r="Q1798">
        <v>1</v>
      </c>
      <c r="R1798" s="4">
        <f t="shared" si="140"/>
        <v>133.37</v>
      </c>
      <c r="S1798" s="2">
        <v>84.590000149999995</v>
      </c>
      <c r="T1798" s="2">
        <f t="shared" si="143"/>
        <v>48.77999985000001</v>
      </c>
      <c r="U1798" s="2">
        <f t="shared" si="144"/>
        <v>84.590000149999995</v>
      </c>
    </row>
    <row r="1799" spans="1:21">
      <c r="A1799">
        <v>41903</v>
      </c>
      <c r="B1799" s="1">
        <v>43145</v>
      </c>
      <c r="C1799" s="2">
        <f t="shared" si="141"/>
        <v>3</v>
      </c>
      <c r="D1799" s="2" t="str">
        <f t="shared" si="142"/>
        <v>Weekday</v>
      </c>
      <c r="E1799" s="2" t="str">
        <f>TEXT(Table2[[#This Row],[Order Date]],"MMMM")</f>
        <v>February</v>
      </c>
      <c r="F1799" s="2" t="str">
        <f>TEXT(Table2[[#This Row],[Order Date]],"YYYY")</f>
        <v>2018</v>
      </c>
      <c r="G1799">
        <v>3767</v>
      </c>
      <c r="H1799" t="s">
        <v>1071</v>
      </c>
      <c r="I1799" t="s">
        <v>44</v>
      </c>
      <c r="J1799" t="s">
        <v>110</v>
      </c>
      <c r="K1799" t="s">
        <v>111</v>
      </c>
      <c r="L1799" t="s">
        <v>33</v>
      </c>
      <c r="M1799" t="s">
        <v>120</v>
      </c>
      <c r="N1799">
        <v>365</v>
      </c>
      <c r="O1799" t="s">
        <v>53</v>
      </c>
      <c r="P1799" s="4">
        <v>94.75</v>
      </c>
      <c r="Q1799">
        <v>5</v>
      </c>
      <c r="R1799" s="4">
        <f t="shared" si="140"/>
        <v>473.75</v>
      </c>
      <c r="S1799" s="2">
        <v>152.8499985</v>
      </c>
      <c r="T1799" s="2">
        <f t="shared" si="143"/>
        <v>320.90000150000003</v>
      </c>
      <c r="U1799" s="2">
        <f t="shared" si="144"/>
        <v>30.5699997</v>
      </c>
    </row>
    <row r="1800" spans="1:21">
      <c r="A1800">
        <v>32617</v>
      </c>
      <c r="B1800" s="1">
        <v>43145</v>
      </c>
      <c r="C1800" s="2">
        <f t="shared" si="141"/>
        <v>3</v>
      </c>
      <c r="D1800" s="2" t="str">
        <f t="shared" si="142"/>
        <v>Weekday</v>
      </c>
      <c r="E1800" s="2" t="str">
        <f>TEXT(Table2[[#This Row],[Order Date]],"MMMM")</f>
        <v>February</v>
      </c>
      <c r="F1800" s="2" t="str">
        <f>TEXT(Table2[[#This Row],[Order Date]],"YYYY")</f>
        <v>2018</v>
      </c>
      <c r="G1800">
        <v>3800</v>
      </c>
      <c r="H1800" t="s">
        <v>92</v>
      </c>
      <c r="I1800" t="s">
        <v>1055</v>
      </c>
      <c r="J1800" t="s">
        <v>89</v>
      </c>
      <c r="K1800" t="s">
        <v>90</v>
      </c>
      <c r="L1800" t="s">
        <v>33</v>
      </c>
      <c r="M1800" t="s">
        <v>120</v>
      </c>
      <c r="N1800">
        <v>365</v>
      </c>
      <c r="O1800" t="s">
        <v>53</v>
      </c>
      <c r="P1800" s="4">
        <v>94.75</v>
      </c>
      <c r="Q1800">
        <v>3</v>
      </c>
      <c r="R1800" s="4">
        <f t="shared" si="140"/>
        <v>284.25</v>
      </c>
      <c r="S1800" s="2">
        <v>91.709999100000005</v>
      </c>
      <c r="T1800" s="2">
        <f t="shared" si="143"/>
        <v>192.5400009</v>
      </c>
      <c r="U1800" s="2">
        <f t="shared" si="144"/>
        <v>30.5699997</v>
      </c>
    </row>
    <row r="1801" spans="1:21">
      <c r="A1801">
        <v>48901</v>
      </c>
      <c r="B1801" s="1">
        <v>43145</v>
      </c>
      <c r="C1801" s="2">
        <f t="shared" si="141"/>
        <v>3</v>
      </c>
      <c r="D1801" s="2" t="str">
        <f t="shared" si="142"/>
        <v>Weekday</v>
      </c>
      <c r="E1801" s="2" t="str">
        <f>TEXT(Table2[[#This Row],[Order Date]],"MMMM")</f>
        <v>February</v>
      </c>
      <c r="F1801" s="2" t="str">
        <f>TEXT(Table2[[#This Row],[Order Date]],"YYYY")</f>
        <v>2018</v>
      </c>
      <c r="G1801">
        <v>3624</v>
      </c>
      <c r="H1801" t="s">
        <v>1072</v>
      </c>
      <c r="I1801" t="s">
        <v>56</v>
      </c>
      <c r="J1801" t="s">
        <v>89</v>
      </c>
      <c r="K1801" t="s">
        <v>90</v>
      </c>
      <c r="L1801" t="s">
        <v>33</v>
      </c>
      <c r="M1801" t="s">
        <v>91</v>
      </c>
      <c r="N1801">
        <v>810</v>
      </c>
      <c r="O1801" t="s">
        <v>46</v>
      </c>
      <c r="P1801" s="4">
        <v>18.989999999999998</v>
      </c>
      <c r="Q1801">
        <v>4</v>
      </c>
      <c r="R1801" s="4">
        <f t="shared" si="140"/>
        <v>75.959999999999994</v>
      </c>
      <c r="S1801" s="2">
        <v>42.040000919999997</v>
      </c>
      <c r="T1801" s="2">
        <f t="shared" si="143"/>
        <v>33.919999079999997</v>
      </c>
      <c r="U1801" s="2">
        <f t="shared" si="144"/>
        <v>10.510000229999999</v>
      </c>
    </row>
    <row r="1802" spans="1:21">
      <c r="A1802">
        <v>24770</v>
      </c>
      <c r="B1802" s="1">
        <v>43144</v>
      </c>
      <c r="C1802" s="2">
        <f t="shared" si="141"/>
        <v>2</v>
      </c>
      <c r="D1802" s="2" t="str">
        <f t="shared" si="142"/>
        <v>Weekday</v>
      </c>
      <c r="E1802" s="2" t="str">
        <f>TEXT(Table2[[#This Row],[Order Date]],"MMMM")</f>
        <v>February</v>
      </c>
      <c r="F1802" s="2" t="str">
        <f>TEXT(Table2[[#This Row],[Order Date]],"YYYY")</f>
        <v>2018</v>
      </c>
      <c r="G1802">
        <v>10240</v>
      </c>
      <c r="H1802" t="s">
        <v>915</v>
      </c>
      <c r="I1802" t="s">
        <v>44</v>
      </c>
      <c r="J1802" t="s">
        <v>110</v>
      </c>
      <c r="K1802" t="s">
        <v>111</v>
      </c>
      <c r="L1802" t="s">
        <v>33</v>
      </c>
      <c r="M1802" t="s">
        <v>120</v>
      </c>
      <c r="N1802">
        <v>365</v>
      </c>
      <c r="O1802" t="s">
        <v>53</v>
      </c>
      <c r="P1802" s="4">
        <v>94.75</v>
      </c>
      <c r="Q1802">
        <v>5</v>
      </c>
      <c r="R1802" s="4">
        <f t="shared" si="140"/>
        <v>473.75</v>
      </c>
      <c r="S1802" s="2">
        <v>152.8499985</v>
      </c>
      <c r="T1802" s="2">
        <f t="shared" si="143"/>
        <v>320.90000150000003</v>
      </c>
      <c r="U1802" s="2">
        <f t="shared" si="144"/>
        <v>30.5699997</v>
      </c>
    </row>
    <row r="1803" spans="1:21">
      <c r="A1803">
        <v>47439</v>
      </c>
      <c r="B1803" s="1">
        <v>43143</v>
      </c>
      <c r="C1803" s="2">
        <f t="shared" si="141"/>
        <v>1</v>
      </c>
      <c r="D1803" s="2" t="str">
        <f t="shared" si="142"/>
        <v>Weekday</v>
      </c>
      <c r="E1803" s="2" t="str">
        <f>TEXT(Table2[[#This Row],[Order Date]],"MMMM")</f>
        <v>February</v>
      </c>
      <c r="F1803" s="2" t="str">
        <f>TEXT(Table2[[#This Row],[Order Date]],"YYYY")</f>
        <v>2018</v>
      </c>
      <c r="G1803">
        <v>346</v>
      </c>
      <c r="H1803" t="s">
        <v>1073</v>
      </c>
      <c r="I1803" t="s">
        <v>44</v>
      </c>
      <c r="J1803" t="s">
        <v>110</v>
      </c>
      <c r="K1803" t="s">
        <v>111</v>
      </c>
      <c r="L1803" t="s">
        <v>33</v>
      </c>
      <c r="M1803" t="s">
        <v>120</v>
      </c>
      <c r="N1803">
        <v>365</v>
      </c>
      <c r="O1803" t="s">
        <v>53</v>
      </c>
      <c r="P1803" s="4">
        <v>94.75</v>
      </c>
      <c r="Q1803">
        <v>5</v>
      </c>
      <c r="R1803" s="4">
        <f t="shared" si="140"/>
        <v>473.75</v>
      </c>
      <c r="S1803" s="2">
        <v>152.8499985</v>
      </c>
      <c r="T1803" s="2">
        <f t="shared" si="143"/>
        <v>320.90000150000003</v>
      </c>
      <c r="U1803" s="2">
        <f t="shared" si="144"/>
        <v>30.5699997</v>
      </c>
    </row>
    <row r="1804" spans="1:21">
      <c r="A1804">
        <v>45339</v>
      </c>
      <c r="B1804" s="1">
        <v>43143</v>
      </c>
      <c r="C1804" s="2">
        <f t="shared" si="141"/>
        <v>1</v>
      </c>
      <c r="D1804" s="2" t="str">
        <f t="shared" si="142"/>
        <v>Weekday</v>
      </c>
      <c r="E1804" s="2" t="str">
        <f>TEXT(Table2[[#This Row],[Order Date]],"MMMM")</f>
        <v>February</v>
      </c>
      <c r="F1804" s="2" t="str">
        <f>TEXT(Table2[[#This Row],[Order Date]],"YYYY")</f>
        <v>2018</v>
      </c>
      <c r="G1804">
        <v>6508</v>
      </c>
      <c r="H1804" t="s">
        <v>92</v>
      </c>
      <c r="I1804" t="s">
        <v>119</v>
      </c>
      <c r="J1804" t="s">
        <v>89</v>
      </c>
      <c r="K1804" t="s">
        <v>90</v>
      </c>
      <c r="L1804" t="s">
        <v>33</v>
      </c>
      <c r="M1804" t="s">
        <v>806</v>
      </c>
      <c r="N1804">
        <v>906</v>
      </c>
      <c r="O1804" t="s">
        <v>46</v>
      </c>
      <c r="P1804" s="4">
        <v>52.99</v>
      </c>
      <c r="Q1804">
        <v>2</v>
      </c>
      <c r="R1804" s="4">
        <f t="shared" si="140"/>
        <v>105.98</v>
      </c>
      <c r="S1804" s="2">
        <v>71.72000122</v>
      </c>
      <c r="T1804" s="2">
        <f t="shared" si="143"/>
        <v>34.259998780000004</v>
      </c>
      <c r="U1804" s="2">
        <f t="shared" si="144"/>
        <v>35.86000061</v>
      </c>
    </row>
    <row r="1805" spans="1:21">
      <c r="A1805">
        <v>27856</v>
      </c>
      <c r="B1805" s="1">
        <v>43142</v>
      </c>
      <c r="C1805" s="2">
        <f t="shared" si="141"/>
        <v>7</v>
      </c>
      <c r="D1805" s="2" t="str">
        <f t="shared" si="142"/>
        <v>Weekend</v>
      </c>
      <c r="E1805" s="2" t="str">
        <f>TEXT(Table2[[#This Row],[Order Date]],"MMMM")</f>
        <v>February</v>
      </c>
      <c r="F1805" s="2" t="str">
        <f>TEXT(Table2[[#This Row],[Order Date]],"YYYY")</f>
        <v>2018</v>
      </c>
      <c r="G1805">
        <v>9177</v>
      </c>
      <c r="H1805" t="s">
        <v>176</v>
      </c>
      <c r="I1805" t="s">
        <v>44</v>
      </c>
      <c r="J1805" t="s">
        <v>110</v>
      </c>
      <c r="K1805" t="s">
        <v>111</v>
      </c>
      <c r="L1805" t="s">
        <v>33</v>
      </c>
      <c r="M1805" t="s">
        <v>120</v>
      </c>
      <c r="N1805">
        <v>365</v>
      </c>
      <c r="O1805" t="s">
        <v>53</v>
      </c>
      <c r="P1805" s="4">
        <v>94.75</v>
      </c>
      <c r="Q1805">
        <v>5</v>
      </c>
      <c r="R1805" s="4">
        <f t="shared" si="140"/>
        <v>473.75</v>
      </c>
      <c r="S1805" s="2">
        <v>152.8499985</v>
      </c>
      <c r="T1805" s="2">
        <f t="shared" si="143"/>
        <v>320.90000150000003</v>
      </c>
      <c r="U1805" s="2">
        <f t="shared" si="144"/>
        <v>30.5699997</v>
      </c>
    </row>
    <row r="1806" spans="1:21">
      <c r="A1806">
        <v>44771</v>
      </c>
      <c r="B1806" s="1">
        <v>43142</v>
      </c>
      <c r="C1806" s="2">
        <f t="shared" si="141"/>
        <v>7</v>
      </c>
      <c r="D1806" s="2" t="str">
        <f t="shared" si="142"/>
        <v>Weekend</v>
      </c>
      <c r="E1806" s="2" t="str">
        <f>TEXT(Table2[[#This Row],[Order Date]],"MMMM")</f>
        <v>February</v>
      </c>
      <c r="F1806" s="2" t="str">
        <f>TEXT(Table2[[#This Row],[Order Date]],"YYYY")</f>
        <v>2018</v>
      </c>
      <c r="G1806">
        <v>1429</v>
      </c>
      <c r="H1806" t="s">
        <v>311</v>
      </c>
      <c r="I1806" t="s">
        <v>40</v>
      </c>
      <c r="J1806" t="s">
        <v>110</v>
      </c>
      <c r="K1806" t="s">
        <v>90</v>
      </c>
      <c r="L1806" t="s">
        <v>28</v>
      </c>
      <c r="M1806" t="s">
        <v>309</v>
      </c>
      <c r="N1806">
        <v>835</v>
      </c>
      <c r="O1806" t="s">
        <v>46</v>
      </c>
      <c r="P1806" s="4">
        <v>185</v>
      </c>
      <c r="Q1806">
        <v>4</v>
      </c>
      <c r="R1806" s="4">
        <f t="shared" si="140"/>
        <v>740</v>
      </c>
      <c r="S1806" s="2">
        <v>411.96000672000002</v>
      </c>
      <c r="T1806" s="2">
        <f t="shared" si="143"/>
        <v>328.03999327999998</v>
      </c>
      <c r="U1806" s="2">
        <f t="shared" si="144"/>
        <v>102.99000168000001</v>
      </c>
    </row>
    <row r="1807" spans="1:21">
      <c r="A1807">
        <v>46599</v>
      </c>
      <c r="B1807" s="1">
        <v>43142</v>
      </c>
      <c r="C1807" s="2">
        <f t="shared" si="141"/>
        <v>7</v>
      </c>
      <c r="D1807" s="2" t="str">
        <f t="shared" si="142"/>
        <v>Weekend</v>
      </c>
      <c r="E1807" s="2" t="str">
        <f>TEXT(Table2[[#This Row],[Order Date]],"MMMM")</f>
        <v>February</v>
      </c>
      <c r="F1807" s="2" t="str">
        <f>TEXT(Table2[[#This Row],[Order Date]],"YYYY")</f>
        <v>2018</v>
      </c>
      <c r="G1807">
        <v>6122</v>
      </c>
      <c r="H1807" t="s">
        <v>92</v>
      </c>
      <c r="I1807" t="s">
        <v>195</v>
      </c>
      <c r="J1807" t="s">
        <v>110</v>
      </c>
      <c r="K1807" t="s">
        <v>90</v>
      </c>
      <c r="L1807" t="s">
        <v>28</v>
      </c>
      <c r="M1807" t="s">
        <v>362</v>
      </c>
      <c r="N1807">
        <v>917</v>
      </c>
      <c r="O1807" t="s">
        <v>49</v>
      </c>
      <c r="P1807" s="4">
        <v>26.95</v>
      </c>
      <c r="Q1807">
        <v>3</v>
      </c>
      <c r="R1807" s="4">
        <f t="shared" si="140"/>
        <v>80.849999999999994</v>
      </c>
      <c r="S1807" s="2">
        <v>56.070001589999997</v>
      </c>
      <c r="T1807" s="2">
        <f t="shared" si="143"/>
        <v>24.779998409999997</v>
      </c>
      <c r="U1807" s="2">
        <f t="shared" si="144"/>
        <v>18.690000529999999</v>
      </c>
    </row>
    <row r="1808" spans="1:21">
      <c r="A1808">
        <v>47743</v>
      </c>
      <c r="B1808" s="1">
        <v>43142</v>
      </c>
      <c r="C1808" s="2">
        <f t="shared" si="141"/>
        <v>7</v>
      </c>
      <c r="D1808" s="2" t="str">
        <f t="shared" si="142"/>
        <v>Weekend</v>
      </c>
      <c r="E1808" s="2" t="str">
        <f>TEXT(Table2[[#This Row],[Order Date]],"MMMM")</f>
        <v>February</v>
      </c>
      <c r="F1808" s="2" t="str">
        <f>TEXT(Table2[[#This Row],[Order Date]],"YYYY")</f>
        <v>2018</v>
      </c>
      <c r="G1808">
        <v>11012</v>
      </c>
      <c r="H1808" t="s">
        <v>92</v>
      </c>
      <c r="I1808" t="s">
        <v>1007</v>
      </c>
      <c r="J1808" t="s">
        <v>89</v>
      </c>
      <c r="K1808" t="s">
        <v>90</v>
      </c>
      <c r="L1808" t="s">
        <v>33</v>
      </c>
      <c r="M1808" t="s">
        <v>160</v>
      </c>
      <c r="N1808">
        <v>502</v>
      </c>
      <c r="O1808" t="s">
        <v>29</v>
      </c>
      <c r="P1808" s="4">
        <v>65</v>
      </c>
      <c r="Q1808">
        <v>2</v>
      </c>
      <c r="R1808" s="4">
        <f t="shared" si="140"/>
        <v>130</v>
      </c>
      <c r="S1808" s="2">
        <v>67.199996940000005</v>
      </c>
      <c r="T1808" s="2">
        <f t="shared" si="143"/>
        <v>62.800003059999995</v>
      </c>
      <c r="U1808" s="2">
        <f t="shared" si="144"/>
        <v>33.599998470000003</v>
      </c>
    </row>
    <row r="1809" spans="1:21">
      <c r="A1809">
        <v>48950</v>
      </c>
      <c r="B1809" s="1">
        <v>43142</v>
      </c>
      <c r="C1809" s="2">
        <f t="shared" si="141"/>
        <v>7</v>
      </c>
      <c r="D1809" s="2" t="str">
        <f t="shared" si="142"/>
        <v>Weekend</v>
      </c>
      <c r="E1809" s="2" t="str">
        <f>TEXT(Table2[[#This Row],[Order Date]],"MMMM")</f>
        <v>February</v>
      </c>
      <c r="F1809" s="2" t="str">
        <f>TEXT(Table2[[#This Row],[Order Date]],"YYYY")</f>
        <v>2018</v>
      </c>
      <c r="G1809">
        <v>8643</v>
      </c>
      <c r="H1809" t="s">
        <v>1074</v>
      </c>
      <c r="I1809" t="s">
        <v>26</v>
      </c>
      <c r="J1809" t="s">
        <v>89</v>
      </c>
      <c r="K1809" t="s">
        <v>90</v>
      </c>
      <c r="L1809" t="s">
        <v>28</v>
      </c>
      <c r="M1809" t="s">
        <v>94</v>
      </c>
      <c r="N1809">
        <v>403</v>
      </c>
      <c r="O1809" t="s">
        <v>53</v>
      </c>
      <c r="P1809" s="4">
        <v>133.37</v>
      </c>
      <c r="Q1809">
        <v>1</v>
      </c>
      <c r="R1809" s="4">
        <f t="shared" si="140"/>
        <v>133.37</v>
      </c>
      <c r="S1809" s="2">
        <v>84.590000149999995</v>
      </c>
      <c r="T1809" s="2">
        <f t="shared" si="143"/>
        <v>48.77999985000001</v>
      </c>
      <c r="U1809" s="2">
        <f t="shared" si="144"/>
        <v>84.590000149999995</v>
      </c>
    </row>
    <row r="1810" spans="1:21">
      <c r="A1810">
        <v>46827</v>
      </c>
      <c r="B1810" s="1">
        <v>43142</v>
      </c>
      <c r="C1810" s="2">
        <f t="shared" si="141"/>
        <v>7</v>
      </c>
      <c r="D1810" s="2" t="str">
        <f t="shared" si="142"/>
        <v>Weekend</v>
      </c>
      <c r="E1810" s="2" t="str">
        <f>TEXT(Table2[[#This Row],[Order Date]],"MMMM")</f>
        <v>February</v>
      </c>
      <c r="F1810" s="2" t="str">
        <f>TEXT(Table2[[#This Row],[Order Date]],"YYYY")</f>
        <v>2018</v>
      </c>
      <c r="G1810">
        <v>7537</v>
      </c>
      <c r="H1810" t="s">
        <v>441</v>
      </c>
      <c r="I1810" t="s">
        <v>557</v>
      </c>
      <c r="J1810" t="s">
        <v>89</v>
      </c>
      <c r="K1810" t="s">
        <v>90</v>
      </c>
      <c r="L1810" t="s">
        <v>33</v>
      </c>
      <c r="M1810" t="s">
        <v>134</v>
      </c>
      <c r="N1810">
        <v>191</v>
      </c>
      <c r="O1810" t="s">
        <v>29</v>
      </c>
      <c r="P1810" s="4">
        <v>85</v>
      </c>
      <c r="Q1810">
        <v>4</v>
      </c>
      <c r="R1810" s="4">
        <f t="shared" si="140"/>
        <v>340</v>
      </c>
      <c r="S1810" s="2">
        <v>219.11999520000001</v>
      </c>
      <c r="T1810" s="2">
        <f t="shared" si="143"/>
        <v>120.88000479999999</v>
      </c>
      <c r="U1810" s="2">
        <f t="shared" si="144"/>
        <v>54.779998800000001</v>
      </c>
    </row>
    <row r="1811" spans="1:21">
      <c r="A1811">
        <v>25688</v>
      </c>
      <c r="B1811" s="1">
        <v>43141</v>
      </c>
      <c r="C1811" s="2">
        <f t="shared" si="141"/>
        <v>6</v>
      </c>
      <c r="D1811" s="2" t="str">
        <f t="shared" si="142"/>
        <v>Weekend</v>
      </c>
      <c r="E1811" s="2" t="str">
        <f>TEXT(Table2[[#This Row],[Order Date]],"MMMM")</f>
        <v>February</v>
      </c>
      <c r="F1811" s="2" t="str">
        <f>TEXT(Table2[[#This Row],[Order Date]],"YYYY")</f>
        <v>2018</v>
      </c>
      <c r="G1811">
        <v>5920</v>
      </c>
      <c r="H1811" t="s">
        <v>92</v>
      </c>
      <c r="I1811" t="s">
        <v>525</v>
      </c>
      <c r="J1811" t="s">
        <v>89</v>
      </c>
      <c r="K1811" t="s">
        <v>90</v>
      </c>
      <c r="L1811" t="s">
        <v>33</v>
      </c>
      <c r="M1811" t="s">
        <v>120</v>
      </c>
      <c r="N1811">
        <v>365</v>
      </c>
      <c r="O1811" t="s">
        <v>53</v>
      </c>
      <c r="P1811" s="4">
        <v>94.75</v>
      </c>
      <c r="Q1811">
        <v>2</v>
      </c>
      <c r="R1811" s="4">
        <f t="shared" si="140"/>
        <v>189.5</v>
      </c>
      <c r="S1811" s="2">
        <v>61.139999400000001</v>
      </c>
      <c r="T1811" s="2">
        <f t="shared" si="143"/>
        <v>128.36000060000001</v>
      </c>
      <c r="U1811" s="2">
        <f t="shared" si="144"/>
        <v>30.5699997</v>
      </c>
    </row>
    <row r="1812" spans="1:21">
      <c r="A1812">
        <v>27742</v>
      </c>
      <c r="B1812" s="1">
        <v>43140</v>
      </c>
      <c r="C1812" s="2">
        <f t="shared" si="141"/>
        <v>5</v>
      </c>
      <c r="D1812" s="2" t="str">
        <f t="shared" si="142"/>
        <v>Weekday</v>
      </c>
      <c r="E1812" s="2" t="str">
        <f>TEXT(Table2[[#This Row],[Order Date]],"MMMM")</f>
        <v>February</v>
      </c>
      <c r="F1812" s="2" t="str">
        <f>TEXT(Table2[[#This Row],[Order Date]],"YYYY")</f>
        <v>2018</v>
      </c>
      <c r="G1812">
        <v>9495</v>
      </c>
      <c r="H1812" t="s">
        <v>92</v>
      </c>
      <c r="I1812" t="s">
        <v>44</v>
      </c>
      <c r="J1812" t="s">
        <v>110</v>
      </c>
      <c r="K1812" t="s">
        <v>111</v>
      </c>
      <c r="L1812" t="s">
        <v>33</v>
      </c>
      <c r="M1812" t="s">
        <v>134</v>
      </c>
      <c r="N1812">
        <v>191</v>
      </c>
      <c r="O1812" t="s">
        <v>29</v>
      </c>
      <c r="P1812" s="4">
        <v>85</v>
      </c>
      <c r="Q1812">
        <v>5</v>
      </c>
      <c r="R1812" s="4">
        <f t="shared" si="140"/>
        <v>425</v>
      </c>
      <c r="S1812" s="2">
        <v>273.89999399999999</v>
      </c>
      <c r="T1812" s="2">
        <f t="shared" si="143"/>
        <v>151.10000600000001</v>
      </c>
      <c r="U1812" s="2">
        <f t="shared" si="144"/>
        <v>54.779998800000001</v>
      </c>
    </row>
    <row r="1813" spans="1:21">
      <c r="A1813">
        <v>41827</v>
      </c>
      <c r="B1813" s="1">
        <v>43140</v>
      </c>
      <c r="C1813" s="2">
        <f t="shared" si="141"/>
        <v>5</v>
      </c>
      <c r="D1813" s="2" t="str">
        <f t="shared" si="142"/>
        <v>Weekday</v>
      </c>
      <c r="E1813" s="2" t="str">
        <f>TEXT(Table2[[#This Row],[Order Date]],"MMMM")</f>
        <v>February</v>
      </c>
      <c r="F1813" s="2" t="str">
        <f>TEXT(Table2[[#This Row],[Order Date]],"YYYY")</f>
        <v>2018</v>
      </c>
      <c r="G1813">
        <v>3594</v>
      </c>
      <c r="H1813" t="s">
        <v>92</v>
      </c>
      <c r="I1813" t="s">
        <v>63</v>
      </c>
      <c r="J1813" t="s">
        <v>89</v>
      </c>
      <c r="K1813" t="s">
        <v>90</v>
      </c>
      <c r="L1813" t="s">
        <v>28</v>
      </c>
      <c r="M1813" t="s">
        <v>505</v>
      </c>
      <c r="N1813">
        <v>564</v>
      </c>
      <c r="O1813" t="s">
        <v>53</v>
      </c>
      <c r="P1813" s="4">
        <v>30</v>
      </c>
      <c r="Q1813">
        <v>4</v>
      </c>
      <c r="R1813" s="4">
        <f t="shared" si="140"/>
        <v>120</v>
      </c>
      <c r="S1813" s="2">
        <v>74.120002760000006</v>
      </c>
      <c r="T1813" s="2">
        <f t="shared" si="143"/>
        <v>45.879997239999994</v>
      </c>
      <c r="U1813" s="2">
        <f t="shared" si="144"/>
        <v>18.530000690000001</v>
      </c>
    </row>
    <row r="1814" spans="1:21">
      <c r="A1814">
        <v>31239</v>
      </c>
      <c r="B1814" s="1">
        <v>43135</v>
      </c>
      <c r="C1814" s="2">
        <f t="shared" si="141"/>
        <v>7</v>
      </c>
      <c r="D1814" s="2" t="str">
        <f t="shared" si="142"/>
        <v>Weekend</v>
      </c>
      <c r="E1814" s="2" t="str">
        <f>TEXT(Table2[[#This Row],[Order Date]],"MMMM")</f>
        <v>February</v>
      </c>
      <c r="F1814" s="2" t="str">
        <f>TEXT(Table2[[#This Row],[Order Date]],"YYYY")</f>
        <v>2018</v>
      </c>
      <c r="G1814">
        <v>5564</v>
      </c>
      <c r="H1814" t="s">
        <v>92</v>
      </c>
      <c r="I1814" t="s">
        <v>1050</v>
      </c>
      <c r="J1814" t="s">
        <v>110</v>
      </c>
      <c r="K1814" t="s">
        <v>90</v>
      </c>
      <c r="L1814" t="s">
        <v>28</v>
      </c>
      <c r="M1814" t="s">
        <v>120</v>
      </c>
      <c r="N1814">
        <v>365</v>
      </c>
      <c r="O1814" t="s">
        <v>53</v>
      </c>
      <c r="P1814" s="4">
        <v>94.75</v>
      </c>
      <c r="Q1814">
        <v>5</v>
      </c>
      <c r="R1814" s="4">
        <f t="shared" si="140"/>
        <v>473.75</v>
      </c>
      <c r="S1814" s="2">
        <v>152.8499985</v>
      </c>
      <c r="T1814" s="2">
        <f t="shared" si="143"/>
        <v>320.90000150000003</v>
      </c>
      <c r="U1814" s="2">
        <f t="shared" si="144"/>
        <v>30.5699997</v>
      </c>
    </row>
    <row r="1815" spans="1:21">
      <c r="A1815">
        <v>45772</v>
      </c>
      <c r="B1815" s="1">
        <v>43134</v>
      </c>
      <c r="C1815" s="2">
        <f t="shared" si="141"/>
        <v>6</v>
      </c>
      <c r="D1815" s="2" t="str">
        <f t="shared" si="142"/>
        <v>Weekend</v>
      </c>
      <c r="E1815" s="2" t="str">
        <f>TEXT(Table2[[#This Row],[Order Date]],"MMMM")</f>
        <v>February</v>
      </c>
      <c r="F1815" s="2" t="str">
        <f>TEXT(Table2[[#This Row],[Order Date]],"YYYY")</f>
        <v>2018</v>
      </c>
      <c r="G1815">
        <v>7955</v>
      </c>
      <c r="H1815" t="s">
        <v>417</v>
      </c>
      <c r="I1815" t="s">
        <v>182</v>
      </c>
      <c r="J1815" t="s">
        <v>110</v>
      </c>
      <c r="K1815" t="s">
        <v>90</v>
      </c>
      <c r="L1815" t="s">
        <v>28</v>
      </c>
      <c r="M1815" t="s">
        <v>120</v>
      </c>
      <c r="N1815">
        <v>365</v>
      </c>
      <c r="O1815" t="s">
        <v>53</v>
      </c>
      <c r="P1815" s="4">
        <v>94.75</v>
      </c>
      <c r="Q1815">
        <v>4</v>
      </c>
      <c r="R1815" s="4">
        <f t="shared" si="140"/>
        <v>379</v>
      </c>
      <c r="S1815" s="2">
        <v>122.2799988</v>
      </c>
      <c r="T1815" s="2">
        <f t="shared" si="143"/>
        <v>256.72000120000001</v>
      </c>
      <c r="U1815" s="2">
        <f t="shared" si="144"/>
        <v>30.5699997</v>
      </c>
    </row>
    <row r="1816" spans="1:21">
      <c r="A1816">
        <v>45772</v>
      </c>
      <c r="B1816" s="1">
        <v>43134</v>
      </c>
      <c r="C1816" s="2">
        <f t="shared" si="141"/>
        <v>6</v>
      </c>
      <c r="D1816" s="2" t="str">
        <f t="shared" si="142"/>
        <v>Weekend</v>
      </c>
      <c r="E1816" s="2" t="str">
        <f>TEXT(Table2[[#This Row],[Order Date]],"MMMM")</f>
        <v>February</v>
      </c>
      <c r="F1816" s="2" t="str">
        <f>TEXT(Table2[[#This Row],[Order Date]],"YYYY")</f>
        <v>2018</v>
      </c>
      <c r="G1816">
        <v>7955</v>
      </c>
      <c r="H1816" t="s">
        <v>417</v>
      </c>
      <c r="I1816" t="s">
        <v>182</v>
      </c>
      <c r="J1816" t="s">
        <v>110</v>
      </c>
      <c r="K1816" t="s">
        <v>90</v>
      </c>
      <c r="L1816" t="s">
        <v>28</v>
      </c>
      <c r="M1816" t="s">
        <v>120</v>
      </c>
      <c r="N1816">
        <v>365</v>
      </c>
      <c r="O1816" t="s">
        <v>53</v>
      </c>
      <c r="P1816" s="4">
        <v>94.75</v>
      </c>
      <c r="Q1816">
        <v>5</v>
      </c>
      <c r="R1816" s="4">
        <f t="shared" si="140"/>
        <v>473.75</v>
      </c>
      <c r="S1816" s="2">
        <v>152.8499985</v>
      </c>
      <c r="T1816" s="2">
        <f t="shared" si="143"/>
        <v>320.90000150000003</v>
      </c>
      <c r="U1816" s="2">
        <f t="shared" si="144"/>
        <v>30.5699997</v>
      </c>
    </row>
    <row r="1817" spans="1:21">
      <c r="A1817">
        <v>45291</v>
      </c>
      <c r="B1817" s="1">
        <v>43134</v>
      </c>
      <c r="C1817" s="2">
        <f t="shared" si="141"/>
        <v>6</v>
      </c>
      <c r="D1817" s="2" t="str">
        <f t="shared" si="142"/>
        <v>Weekend</v>
      </c>
      <c r="E1817" s="2" t="str">
        <f>TEXT(Table2[[#This Row],[Order Date]],"MMMM")</f>
        <v>February</v>
      </c>
      <c r="F1817" s="2" t="str">
        <f>TEXT(Table2[[#This Row],[Order Date]],"YYYY")</f>
        <v>2018</v>
      </c>
      <c r="G1817">
        <v>7905</v>
      </c>
      <c r="H1817" t="s">
        <v>301</v>
      </c>
      <c r="I1817" t="s">
        <v>130</v>
      </c>
      <c r="J1817" t="s">
        <v>89</v>
      </c>
      <c r="K1817" t="s">
        <v>90</v>
      </c>
      <c r="L1817" t="s">
        <v>28</v>
      </c>
      <c r="M1817" t="s">
        <v>120</v>
      </c>
      <c r="N1817">
        <v>365</v>
      </c>
      <c r="O1817" t="s">
        <v>53</v>
      </c>
      <c r="P1817" s="4">
        <v>94.75</v>
      </c>
      <c r="Q1817">
        <v>5</v>
      </c>
      <c r="R1817" s="4">
        <f t="shared" si="140"/>
        <v>473.75</v>
      </c>
      <c r="S1817" s="2">
        <v>152.8499985</v>
      </c>
      <c r="T1817" s="2">
        <f t="shared" si="143"/>
        <v>320.90000150000003</v>
      </c>
      <c r="U1817" s="2">
        <f t="shared" si="144"/>
        <v>30.5699997</v>
      </c>
    </row>
    <row r="1818" spans="1:21">
      <c r="A1818">
        <v>47343</v>
      </c>
      <c r="B1818" s="1">
        <v>43133</v>
      </c>
      <c r="C1818" s="2">
        <f t="shared" si="141"/>
        <v>5</v>
      </c>
      <c r="D1818" s="2" t="str">
        <f t="shared" si="142"/>
        <v>Weekday</v>
      </c>
      <c r="E1818" s="2" t="str">
        <f>TEXT(Table2[[#This Row],[Order Date]],"MMMM")</f>
        <v>February</v>
      </c>
      <c r="F1818" s="2" t="str">
        <f>TEXT(Table2[[#This Row],[Order Date]],"YYYY")</f>
        <v>2018</v>
      </c>
      <c r="G1818">
        <v>1758</v>
      </c>
      <c r="H1818" t="s">
        <v>457</v>
      </c>
      <c r="I1818" t="s">
        <v>254</v>
      </c>
      <c r="J1818" t="s">
        <v>89</v>
      </c>
      <c r="K1818" t="s">
        <v>90</v>
      </c>
      <c r="L1818" t="s">
        <v>28</v>
      </c>
      <c r="M1818" t="s">
        <v>134</v>
      </c>
      <c r="N1818">
        <v>191</v>
      </c>
      <c r="O1818" t="s">
        <v>29</v>
      </c>
      <c r="P1818" s="4">
        <v>85</v>
      </c>
      <c r="Q1818">
        <v>4</v>
      </c>
      <c r="R1818" s="4">
        <f t="shared" si="140"/>
        <v>340</v>
      </c>
      <c r="S1818" s="2">
        <v>219.11999520000001</v>
      </c>
      <c r="T1818" s="2">
        <f t="shared" si="143"/>
        <v>120.88000479999999</v>
      </c>
      <c r="U1818" s="2">
        <f t="shared" si="144"/>
        <v>54.779998800000001</v>
      </c>
    </row>
    <row r="1819" spans="1:21">
      <c r="A1819">
        <v>10586</v>
      </c>
      <c r="B1819" s="1">
        <v>43133</v>
      </c>
      <c r="C1819" s="2">
        <f t="shared" si="141"/>
        <v>5</v>
      </c>
      <c r="D1819" s="2" t="str">
        <f t="shared" si="142"/>
        <v>Weekday</v>
      </c>
      <c r="E1819" s="2" t="str">
        <f>TEXT(Table2[[#This Row],[Order Date]],"MMMM")</f>
        <v>February</v>
      </c>
      <c r="F1819" s="2" t="str">
        <f>TEXT(Table2[[#This Row],[Order Date]],"YYYY")</f>
        <v>2018</v>
      </c>
      <c r="G1819">
        <v>10129</v>
      </c>
      <c r="H1819" t="s">
        <v>1075</v>
      </c>
      <c r="I1819" t="s">
        <v>519</v>
      </c>
      <c r="J1819" t="s">
        <v>89</v>
      </c>
      <c r="K1819" t="s">
        <v>90</v>
      </c>
      <c r="L1819" t="s">
        <v>28</v>
      </c>
      <c r="M1819" t="s">
        <v>120</v>
      </c>
      <c r="N1819">
        <v>365</v>
      </c>
      <c r="O1819" t="s">
        <v>53</v>
      </c>
      <c r="P1819" s="4">
        <v>94.75</v>
      </c>
      <c r="Q1819">
        <v>5</v>
      </c>
      <c r="R1819" s="4">
        <f t="shared" si="140"/>
        <v>473.75</v>
      </c>
      <c r="S1819" s="2">
        <v>152.8499985</v>
      </c>
      <c r="T1819" s="2">
        <f t="shared" si="143"/>
        <v>320.90000150000003</v>
      </c>
      <c r="U1819" s="2">
        <f t="shared" si="144"/>
        <v>30.5699997</v>
      </c>
    </row>
    <row r="1820" spans="1:21">
      <c r="A1820">
        <v>64500</v>
      </c>
      <c r="B1820" s="1">
        <v>43132</v>
      </c>
      <c r="C1820" s="2">
        <f t="shared" si="141"/>
        <v>4</v>
      </c>
      <c r="D1820" s="2" t="str">
        <f t="shared" si="142"/>
        <v>Weekday</v>
      </c>
      <c r="E1820" s="2" t="str">
        <f>TEXT(Table2[[#This Row],[Order Date]],"MMMM")</f>
        <v>February</v>
      </c>
      <c r="F1820" s="2" t="str">
        <f>TEXT(Table2[[#This Row],[Order Date]],"YYYY")</f>
        <v>2018</v>
      </c>
      <c r="G1820">
        <v>11536</v>
      </c>
      <c r="H1820" t="s">
        <v>92</v>
      </c>
      <c r="I1820" t="s">
        <v>27</v>
      </c>
      <c r="J1820" t="s">
        <v>89</v>
      </c>
      <c r="K1820" t="s">
        <v>90</v>
      </c>
      <c r="L1820" t="s">
        <v>28</v>
      </c>
      <c r="M1820" t="s">
        <v>120</v>
      </c>
      <c r="N1820">
        <v>365</v>
      </c>
      <c r="O1820" t="s">
        <v>53</v>
      </c>
      <c r="P1820" s="4">
        <v>94.75</v>
      </c>
      <c r="Q1820">
        <v>5</v>
      </c>
      <c r="R1820" s="4">
        <f t="shared" si="140"/>
        <v>473.75</v>
      </c>
      <c r="S1820" s="2">
        <v>152.8499985</v>
      </c>
      <c r="T1820" s="2">
        <f t="shared" si="143"/>
        <v>320.90000150000003</v>
      </c>
      <c r="U1820" s="2">
        <f t="shared" si="144"/>
        <v>30.5699997</v>
      </c>
    </row>
    <row r="1821" spans="1:21">
      <c r="A1821">
        <v>44504</v>
      </c>
      <c r="B1821" s="1">
        <v>43132</v>
      </c>
      <c r="C1821" s="2">
        <f t="shared" si="141"/>
        <v>4</v>
      </c>
      <c r="D1821" s="2" t="str">
        <f t="shared" si="142"/>
        <v>Weekday</v>
      </c>
      <c r="E1821" s="2" t="str">
        <f>TEXT(Table2[[#This Row],[Order Date]],"MMMM")</f>
        <v>February</v>
      </c>
      <c r="F1821" s="2" t="str">
        <f>TEXT(Table2[[#This Row],[Order Date]],"YYYY")</f>
        <v>2018</v>
      </c>
      <c r="G1821">
        <v>8544</v>
      </c>
      <c r="H1821" t="s">
        <v>92</v>
      </c>
      <c r="I1821" t="s">
        <v>254</v>
      </c>
      <c r="J1821" t="s">
        <v>89</v>
      </c>
      <c r="K1821" t="s">
        <v>90</v>
      </c>
      <c r="L1821" t="s">
        <v>28</v>
      </c>
      <c r="M1821" t="s">
        <v>412</v>
      </c>
      <c r="N1821">
        <v>885</v>
      </c>
      <c r="O1821" t="s">
        <v>46</v>
      </c>
      <c r="P1821" s="4">
        <v>52.99</v>
      </c>
      <c r="Q1821">
        <v>5</v>
      </c>
      <c r="R1821" s="4">
        <f t="shared" si="140"/>
        <v>264.95</v>
      </c>
      <c r="S1821" s="2">
        <v>179.30000304999999</v>
      </c>
      <c r="T1821" s="2">
        <f t="shared" si="143"/>
        <v>85.649996950000002</v>
      </c>
      <c r="U1821" s="2">
        <f t="shared" si="144"/>
        <v>35.86000061</v>
      </c>
    </row>
    <row r="1822" spans="1:21">
      <c r="A1822">
        <v>48684</v>
      </c>
      <c r="B1822" s="1">
        <v>43132</v>
      </c>
      <c r="C1822" s="2">
        <f t="shared" si="141"/>
        <v>4</v>
      </c>
      <c r="D1822" s="2" t="str">
        <f t="shared" si="142"/>
        <v>Weekday</v>
      </c>
      <c r="E1822" s="2" t="str">
        <f>TEXT(Table2[[#This Row],[Order Date]],"MMMM")</f>
        <v>February</v>
      </c>
      <c r="F1822" s="2" t="str">
        <f>TEXT(Table2[[#This Row],[Order Date]],"YYYY")</f>
        <v>2018</v>
      </c>
      <c r="G1822">
        <v>3056</v>
      </c>
      <c r="H1822" t="s">
        <v>108</v>
      </c>
      <c r="I1822" t="s">
        <v>519</v>
      </c>
      <c r="J1822" t="s">
        <v>89</v>
      </c>
      <c r="K1822" t="s">
        <v>90</v>
      </c>
      <c r="L1822" t="s">
        <v>28</v>
      </c>
      <c r="M1822" t="s">
        <v>134</v>
      </c>
      <c r="N1822">
        <v>191</v>
      </c>
      <c r="O1822" t="s">
        <v>29</v>
      </c>
      <c r="P1822" s="4">
        <v>85</v>
      </c>
      <c r="Q1822">
        <v>4</v>
      </c>
      <c r="R1822" s="4">
        <f t="shared" si="140"/>
        <v>340</v>
      </c>
      <c r="S1822" s="2">
        <v>219.11999520000001</v>
      </c>
      <c r="T1822" s="2">
        <f t="shared" si="143"/>
        <v>120.88000479999999</v>
      </c>
      <c r="U1822" s="2">
        <f t="shared" si="144"/>
        <v>54.779998800000001</v>
      </c>
    </row>
    <row r="1823" spans="1:21">
      <c r="A1823">
        <v>27099</v>
      </c>
      <c r="B1823" s="1">
        <v>43131</v>
      </c>
      <c r="C1823" s="2">
        <f t="shared" si="141"/>
        <v>3</v>
      </c>
      <c r="D1823" s="2" t="str">
        <f t="shared" si="142"/>
        <v>Weekday</v>
      </c>
      <c r="E1823" s="2" t="str">
        <f>TEXT(Table2[[#This Row],[Order Date]],"MMMM")</f>
        <v>January</v>
      </c>
      <c r="F1823" s="2" t="str">
        <f>TEXT(Table2[[#This Row],[Order Date]],"YYYY")</f>
        <v>2018</v>
      </c>
      <c r="G1823">
        <v>6489</v>
      </c>
      <c r="H1823" t="s">
        <v>1076</v>
      </c>
      <c r="I1823" t="s">
        <v>44</v>
      </c>
      <c r="J1823" t="s">
        <v>110</v>
      </c>
      <c r="K1823" t="s">
        <v>90</v>
      </c>
      <c r="L1823" t="s">
        <v>28</v>
      </c>
      <c r="M1823" t="s">
        <v>134</v>
      </c>
      <c r="N1823">
        <v>191</v>
      </c>
      <c r="O1823" t="s">
        <v>29</v>
      </c>
      <c r="P1823" s="4">
        <v>85</v>
      </c>
      <c r="Q1823">
        <v>5</v>
      </c>
      <c r="R1823" s="4">
        <f t="shared" si="140"/>
        <v>425</v>
      </c>
      <c r="S1823" s="2">
        <v>273.89999399999999</v>
      </c>
      <c r="T1823" s="2">
        <f t="shared" si="143"/>
        <v>151.10000600000001</v>
      </c>
      <c r="U1823" s="2">
        <f t="shared" si="144"/>
        <v>54.779998800000001</v>
      </c>
    </row>
    <row r="1824" spans="1:21">
      <c r="A1824">
        <v>27099</v>
      </c>
      <c r="B1824" s="1">
        <v>43131</v>
      </c>
      <c r="C1824" s="2">
        <f t="shared" si="141"/>
        <v>3</v>
      </c>
      <c r="D1824" s="2" t="str">
        <f t="shared" si="142"/>
        <v>Weekday</v>
      </c>
      <c r="E1824" s="2" t="str">
        <f>TEXT(Table2[[#This Row],[Order Date]],"MMMM")</f>
        <v>January</v>
      </c>
      <c r="F1824" s="2" t="str">
        <f>TEXT(Table2[[#This Row],[Order Date]],"YYYY")</f>
        <v>2018</v>
      </c>
      <c r="G1824">
        <v>6489</v>
      </c>
      <c r="H1824" t="s">
        <v>1076</v>
      </c>
      <c r="I1824" t="s">
        <v>44</v>
      </c>
      <c r="J1824" t="s">
        <v>110</v>
      </c>
      <c r="K1824" t="s">
        <v>90</v>
      </c>
      <c r="L1824" t="s">
        <v>28</v>
      </c>
      <c r="M1824" t="s">
        <v>362</v>
      </c>
      <c r="N1824">
        <v>917</v>
      </c>
      <c r="O1824" t="s">
        <v>49</v>
      </c>
      <c r="P1824" s="4">
        <v>26.95</v>
      </c>
      <c r="Q1824">
        <v>3</v>
      </c>
      <c r="R1824" s="4">
        <f t="shared" si="140"/>
        <v>80.849999999999994</v>
      </c>
      <c r="S1824" s="2">
        <v>56.070001589999997</v>
      </c>
      <c r="T1824" s="2">
        <f t="shared" si="143"/>
        <v>24.779998409999997</v>
      </c>
      <c r="U1824" s="2">
        <f t="shared" si="144"/>
        <v>18.690000529999999</v>
      </c>
    </row>
    <row r="1825" spans="1:21">
      <c r="A1825">
        <v>41676</v>
      </c>
      <c r="B1825" s="1">
        <v>43131</v>
      </c>
      <c r="C1825" s="2">
        <f t="shared" si="141"/>
        <v>3</v>
      </c>
      <c r="D1825" s="2" t="str">
        <f t="shared" si="142"/>
        <v>Weekday</v>
      </c>
      <c r="E1825" s="2" t="str">
        <f>TEXT(Table2[[#This Row],[Order Date]],"MMMM")</f>
        <v>January</v>
      </c>
      <c r="F1825" s="2" t="str">
        <f>TEXT(Table2[[#This Row],[Order Date]],"YYYY")</f>
        <v>2018</v>
      </c>
      <c r="G1825">
        <v>11372</v>
      </c>
      <c r="H1825" t="s">
        <v>520</v>
      </c>
      <c r="I1825" t="s">
        <v>238</v>
      </c>
      <c r="J1825" t="s">
        <v>89</v>
      </c>
      <c r="K1825" t="s">
        <v>90</v>
      </c>
      <c r="L1825" t="s">
        <v>28</v>
      </c>
      <c r="M1825" t="s">
        <v>94</v>
      </c>
      <c r="N1825">
        <v>403</v>
      </c>
      <c r="O1825" t="s">
        <v>53</v>
      </c>
      <c r="P1825" s="4">
        <v>133.37</v>
      </c>
      <c r="Q1825">
        <v>1</v>
      </c>
      <c r="R1825" s="4">
        <f t="shared" si="140"/>
        <v>133.37</v>
      </c>
      <c r="S1825" s="2">
        <v>84.590000149999995</v>
      </c>
      <c r="T1825" s="2">
        <f t="shared" si="143"/>
        <v>48.77999985000001</v>
      </c>
      <c r="U1825" s="2">
        <f t="shared" si="144"/>
        <v>84.590000149999995</v>
      </c>
    </row>
    <row r="1826" spans="1:21">
      <c r="A1826">
        <v>41686</v>
      </c>
      <c r="B1826" s="1">
        <v>43131</v>
      </c>
      <c r="C1826" s="2">
        <f t="shared" si="141"/>
        <v>3</v>
      </c>
      <c r="D1826" s="2" t="str">
        <f t="shared" si="142"/>
        <v>Weekday</v>
      </c>
      <c r="E1826" s="2" t="str">
        <f>TEXT(Table2[[#This Row],[Order Date]],"MMMM")</f>
        <v>January</v>
      </c>
      <c r="F1826" s="2" t="str">
        <f>TEXT(Table2[[#This Row],[Order Date]],"YYYY")</f>
        <v>2018</v>
      </c>
      <c r="G1826">
        <v>7884</v>
      </c>
      <c r="H1826" t="s">
        <v>92</v>
      </c>
      <c r="I1826" t="s">
        <v>963</v>
      </c>
      <c r="J1826" t="s">
        <v>89</v>
      </c>
      <c r="K1826" t="s">
        <v>90</v>
      </c>
      <c r="L1826" t="s">
        <v>28</v>
      </c>
      <c r="M1826" t="s">
        <v>94</v>
      </c>
      <c r="N1826">
        <v>403</v>
      </c>
      <c r="O1826" t="s">
        <v>53</v>
      </c>
      <c r="P1826" s="4">
        <v>133.37</v>
      </c>
      <c r="Q1826">
        <v>1</v>
      </c>
      <c r="R1826" s="4">
        <f t="shared" si="140"/>
        <v>133.37</v>
      </c>
      <c r="S1826" s="2">
        <v>84.590000149999995</v>
      </c>
      <c r="T1826" s="2">
        <f t="shared" si="143"/>
        <v>48.77999985000001</v>
      </c>
      <c r="U1826" s="2">
        <f t="shared" si="144"/>
        <v>84.590000149999995</v>
      </c>
    </row>
    <row r="1827" spans="1:21">
      <c r="A1827">
        <v>31211</v>
      </c>
      <c r="B1827" s="1">
        <v>43131</v>
      </c>
      <c r="C1827" s="2">
        <f t="shared" si="141"/>
        <v>3</v>
      </c>
      <c r="D1827" s="2" t="str">
        <f t="shared" si="142"/>
        <v>Weekday</v>
      </c>
      <c r="E1827" s="2" t="str">
        <f>TEXT(Table2[[#This Row],[Order Date]],"MMMM")</f>
        <v>January</v>
      </c>
      <c r="F1827" s="2" t="str">
        <f>TEXT(Table2[[#This Row],[Order Date]],"YYYY")</f>
        <v>2018</v>
      </c>
      <c r="G1827">
        <v>4402</v>
      </c>
      <c r="H1827" t="s">
        <v>92</v>
      </c>
      <c r="I1827" t="s">
        <v>245</v>
      </c>
      <c r="J1827" t="s">
        <v>89</v>
      </c>
      <c r="K1827" t="s">
        <v>90</v>
      </c>
      <c r="L1827" t="s">
        <v>28</v>
      </c>
      <c r="M1827" t="s">
        <v>183</v>
      </c>
      <c r="N1827">
        <v>627</v>
      </c>
      <c r="O1827" t="s">
        <v>46</v>
      </c>
      <c r="P1827" s="4">
        <v>165</v>
      </c>
      <c r="Q1827">
        <v>2</v>
      </c>
      <c r="R1827" s="4">
        <f t="shared" si="140"/>
        <v>330</v>
      </c>
      <c r="S1827" s="2">
        <v>245.4600068</v>
      </c>
      <c r="T1827" s="2">
        <f t="shared" si="143"/>
        <v>84.539993199999998</v>
      </c>
      <c r="U1827" s="2">
        <f t="shared" si="144"/>
        <v>122.7300034</v>
      </c>
    </row>
    <row r="1828" spans="1:21">
      <c r="A1828">
        <v>64274</v>
      </c>
      <c r="B1828" s="1">
        <v>43131</v>
      </c>
      <c r="C1828" s="2">
        <f t="shared" si="141"/>
        <v>3</v>
      </c>
      <c r="D1828" s="2" t="str">
        <f t="shared" si="142"/>
        <v>Weekday</v>
      </c>
      <c r="E1828" s="2" t="str">
        <f>TEXT(Table2[[#This Row],[Order Date]],"MMMM")</f>
        <v>January</v>
      </c>
      <c r="F1828" s="2" t="str">
        <f>TEXT(Table2[[#This Row],[Order Date]],"YYYY")</f>
        <v>2018</v>
      </c>
      <c r="G1828">
        <v>12019</v>
      </c>
      <c r="H1828" t="s">
        <v>656</v>
      </c>
      <c r="I1828" t="s">
        <v>26</v>
      </c>
      <c r="J1828" t="s">
        <v>89</v>
      </c>
      <c r="K1828" t="s">
        <v>90</v>
      </c>
      <c r="L1828" t="s">
        <v>28</v>
      </c>
      <c r="M1828" t="s">
        <v>134</v>
      </c>
      <c r="N1828">
        <v>191</v>
      </c>
      <c r="O1828" t="s">
        <v>29</v>
      </c>
      <c r="P1828" s="4">
        <v>85</v>
      </c>
      <c r="Q1828">
        <v>4</v>
      </c>
      <c r="R1828" s="4">
        <f t="shared" si="140"/>
        <v>340</v>
      </c>
      <c r="S1828" s="2">
        <v>219.11999520000001</v>
      </c>
      <c r="T1828" s="2">
        <f t="shared" si="143"/>
        <v>120.88000479999999</v>
      </c>
      <c r="U1828" s="2">
        <f t="shared" si="144"/>
        <v>54.779998800000001</v>
      </c>
    </row>
    <row r="1829" spans="1:21">
      <c r="A1829">
        <v>41718</v>
      </c>
      <c r="B1829" s="1">
        <v>43131</v>
      </c>
      <c r="C1829" s="2">
        <f t="shared" si="141"/>
        <v>3</v>
      </c>
      <c r="D1829" s="2" t="str">
        <f t="shared" si="142"/>
        <v>Weekday</v>
      </c>
      <c r="E1829" s="2" t="str">
        <f>TEXT(Table2[[#This Row],[Order Date]],"MMMM")</f>
        <v>January</v>
      </c>
      <c r="F1829" s="2" t="str">
        <f>TEXT(Table2[[#This Row],[Order Date]],"YYYY")</f>
        <v>2018</v>
      </c>
      <c r="G1829">
        <v>7492</v>
      </c>
      <c r="H1829" t="s">
        <v>92</v>
      </c>
      <c r="I1829" t="s">
        <v>233</v>
      </c>
      <c r="J1829" t="s">
        <v>89</v>
      </c>
      <c r="K1829" t="s">
        <v>90</v>
      </c>
      <c r="L1829" t="s">
        <v>28</v>
      </c>
      <c r="M1829" t="s">
        <v>120</v>
      </c>
      <c r="N1829">
        <v>365</v>
      </c>
      <c r="O1829" t="s">
        <v>53</v>
      </c>
      <c r="P1829" s="4">
        <v>94.75</v>
      </c>
      <c r="Q1829">
        <v>5</v>
      </c>
      <c r="R1829" s="4">
        <f t="shared" si="140"/>
        <v>473.75</v>
      </c>
      <c r="S1829" s="2">
        <v>152.8499985</v>
      </c>
      <c r="T1829" s="2">
        <f t="shared" si="143"/>
        <v>320.90000150000003</v>
      </c>
      <c r="U1829" s="2">
        <f t="shared" si="144"/>
        <v>30.5699997</v>
      </c>
    </row>
    <row r="1830" spans="1:21">
      <c r="A1830">
        <v>41612</v>
      </c>
      <c r="B1830" s="1">
        <v>43130</v>
      </c>
      <c r="C1830" s="2">
        <f t="shared" si="141"/>
        <v>2</v>
      </c>
      <c r="D1830" s="2" t="str">
        <f t="shared" si="142"/>
        <v>Weekday</v>
      </c>
      <c r="E1830" s="2" t="str">
        <f>TEXT(Table2[[#This Row],[Order Date]],"MMMM")</f>
        <v>January</v>
      </c>
      <c r="F1830" s="2" t="str">
        <f>TEXT(Table2[[#This Row],[Order Date]],"YYYY")</f>
        <v>2018</v>
      </c>
      <c r="G1830">
        <v>1222</v>
      </c>
      <c r="H1830" t="s">
        <v>301</v>
      </c>
      <c r="I1830" t="s">
        <v>44</v>
      </c>
      <c r="J1830" t="s">
        <v>110</v>
      </c>
      <c r="K1830" t="s">
        <v>111</v>
      </c>
      <c r="L1830" t="s">
        <v>33</v>
      </c>
      <c r="M1830" t="s">
        <v>134</v>
      </c>
      <c r="N1830">
        <v>191</v>
      </c>
      <c r="O1830" t="s">
        <v>29</v>
      </c>
      <c r="P1830" s="4">
        <v>85</v>
      </c>
      <c r="Q1830">
        <v>5</v>
      </c>
      <c r="R1830" s="4">
        <f t="shared" si="140"/>
        <v>425</v>
      </c>
      <c r="S1830" s="2">
        <v>273.89999399999999</v>
      </c>
      <c r="T1830" s="2">
        <f t="shared" si="143"/>
        <v>151.10000600000001</v>
      </c>
      <c r="U1830" s="2">
        <f t="shared" si="144"/>
        <v>54.779998800000001</v>
      </c>
    </row>
    <row r="1831" spans="1:21">
      <c r="A1831">
        <v>13343</v>
      </c>
      <c r="B1831" s="1">
        <v>43130</v>
      </c>
      <c r="C1831" s="2">
        <f t="shared" si="141"/>
        <v>2</v>
      </c>
      <c r="D1831" s="2" t="str">
        <f t="shared" si="142"/>
        <v>Weekday</v>
      </c>
      <c r="E1831" s="2" t="str">
        <f>TEXT(Table2[[#This Row],[Order Date]],"MMMM")</f>
        <v>January</v>
      </c>
      <c r="F1831" s="2" t="str">
        <f>TEXT(Table2[[#This Row],[Order Date]],"YYYY")</f>
        <v>2018</v>
      </c>
      <c r="G1831">
        <v>9726</v>
      </c>
      <c r="H1831" t="s">
        <v>92</v>
      </c>
      <c r="I1831" t="s">
        <v>44</v>
      </c>
      <c r="J1831" t="s">
        <v>110</v>
      </c>
      <c r="K1831" t="s">
        <v>111</v>
      </c>
      <c r="L1831" t="s">
        <v>28</v>
      </c>
      <c r="M1831" t="s">
        <v>94</v>
      </c>
      <c r="N1831">
        <v>403</v>
      </c>
      <c r="O1831" t="s">
        <v>53</v>
      </c>
      <c r="P1831" s="4">
        <v>133.37</v>
      </c>
      <c r="Q1831">
        <v>1</v>
      </c>
      <c r="R1831" s="4">
        <f t="shared" si="140"/>
        <v>133.37</v>
      </c>
      <c r="S1831" s="2">
        <v>84.590000149999995</v>
      </c>
      <c r="T1831" s="2">
        <f t="shared" si="143"/>
        <v>48.77999985000001</v>
      </c>
      <c r="U1831" s="2">
        <f t="shared" si="144"/>
        <v>84.590000149999995</v>
      </c>
    </row>
    <row r="1832" spans="1:21">
      <c r="A1832">
        <v>41640</v>
      </c>
      <c r="B1832" s="1">
        <v>43130</v>
      </c>
      <c r="C1832" s="2">
        <f t="shared" si="141"/>
        <v>2</v>
      </c>
      <c r="D1832" s="2" t="str">
        <f t="shared" si="142"/>
        <v>Weekday</v>
      </c>
      <c r="E1832" s="2" t="str">
        <f>TEXT(Table2[[#This Row],[Order Date]],"MMMM")</f>
        <v>January</v>
      </c>
      <c r="F1832" s="2" t="str">
        <f>TEXT(Table2[[#This Row],[Order Date]],"YYYY")</f>
        <v>2018</v>
      </c>
      <c r="G1832">
        <v>9189</v>
      </c>
      <c r="H1832" t="s">
        <v>92</v>
      </c>
      <c r="I1832" t="s">
        <v>159</v>
      </c>
      <c r="J1832" t="s">
        <v>110</v>
      </c>
      <c r="K1832" t="s">
        <v>90</v>
      </c>
      <c r="L1832" t="s">
        <v>28</v>
      </c>
      <c r="M1832" t="s">
        <v>94</v>
      </c>
      <c r="N1832">
        <v>403</v>
      </c>
      <c r="O1832" t="s">
        <v>53</v>
      </c>
      <c r="P1832" s="4">
        <v>133.37</v>
      </c>
      <c r="Q1832">
        <v>1</v>
      </c>
      <c r="R1832" s="4">
        <f t="shared" si="140"/>
        <v>133.37</v>
      </c>
      <c r="S1832" s="2">
        <v>84.590000149999995</v>
      </c>
      <c r="T1832" s="2">
        <f t="shared" si="143"/>
        <v>48.77999985000001</v>
      </c>
      <c r="U1832" s="2">
        <f t="shared" si="144"/>
        <v>84.590000149999995</v>
      </c>
    </row>
    <row r="1833" spans="1:21">
      <c r="A1833">
        <v>31115</v>
      </c>
      <c r="B1833" s="1">
        <v>43130</v>
      </c>
      <c r="C1833" s="2">
        <f t="shared" si="141"/>
        <v>2</v>
      </c>
      <c r="D1833" s="2" t="str">
        <f t="shared" si="142"/>
        <v>Weekday</v>
      </c>
      <c r="E1833" s="2" t="str">
        <f>TEXT(Table2[[#This Row],[Order Date]],"MMMM")</f>
        <v>January</v>
      </c>
      <c r="F1833" s="2" t="str">
        <f>TEXT(Table2[[#This Row],[Order Date]],"YYYY")</f>
        <v>2018</v>
      </c>
      <c r="G1833">
        <v>639</v>
      </c>
      <c r="H1833" t="s">
        <v>1059</v>
      </c>
      <c r="I1833" t="s">
        <v>44</v>
      </c>
      <c r="J1833" t="s">
        <v>110</v>
      </c>
      <c r="K1833" t="s">
        <v>90</v>
      </c>
      <c r="L1833" t="s">
        <v>28</v>
      </c>
      <c r="M1833" t="s">
        <v>134</v>
      </c>
      <c r="N1833">
        <v>191</v>
      </c>
      <c r="O1833" t="s">
        <v>29</v>
      </c>
      <c r="P1833" s="4">
        <v>85</v>
      </c>
      <c r="Q1833">
        <v>5</v>
      </c>
      <c r="R1833" s="4">
        <f t="shared" si="140"/>
        <v>425</v>
      </c>
      <c r="S1833" s="2">
        <v>273.89999399999999</v>
      </c>
      <c r="T1833" s="2">
        <f t="shared" si="143"/>
        <v>151.10000600000001</v>
      </c>
      <c r="U1833" s="2">
        <f t="shared" si="144"/>
        <v>54.779998800000001</v>
      </c>
    </row>
    <row r="1834" spans="1:21">
      <c r="A1834">
        <v>46062</v>
      </c>
      <c r="B1834" s="1">
        <v>43130</v>
      </c>
      <c r="C1834" s="2">
        <f t="shared" si="141"/>
        <v>2</v>
      </c>
      <c r="D1834" s="2" t="str">
        <f t="shared" si="142"/>
        <v>Weekday</v>
      </c>
      <c r="E1834" s="2" t="str">
        <f>TEXT(Table2[[#This Row],[Order Date]],"MMMM")</f>
        <v>January</v>
      </c>
      <c r="F1834" s="2" t="str">
        <f>TEXT(Table2[[#This Row],[Order Date]],"YYYY")</f>
        <v>2018</v>
      </c>
      <c r="G1834">
        <v>12288</v>
      </c>
      <c r="H1834" t="s">
        <v>92</v>
      </c>
      <c r="I1834" t="s">
        <v>657</v>
      </c>
      <c r="J1834" t="s">
        <v>89</v>
      </c>
      <c r="K1834" t="s">
        <v>90</v>
      </c>
      <c r="L1834" t="s">
        <v>28</v>
      </c>
      <c r="M1834" t="s">
        <v>120</v>
      </c>
      <c r="N1834">
        <v>365</v>
      </c>
      <c r="O1834" t="s">
        <v>53</v>
      </c>
      <c r="P1834" s="4">
        <v>94.75</v>
      </c>
      <c r="Q1834">
        <v>4</v>
      </c>
      <c r="R1834" s="4">
        <f t="shared" si="140"/>
        <v>379</v>
      </c>
      <c r="S1834" s="2">
        <v>122.2799988</v>
      </c>
      <c r="T1834" s="2">
        <f t="shared" si="143"/>
        <v>256.72000120000001</v>
      </c>
      <c r="U1834" s="2">
        <f t="shared" si="144"/>
        <v>30.5699997</v>
      </c>
    </row>
    <row r="1835" spans="1:21">
      <c r="A1835">
        <v>27007</v>
      </c>
      <c r="B1835" s="1">
        <v>43130</v>
      </c>
      <c r="C1835" s="2">
        <f t="shared" si="141"/>
        <v>2</v>
      </c>
      <c r="D1835" s="2" t="str">
        <f t="shared" si="142"/>
        <v>Weekday</v>
      </c>
      <c r="E1835" s="2" t="str">
        <f>TEXT(Table2[[#This Row],[Order Date]],"MMMM")</f>
        <v>January</v>
      </c>
      <c r="F1835" s="2" t="str">
        <f>TEXT(Table2[[#This Row],[Order Date]],"YYYY")</f>
        <v>2018</v>
      </c>
      <c r="G1835">
        <v>3815</v>
      </c>
      <c r="H1835" t="s">
        <v>977</v>
      </c>
      <c r="I1835" t="s">
        <v>978</v>
      </c>
      <c r="J1835" t="s">
        <v>89</v>
      </c>
      <c r="K1835" t="s">
        <v>90</v>
      </c>
      <c r="L1835" t="s">
        <v>28</v>
      </c>
      <c r="M1835" t="s">
        <v>91</v>
      </c>
      <c r="N1835">
        <v>810</v>
      </c>
      <c r="O1835" t="s">
        <v>46</v>
      </c>
      <c r="P1835" s="4">
        <v>18.989999999999998</v>
      </c>
      <c r="Q1835">
        <v>2</v>
      </c>
      <c r="R1835" s="4">
        <f t="shared" si="140"/>
        <v>37.979999999999997</v>
      </c>
      <c r="S1835" s="2">
        <v>21.020000459999999</v>
      </c>
      <c r="T1835" s="2">
        <f t="shared" si="143"/>
        <v>16.959999539999998</v>
      </c>
      <c r="U1835" s="2">
        <f t="shared" si="144"/>
        <v>10.510000229999999</v>
      </c>
    </row>
    <row r="1836" spans="1:21">
      <c r="A1836">
        <v>41623</v>
      </c>
      <c r="B1836" s="1">
        <v>43130</v>
      </c>
      <c r="C1836" s="2">
        <f t="shared" si="141"/>
        <v>2</v>
      </c>
      <c r="D1836" s="2" t="str">
        <f t="shared" si="142"/>
        <v>Weekday</v>
      </c>
      <c r="E1836" s="2" t="str">
        <f>TEXT(Table2[[#This Row],[Order Date]],"MMMM")</f>
        <v>January</v>
      </c>
      <c r="F1836" s="2" t="str">
        <f>TEXT(Table2[[#This Row],[Order Date]],"YYYY")</f>
        <v>2018</v>
      </c>
      <c r="G1836">
        <v>12253</v>
      </c>
      <c r="H1836" t="s">
        <v>1077</v>
      </c>
      <c r="I1836" t="s">
        <v>342</v>
      </c>
      <c r="J1836" t="s">
        <v>89</v>
      </c>
      <c r="K1836" t="s">
        <v>90</v>
      </c>
      <c r="L1836" t="s">
        <v>28</v>
      </c>
      <c r="M1836" t="s">
        <v>183</v>
      </c>
      <c r="N1836">
        <v>627</v>
      </c>
      <c r="O1836" t="s">
        <v>46</v>
      </c>
      <c r="P1836" s="4">
        <v>165</v>
      </c>
      <c r="Q1836">
        <v>3</v>
      </c>
      <c r="R1836" s="4">
        <f t="shared" si="140"/>
        <v>495</v>
      </c>
      <c r="S1836" s="2">
        <v>368.19001020000002</v>
      </c>
      <c r="T1836" s="2">
        <f t="shared" si="143"/>
        <v>126.80998979999998</v>
      </c>
      <c r="U1836" s="2">
        <f t="shared" si="144"/>
        <v>122.7300034</v>
      </c>
    </row>
    <row r="1837" spans="1:21">
      <c r="A1837">
        <v>41591</v>
      </c>
      <c r="B1837" s="1">
        <v>43130</v>
      </c>
      <c r="C1837" s="2">
        <f t="shared" si="141"/>
        <v>2</v>
      </c>
      <c r="D1837" s="2" t="str">
        <f t="shared" si="142"/>
        <v>Weekday</v>
      </c>
      <c r="E1837" s="2" t="str">
        <f>TEXT(Table2[[#This Row],[Order Date]],"MMMM")</f>
        <v>January</v>
      </c>
      <c r="F1837" s="2" t="str">
        <f>TEXT(Table2[[#This Row],[Order Date]],"YYYY")</f>
        <v>2018</v>
      </c>
      <c r="G1837">
        <v>10699</v>
      </c>
      <c r="H1837" t="s">
        <v>441</v>
      </c>
      <c r="I1837" t="s">
        <v>917</v>
      </c>
      <c r="J1837" t="s">
        <v>89</v>
      </c>
      <c r="K1837" t="s">
        <v>90</v>
      </c>
      <c r="L1837" t="s">
        <v>28</v>
      </c>
      <c r="M1837" t="s">
        <v>120</v>
      </c>
      <c r="N1837">
        <v>365</v>
      </c>
      <c r="O1837" t="s">
        <v>53</v>
      </c>
      <c r="P1837" s="4">
        <v>94.75</v>
      </c>
      <c r="Q1837">
        <v>5</v>
      </c>
      <c r="R1837" s="4">
        <f t="shared" si="140"/>
        <v>473.75</v>
      </c>
      <c r="S1837" s="2">
        <v>152.8499985</v>
      </c>
      <c r="T1837" s="2">
        <f t="shared" si="143"/>
        <v>320.90000150000003</v>
      </c>
      <c r="U1837" s="2">
        <f t="shared" si="144"/>
        <v>30.5699997</v>
      </c>
    </row>
    <row r="1838" spans="1:21">
      <c r="A1838">
        <v>31169</v>
      </c>
      <c r="B1838" s="1">
        <v>43130</v>
      </c>
      <c r="C1838" s="2">
        <f t="shared" si="141"/>
        <v>2</v>
      </c>
      <c r="D1838" s="2" t="str">
        <f t="shared" si="142"/>
        <v>Weekday</v>
      </c>
      <c r="E1838" s="2" t="str">
        <f>TEXT(Table2[[#This Row],[Order Date]],"MMMM")</f>
        <v>January</v>
      </c>
      <c r="F1838" s="2" t="str">
        <f>TEXT(Table2[[#This Row],[Order Date]],"YYYY")</f>
        <v>2018</v>
      </c>
      <c r="G1838">
        <v>1293</v>
      </c>
      <c r="H1838" t="s">
        <v>972</v>
      </c>
      <c r="I1838" t="s">
        <v>1078</v>
      </c>
      <c r="J1838" t="s">
        <v>89</v>
      </c>
      <c r="K1838" t="s">
        <v>90</v>
      </c>
      <c r="L1838" t="s">
        <v>28</v>
      </c>
      <c r="M1838" t="s">
        <v>94</v>
      </c>
      <c r="N1838">
        <v>403</v>
      </c>
      <c r="O1838" t="s">
        <v>53</v>
      </c>
      <c r="P1838" s="4">
        <v>133.37</v>
      </c>
      <c r="Q1838">
        <v>1</v>
      </c>
      <c r="R1838" s="4">
        <f t="shared" si="140"/>
        <v>133.37</v>
      </c>
      <c r="S1838" s="2">
        <v>84.590000149999995</v>
      </c>
      <c r="T1838" s="2">
        <f t="shared" si="143"/>
        <v>48.77999985000001</v>
      </c>
      <c r="U1838" s="2">
        <f t="shared" si="144"/>
        <v>84.590000149999995</v>
      </c>
    </row>
    <row r="1839" spans="1:21">
      <c r="A1839">
        <v>31169</v>
      </c>
      <c r="B1839" s="1">
        <v>43130</v>
      </c>
      <c r="C1839" s="2">
        <f t="shared" si="141"/>
        <v>2</v>
      </c>
      <c r="D1839" s="2" t="str">
        <f t="shared" si="142"/>
        <v>Weekday</v>
      </c>
      <c r="E1839" s="2" t="str">
        <f>TEXT(Table2[[#This Row],[Order Date]],"MMMM")</f>
        <v>January</v>
      </c>
      <c r="F1839" s="2" t="str">
        <f>TEXT(Table2[[#This Row],[Order Date]],"YYYY")</f>
        <v>2018</v>
      </c>
      <c r="G1839">
        <v>1293</v>
      </c>
      <c r="H1839" t="s">
        <v>972</v>
      </c>
      <c r="I1839" t="s">
        <v>1078</v>
      </c>
      <c r="J1839" t="s">
        <v>89</v>
      </c>
      <c r="K1839" t="s">
        <v>90</v>
      </c>
      <c r="L1839" t="s">
        <v>28</v>
      </c>
      <c r="M1839" t="s">
        <v>94</v>
      </c>
      <c r="N1839">
        <v>403</v>
      </c>
      <c r="O1839" t="s">
        <v>53</v>
      </c>
      <c r="P1839" s="4">
        <v>133.37</v>
      </c>
      <c r="Q1839">
        <v>1</v>
      </c>
      <c r="R1839" s="4">
        <f t="shared" si="140"/>
        <v>133.37</v>
      </c>
      <c r="S1839" s="2">
        <v>84.590000149999995</v>
      </c>
      <c r="T1839" s="2">
        <f t="shared" si="143"/>
        <v>48.77999985000001</v>
      </c>
      <c r="U1839" s="2">
        <f t="shared" si="144"/>
        <v>84.590000149999995</v>
      </c>
    </row>
    <row r="1840" spans="1:21">
      <c r="A1840">
        <v>41590</v>
      </c>
      <c r="B1840" s="1">
        <v>43130</v>
      </c>
      <c r="C1840" s="2">
        <f t="shared" si="141"/>
        <v>2</v>
      </c>
      <c r="D1840" s="2" t="str">
        <f t="shared" si="142"/>
        <v>Weekday</v>
      </c>
      <c r="E1840" s="2" t="str">
        <f>TEXT(Table2[[#This Row],[Order Date]],"MMMM")</f>
        <v>January</v>
      </c>
      <c r="F1840" s="2" t="str">
        <f>TEXT(Table2[[#This Row],[Order Date]],"YYYY")</f>
        <v>2018</v>
      </c>
      <c r="G1840">
        <v>125</v>
      </c>
      <c r="H1840" t="s">
        <v>427</v>
      </c>
      <c r="I1840" t="s">
        <v>93</v>
      </c>
      <c r="J1840" t="s">
        <v>89</v>
      </c>
      <c r="K1840" t="s">
        <v>90</v>
      </c>
      <c r="L1840" t="s">
        <v>28</v>
      </c>
      <c r="M1840" t="s">
        <v>134</v>
      </c>
      <c r="N1840">
        <v>191</v>
      </c>
      <c r="O1840" t="s">
        <v>29</v>
      </c>
      <c r="P1840" s="4">
        <v>85</v>
      </c>
      <c r="Q1840">
        <v>4</v>
      </c>
      <c r="R1840" s="4">
        <f t="shared" si="140"/>
        <v>340</v>
      </c>
      <c r="S1840" s="2">
        <v>219.11999520000001</v>
      </c>
      <c r="T1840" s="2">
        <f t="shared" si="143"/>
        <v>120.88000479999999</v>
      </c>
      <c r="U1840" s="2">
        <f t="shared" si="144"/>
        <v>54.779998800000001</v>
      </c>
    </row>
    <row r="1841" spans="1:21">
      <c r="A1841">
        <v>41590</v>
      </c>
      <c r="B1841" s="1">
        <v>43130</v>
      </c>
      <c r="C1841" s="2">
        <f t="shared" si="141"/>
        <v>2</v>
      </c>
      <c r="D1841" s="2" t="str">
        <f t="shared" si="142"/>
        <v>Weekday</v>
      </c>
      <c r="E1841" s="2" t="str">
        <f>TEXT(Table2[[#This Row],[Order Date]],"MMMM")</f>
        <v>January</v>
      </c>
      <c r="F1841" s="2" t="str">
        <f>TEXT(Table2[[#This Row],[Order Date]],"YYYY")</f>
        <v>2018</v>
      </c>
      <c r="G1841">
        <v>125</v>
      </c>
      <c r="H1841" t="s">
        <v>427</v>
      </c>
      <c r="I1841" t="s">
        <v>93</v>
      </c>
      <c r="J1841" t="s">
        <v>89</v>
      </c>
      <c r="K1841" t="s">
        <v>90</v>
      </c>
      <c r="L1841" t="s">
        <v>28</v>
      </c>
      <c r="M1841" t="s">
        <v>935</v>
      </c>
      <c r="N1841">
        <v>821</v>
      </c>
      <c r="O1841" t="s">
        <v>46</v>
      </c>
      <c r="P1841" s="4">
        <v>64.989999999999995</v>
      </c>
      <c r="Q1841">
        <v>4</v>
      </c>
      <c r="R1841" s="4">
        <f t="shared" si="140"/>
        <v>259.95999999999998</v>
      </c>
      <c r="S1841" s="2">
        <v>151.72000123999999</v>
      </c>
      <c r="T1841" s="2">
        <f t="shared" si="143"/>
        <v>108.23999875999999</v>
      </c>
      <c r="U1841" s="2">
        <f t="shared" si="144"/>
        <v>37.930000309999997</v>
      </c>
    </row>
    <row r="1842" spans="1:21">
      <c r="A1842">
        <v>41608</v>
      </c>
      <c r="B1842" s="1">
        <v>43130</v>
      </c>
      <c r="C1842" s="2">
        <f t="shared" si="141"/>
        <v>2</v>
      </c>
      <c r="D1842" s="2" t="str">
        <f t="shared" si="142"/>
        <v>Weekday</v>
      </c>
      <c r="E1842" s="2" t="str">
        <f>TEXT(Table2[[#This Row],[Order Date]],"MMMM")</f>
        <v>January</v>
      </c>
      <c r="F1842" s="2" t="str">
        <f>TEXT(Table2[[#This Row],[Order Date]],"YYYY")</f>
        <v>2018</v>
      </c>
      <c r="G1842">
        <v>2454</v>
      </c>
      <c r="H1842" t="s">
        <v>1079</v>
      </c>
      <c r="I1842" t="s">
        <v>1080</v>
      </c>
      <c r="J1842" t="s">
        <v>89</v>
      </c>
      <c r="K1842" t="s">
        <v>90</v>
      </c>
      <c r="L1842" t="s">
        <v>28</v>
      </c>
      <c r="M1842" t="s">
        <v>94</v>
      </c>
      <c r="N1842">
        <v>403</v>
      </c>
      <c r="O1842" t="s">
        <v>53</v>
      </c>
      <c r="P1842" s="4">
        <v>133.37</v>
      </c>
      <c r="Q1842">
        <v>1</v>
      </c>
      <c r="R1842" s="4">
        <f t="shared" si="140"/>
        <v>133.37</v>
      </c>
      <c r="S1842" s="2">
        <v>84.590000149999995</v>
      </c>
      <c r="T1842" s="2">
        <f t="shared" si="143"/>
        <v>48.77999985000001</v>
      </c>
      <c r="U1842" s="2">
        <f t="shared" si="144"/>
        <v>84.590000149999995</v>
      </c>
    </row>
    <row r="1843" spans="1:21">
      <c r="A1843">
        <v>18593</v>
      </c>
      <c r="B1843" s="1">
        <v>43129</v>
      </c>
      <c r="C1843" s="2">
        <f t="shared" si="141"/>
        <v>1</v>
      </c>
      <c r="D1843" s="2" t="str">
        <f t="shared" si="142"/>
        <v>Weekday</v>
      </c>
      <c r="E1843" s="2" t="str">
        <f>TEXT(Table2[[#This Row],[Order Date]],"MMMM")</f>
        <v>January</v>
      </c>
      <c r="F1843" s="2" t="str">
        <f>TEXT(Table2[[#This Row],[Order Date]],"YYYY")</f>
        <v>2018</v>
      </c>
      <c r="G1843">
        <v>1275</v>
      </c>
      <c r="H1843" t="s">
        <v>92</v>
      </c>
      <c r="I1843" t="s">
        <v>44</v>
      </c>
      <c r="J1843" t="s">
        <v>110</v>
      </c>
      <c r="K1843" t="s">
        <v>111</v>
      </c>
      <c r="L1843" t="s">
        <v>28</v>
      </c>
      <c r="M1843" t="s">
        <v>94</v>
      </c>
      <c r="N1843">
        <v>403</v>
      </c>
      <c r="O1843" t="s">
        <v>53</v>
      </c>
      <c r="P1843" s="4">
        <v>133.37</v>
      </c>
      <c r="Q1843">
        <v>1</v>
      </c>
      <c r="R1843" s="4">
        <f t="shared" si="140"/>
        <v>133.37</v>
      </c>
      <c r="S1843" s="2">
        <v>84.590000149999995</v>
      </c>
      <c r="T1843" s="2">
        <f t="shared" si="143"/>
        <v>48.77999985000001</v>
      </c>
      <c r="U1843" s="2">
        <f t="shared" si="144"/>
        <v>84.590000149999995</v>
      </c>
    </row>
    <row r="1844" spans="1:21">
      <c r="A1844">
        <v>43650</v>
      </c>
      <c r="B1844" s="1">
        <v>43129</v>
      </c>
      <c r="C1844" s="2">
        <f t="shared" si="141"/>
        <v>1</v>
      </c>
      <c r="D1844" s="2" t="str">
        <f t="shared" si="142"/>
        <v>Weekday</v>
      </c>
      <c r="E1844" s="2" t="str">
        <f>TEXT(Table2[[#This Row],[Order Date]],"MMMM")</f>
        <v>January</v>
      </c>
      <c r="F1844" s="2" t="str">
        <f>TEXT(Table2[[#This Row],[Order Date]],"YYYY")</f>
        <v>2018</v>
      </c>
      <c r="G1844">
        <v>1738</v>
      </c>
      <c r="H1844" t="s">
        <v>1046</v>
      </c>
      <c r="I1844" t="s">
        <v>395</v>
      </c>
      <c r="J1844" t="s">
        <v>89</v>
      </c>
      <c r="K1844" t="s">
        <v>90</v>
      </c>
      <c r="L1844" t="s">
        <v>28</v>
      </c>
      <c r="M1844" t="s">
        <v>173</v>
      </c>
      <c r="N1844">
        <v>235</v>
      </c>
      <c r="O1844" t="s">
        <v>42</v>
      </c>
      <c r="P1844" s="4">
        <v>34.950000000000003</v>
      </c>
      <c r="Q1844">
        <v>5</v>
      </c>
      <c r="R1844" s="4">
        <f t="shared" si="140"/>
        <v>174.75</v>
      </c>
      <c r="S1844" s="2">
        <v>95.650005349999986</v>
      </c>
      <c r="T1844" s="2">
        <f t="shared" si="143"/>
        <v>79.099994650000014</v>
      </c>
      <c r="U1844" s="2">
        <f t="shared" si="144"/>
        <v>19.130001069999999</v>
      </c>
    </row>
    <row r="1845" spans="1:21">
      <c r="A1845">
        <v>41494</v>
      </c>
      <c r="B1845" s="1">
        <v>43128</v>
      </c>
      <c r="C1845" s="2">
        <f t="shared" si="141"/>
        <v>7</v>
      </c>
      <c r="D1845" s="2" t="str">
        <f t="shared" si="142"/>
        <v>Weekend</v>
      </c>
      <c r="E1845" s="2" t="str">
        <f>TEXT(Table2[[#This Row],[Order Date]],"MMMM")</f>
        <v>January</v>
      </c>
      <c r="F1845" s="2" t="str">
        <f>TEXT(Table2[[#This Row],[Order Date]],"YYYY")</f>
        <v>2018</v>
      </c>
      <c r="G1845">
        <v>1173</v>
      </c>
      <c r="H1845" t="s">
        <v>1018</v>
      </c>
      <c r="I1845" t="s">
        <v>44</v>
      </c>
      <c r="J1845" t="s">
        <v>110</v>
      </c>
      <c r="K1845" t="s">
        <v>111</v>
      </c>
      <c r="L1845" t="s">
        <v>28</v>
      </c>
      <c r="M1845" t="s">
        <v>120</v>
      </c>
      <c r="N1845">
        <v>365</v>
      </c>
      <c r="O1845" t="s">
        <v>53</v>
      </c>
      <c r="P1845" s="4">
        <v>94.75</v>
      </c>
      <c r="Q1845">
        <v>1</v>
      </c>
      <c r="R1845" s="4">
        <f t="shared" si="140"/>
        <v>94.75</v>
      </c>
      <c r="S1845" s="2">
        <v>30.5699997</v>
      </c>
      <c r="T1845" s="2">
        <f t="shared" si="143"/>
        <v>64.180000300000003</v>
      </c>
      <c r="U1845" s="2">
        <f t="shared" si="144"/>
        <v>30.5699997</v>
      </c>
    </row>
    <row r="1846" spans="1:21">
      <c r="A1846">
        <v>43576</v>
      </c>
      <c r="B1846" s="1">
        <v>43128</v>
      </c>
      <c r="C1846" s="2">
        <f t="shared" si="141"/>
        <v>7</v>
      </c>
      <c r="D1846" s="2" t="str">
        <f t="shared" si="142"/>
        <v>Weekend</v>
      </c>
      <c r="E1846" s="2" t="str">
        <f>TEXT(Table2[[#This Row],[Order Date]],"MMMM")</f>
        <v>January</v>
      </c>
      <c r="F1846" s="2" t="str">
        <f>TEXT(Table2[[#This Row],[Order Date]],"YYYY")</f>
        <v>2018</v>
      </c>
      <c r="G1846">
        <v>10311</v>
      </c>
      <c r="H1846" t="s">
        <v>92</v>
      </c>
      <c r="I1846" t="s">
        <v>44</v>
      </c>
      <c r="J1846" t="s">
        <v>110</v>
      </c>
      <c r="K1846" t="s">
        <v>111</v>
      </c>
      <c r="L1846" t="s">
        <v>33</v>
      </c>
      <c r="M1846" t="s">
        <v>134</v>
      </c>
      <c r="N1846">
        <v>191</v>
      </c>
      <c r="O1846" t="s">
        <v>29</v>
      </c>
      <c r="P1846" s="4">
        <v>85</v>
      </c>
      <c r="Q1846">
        <v>5</v>
      </c>
      <c r="R1846" s="4">
        <f t="shared" si="140"/>
        <v>425</v>
      </c>
      <c r="S1846" s="2">
        <v>273.89999399999999</v>
      </c>
      <c r="T1846" s="2">
        <f t="shared" si="143"/>
        <v>151.10000600000001</v>
      </c>
      <c r="U1846" s="2">
        <f t="shared" si="144"/>
        <v>54.779998800000001</v>
      </c>
    </row>
    <row r="1847" spans="1:21">
      <c r="A1847">
        <v>43576</v>
      </c>
      <c r="B1847" s="1">
        <v>43128</v>
      </c>
      <c r="C1847" s="2">
        <f t="shared" si="141"/>
        <v>7</v>
      </c>
      <c r="D1847" s="2" t="str">
        <f t="shared" si="142"/>
        <v>Weekend</v>
      </c>
      <c r="E1847" s="2" t="str">
        <f>TEXT(Table2[[#This Row],[Order Date]],"MMMM")</f>
        <v>January</v>
      </c>
      <c r="F1847" s="2" t="str">
        <f>TEXT(Table2[[#This Row],[Order Date]],"YYYY")</f>
        <v>2018</v>
      </c>
      <c r="G1847">
        <v>10311</v>
      </c>
      <c r="H1847" t="s">
        <v>92</v>
      </c>
      <c r="I1847" t="s">
        <v>44</v>
      </c>
      <c r="J1847" t="s">
        <v>110</v>
      </c>
      <c r="K1847" t="s">
        <v>111</v>
      </c>
      <c r="L1847" t="s">
        <v>33</v>
      </c>
      <c r="M1847" t="s">
        <v>362</v>
      </c>
      <c r="N1847">
        <v>917</v>
      </c>
      <c r="O1847" t="s">
        <v>49</v>
      </c>
      <c r="P1847" s="4">
        <v>26.95</v>
      </c>
      <c r="Q1847">
        <v>5</v>
      </c>
      <c r="R1847" s="4">
        <f t="shared" si="140"/>
        <v>134.75</v>
      </c>
      <c r="S1847" s="2">
        <v>93.450002649999988</v>
      </c>
      <c r="T1847" s="2">
        <f t="shared" si="143"/>
        <v>41.299997350000012</v>
      </c>
      <c r="U1847" s="2">
        <f t="shared" si="144"/>
        <v>18.690000529999999</v>
      </c>
    </row>
    <row r="1848" spans="1:21">
      <c r="A1848">
        <v>26861</v>
      </c>
      <c r="B1848" s="1">
        <v>43128</v>
      </c>
      <c r="C1848" s="2">
        <f t="shared" si="141"/>
        <v>7</v>
      </c>
      <c r="D1848" s="2" t="str">
        <f t="shared" si="142"/>
        <v>Weekend</v>
      </c>
      <c r="E1848" s="2" t="str">
        <f>TEXT(Table2[[#This Row],[Order Date]],"MMMM")</f>
        <v>January</v>
      </c>
      <c r="F1848" s="2" t="str">
        <f>TEXT(Table2[[#This Row],[Order Date]],"YYYY")</f>
        <v>2018</v>
      </c>
      <c r="G1848">
        <v>7931</v>
      </c>
      <c r="H1848" t="s">
        <v>835</v>
      </c>
      <c r="I1848" t="s">
        <v>45</v>
      </c>
      <c r="J1848" t="s">
        <v>89</v>
      </c>
      <c r="K1848" t="s">
        <v>90</v>
      </c>
      <c r="L1848" t="s">
        <v>28</v>
      </c>
      <c r="M1848" t="s">
        <v>94</v>
      </c>
      <c r="N1848">
        <v>403</v>
      </c>
      <c r="O1848" t="s">
        <v>53</v>
      </c>
      <c r="P1848" s="4">
        <v>133.37</v>
      </c>
      <c r="Q1848">
        <v>1</v>
      </c>
      <c r="R1848" s="4">
        <f t="shared" si="140"/>
        <v>133.37</v>
      </c>
      <c r="S1848" s="2">
        <v>84.590000149999995</v>
      </c>
      <c r="T1848" s="2">
        <f t="shared" si="143"/>
        <v>48.77999985000001</v>
      </c>
      <c r="U1848" s="2">
        <f t="shared" si="144"/>
        <v>84.590000149999995</v>
      </c>
    </row>
    <row r="1849" spans="1:21">
      <c r="A1849">
        <v>18617</v>
      </c>
      <c r="B1849" s="1">
        <v>43128</v>
      </c>
      <c r="C1849" s="2">
        <f t="shared" si="141"/>
        <v>7</v>
      </c>
      <c r="D1849" s="2" t="str">
        <f t="shared" si="142"/>
        <v>Weekend</v>
      </c>
      <c r="E1849" s="2" t="str">
        <f>TEXT(Table2[[#This Row],[Order Date]],"MMMM")</f>
        <v>January</v>
      </c>
      <c r="F1849" s="2" t="str">
        <f>TEXT(Table2[[#This Row],[Order Date]],"YYYY")</f>
        <v>2018</v>
      </c>
      <c r="G1849">
        <v>4044</v>
      </c>
      <c r="H1849" t="s">
        <v>92</v>
      </c>
      <c r="I1849" t="s">
        <v>1081</v>
      </c>
      <c r="J1849" t="s">
        <v>89</v>
      </c>
      <c r="K1849" t="s">
        <v>90</v>
      </c>
      <c r="L1849" t="s">
        <v>28</v>
      </c>
      <c r="M1849" t="s">
        <v>120</v>
      </c>
      <c r="N1849">
        <v>365</v>
      </c>
      <c r="O1849" t="s">
        <v>53</v>
      </c>
      <c r="P1849" s="4">
        <v>94.75</v>
      </c>
      <c r="Q1849">
        <v>4</v>
      </c>
      <c r="R1849" s="4">
        <f t="shared" si="140"/>
        <v>379</v>
      </c>
      <c r="S1849" s="2">
        <v>122.2799988</v>
      </c>
      <c r="T1849" s="2">
        <f t="shared" si="143"/>
        <v>256.72000120000001</v>
      </c>
      <c r="U1849" s="2">
        <f t="shared" si="144"/>
        <v>30.5699997</v>
      </c>
    </row>
    <row r="1850" spans="1:21">
      <c r="A1850">
        <v>43561</v>
      </c>
      <c r="B1850" s="1">
        <v>43127</v>
      </c>
      <c r="C1850" s="2">
        <f t="shared" si="141"/>
        <v>6</v>
      </c>
      <c r="D1850" s="2" t="str">
        <f t="shared" si="142"/>
        <v>Weekend</v>
      </c>
      <c r="E1850" s="2" t="str">
        <f>TEXT(Table2[[#This Row],[Order Date]],"MMMM")</f>
        <v>January</v>
      </c>
      <c r="F1850" s="2" t="str">
        <f>TEXT(Table2[[#This Row],[Order Date]],"YYYY")</f>
        <v>2018</v>
      </c>
      <c r="G1850">
        <v>5089</v>
      </c>
      <c r="H1850" t="s">
        <v>456</v>
      </c>
      <c r="I1850" t="s">
        <v>44</v>
      </c>
      <c r="J1850" t="s">
        <v>110</v>
      </c>
      <c r="K1850" t="s">
        <v>111</v>
      </c>
      <c r="L1850" t="s">
        <v>28</v>
      </c>
      <c r="M1850" t="s">
        <v>240</v>
      </c>
      <c r="N1850">
        <v>276</v>
      </c>
      <c r="O1850" t="s">
        <v>29</v>
      </c>
      <c r="P1850" s="4">
        <v>185</v>
      </c>
      <c r="Q1850">
        <v>5</v>
      </c>
      <c r="R1850" s="4">
        <f t="shared" si="140"/>
        <v>925</v>
      </c>
      <c r="S1850" s="2">
        <v>499.35001375000002</v>
      </c>
      <c r="T1850" s="2">
        <f t="shared" si="143"/>
        <v>425.64998624999998</v>
      </c>
      <c r="U1850" s="2">
        <f t="shared" si="144"/>
        <v>99.870002749999998</v>
      </c>
    </row>
    <row r="1851" spans="1:21">
      <c r="A1851">
        <v>30388</v>
      </c>
      <c r="B1851" s="1">
        <v>43127</v>
      </c>
      <c r="C1851" s="2">
        <f t="shared" si="141"/>
        <v>6</v>
      </c>
      <c r="D1851" s="2" t="str">
        <f t="shared" si="142"/>
        <v>Weekend</v>
      </c>
      <c r="E1851" s="2" t="str">
        <f>TEXT(Table2[[#This Row],[Order Date]],"MMMM")</f>
        <v>January</v>
      </c>
      <c r="F1851" s="2" t="str">
        <f>TEXT(Table2[[#This Row],[Order Date]],"YYYY")</f>
        <v>2018</v>
      </c>
      <c r="G1851">
        <v>12240</v>
      </c>
      <c r="H1851" t="s">
        <v>166</v>
      </c>
      <c r="I1851" t="s">
        <v>44</v>
      </c>
      <c r="J1851" t="s">
        <v>110</v>
      </c>
      <c r="K1851" t="s">
        <v>111</v>
      </c>
      <c r="L1851" t="s">
        <v>28</v>
      </c>
      <c r="M1851" t="s">
        <v>134</v>
      </c>
      <c r="N1851">
        <v>191</v>
      </c>
      <c r="O1851" t="s">
        <v>29</v>
      </c>
      <c r="P1851" s="4">
        <v>85</v>
      </c>
      <c r="Q1851">
        <v>5</v>
      </c>
      <c r="R1851" s="4">
        <f t="shared" si="140"/>
        <v>425</v>
      </c>
      <c r="S1851" s="2">
        <v>273.89999399999999</v>
      </c>
      <c r="T1851" s="2">
        <f t="shared" si="143"/>
        <v>151.10000600000001</v>
      </c>
      <c r="U1851" s="2">
        <f t="shared" si="144"/>
        <v>54.779998800000001</v>
      </c>
    </row>
    <row r="1852" spans="1:21">
      <c r="A1852">
        <v>41404</v>
      </c>
      <c r="B1852" s="1">
        <v>43127</v>
      </c>
      <c r="C1852" s="2">
        <f t="shared" si="141"/>
        <v>6</v>
      </c>
      <c r="D1852" s="2" t="str">
        <f t="shared" si="142"/>
        <v>Weekend</v>
      </c>
      <c r="E1852" s="2" t="str">
        <f>TEXT(Table2[[#This Row],[Order Date]],"MMMM")</f>
        <v>January</v>
      </c>
      <c r="F1852" s="2" t="str">
        <f>TEXT(Table2[[#This Row],[Order Date]],"YYYY")</f>
        <v>2018</v>
      </c>
      <c r="G1852">
        <v>2851</v>
      </c>
      <c r="H1852" t="s">
        <v>139</v>
      </c>
      <c r="I1852" t="s">
        <v>40</v>
      </c>
      <c r="J1852" t="s">
        <v>110</v>
      </c>
      <c r="K1852" t="s">
        <v>90</v>
      </c>
      <c r="L1852" t="s">
        <v>28</v>
      </c>
      <c r="M1852" t="s">
        <v>94</v>
      </c>
      <c r="N1852">
        <v>403</v>
      </c>
      <c r="O1852" t="s">
        <v>53</v>
      </c>
      <c r="P1852" s="4">
        <v>133.37</v>
      </c>
      <c r="Q1852">
        <v>1</v>
      </c>
      <c r="R1852" s="4">
        <f t="shared" si="140"/>
        <v>133.37</v>
      </c>
      <c r="S1852" s="2">
        <v>84.590000149999995</v>
      </c>
      <c r="T1852" s="2">
        <f t="shared" si="143"/>
        <v>48.77999985000001</v>
      </c>
      <c r="U1852" s="2">
        <f t="shared" si="144"/>
        <v>84.590000149999995</v>
      </c>
    </row>
    <row r="1853" spans="1:21">
      <c r="A1853">
        <v>41404</v>
      </c>
      <c r="B1853" s="1">
        <v>43127</v>
      </c>
      <c r="C1853" s="2">
        <f t="shared" si="141"/>
        <v>6</v>
      </c>
      <c r="D1853" s="2" t="str">
        <f t="shared" si="142"/>
        <v>Weekend</v>
      </c>
      <c r="E1853" s="2" t="str">
        <f>TEXT(Table2[[#This Row],[Order Date]],"MMMM")</f>
        <v>January</v>
      </c>
      <c r="F1853" s="2" t="str">
        <f>TEXT(Table2[[#This Row],[Order Date]],"YYYY")</f>
        <v>2018</v>
      </c>
      <c r="G1853">
        <v>2851</v>
      </c>
      <c r="H1853" t="s">
        <v>139</v>
      </c>
      <c r="I1853" t="s">
        <v>40</v>
      </c>
      <c r="J1853" t="s">
        <v>110</v>
      </c>
      <c r="K1853" t="s">
        <v>90</v>
      </c>
      <c r="L1853" t="s">
        <v>28</v>
      </c>
      <c r="M1853" t="s">
        <v>112</v>
      </c>
      <c r="N1853">
        <v>957</v>
      </c>
      <c r="O1853" t="s">
        <v>34</v>
      </c>
      <c r="P1853" s="4">
        <v>80</v>
      </c>
      <c r="Q1853">
        <v>1</v>
      </c>
      <c r="R1853" s="4">
        <f t="shared" si="140"/>
        <v>80</v>
      </c>
      <c r="S1853" s="2">
        <v>47.430000309999997</v>
      </c>
      <c r="T1853" s="2">
        <f t="shared" si="143"/>
        <v>32.569999690000003</v>
      </c>
      <c r="U1853" s="2">
        <f t="shared" si="144"/>
        <v>47.430000309999997</v>
      </c>
    </row>
    <row r="1854" spans="1:21">
      <c r="A1854">
        <v>41442</v>
      </c>
      <c r="B1854" s="1">
        <v>43127</v>
      </c>
      <c r="C1854" s="2">
        <f t="shared" si="141"/>
        <v>6</v>
      </c>
      <c r="D1854" s="2" t="str">
        <f t="shared" si="142"/>
        <v>Weekend</v>
      </c>
      <c r="E1854" s="2" t="str">
        <f>TEXT(Table2[[#This Row],[Order Date]],"MMMM")</f>
        <v>January</v>
      </c>
      <c r="F1854" s="2" t="str">
        <f>TEXT(Table2[[#This Row],[Order Date]],"YYYY")</f>
        <v>2018</v>
      </c>
      <c r="G1854">
        <v>223</v>
      </c>
      <c r="H1854" t="s">
        <v>92</v>
      </c>
      <c r="I1854" t="s">
        <v>44</v>
      </c>
      <c r="J1854" t="s">
        <v>110</v>
      </c>
      <c r="K1854" t="s">
        <v>90</v>
      </c>
      <c r="L1854" t="s">
        <v>28</v>
      </c>
      <c r="M1854" t="s">
        <v>120</v>
      </c>
      <c r="N1854">
        <v>365</v>
      </c>
      <c r="O1854" t="s">
        <v>53</v>
      </c>
      <c r="P1854" s="4">
        <v>94.75</v>
      </c>
      <c r="Q1854">
        <v>1</v>
      </c>
      <c r="R1854" s="4">
        <f t="shared" si="140"/>
        <v>94.75</v>
      </c>
      <c r="S1854" s="2">
        <v>30.5699997</v>
      </c>
      <c r="T1854" s="2">
        <f t="shared" si="143"/>
        <v>64.180000300000003</v>
      </c>
      <c r="U1854" s="2">
        <f t="shared" si="144"/>
        <v>30.5699997</v>
      </c>
    </row>
    <row r="1855" spans="1:21">
      <c r="A1855">
        <v>26821</v>
      </c>
      <c r="B1855" s="1">
        <v>43127</v>
      </c>
      <c r="C1855" s="2">
        <f t="shared" si="141"/>
        <v>6</v>
      </c>
      <c r="D1855" s="2" t="str">
        <f t="shared" si="142"/>
        <v>Weekend</v>
      </c>
      <c r="E1855" s="2" t="str">
        <f>TEXT(Table2[[#This Row],[Order Date]],"MMMM")</f>
        <v>January</v>
      </c>
      <c r="F1855" s="2" t="str">
        <f>TEXT(Table2[[#This Row],[Order Date]],"YYYY")</f>
        <v>2018</v>
      </c>
      <c r="G1855">
        <v>7795</v>
      </c>
      <c r="H1855" t="s">
        <v>92</v>
      </c>
      <c r="I1855" t="s">
        <v>245</v>
      </c>
      <c r="J1855" t="s">
        <v>89</v>
      </c>
      <c r="K1855" t="s">
        <v>90</v>
      </c>
      <c r="L1855" t="s">
        <v>28</v>
      </c>
      <c r="M1855" t="s">
        <v>94</v>
      </c>
      <c r="N1855">
        <v>403</v>
      </c>
      <c r="O1855" t="s">
        <v>53</v>
      </c>
      <c r="P1855" s="4">
        <v>133.37</v>
      </c>
      <c r="Q1855">
        <v>1</v>
      </c>
      <c r="R1855" s="4">
        <f t="shared" si="140"/>
        <v>133.37</v>
      </c>
      <c r="S1855" s="2">
        <v>84.590000149999995</v>
      </c>
      <c r="T1855" s="2">
        <f t="shared" si="143"/>
        <v>48.77999985000001</v>
      </c>
      <c r="U1855" s="2">
        <f t="shared" si="144"/>
        <v>84.590000149999995</v>
      </c>
    </row>
    <row r="1856" spans="1:21">
      <c r="A1856">
        <v>26821</v>
      </c>
      <c r="B1856" s="1">
        <v>43127</v>
      </c>
      <c r="C1856" s="2">
        <f t="shared" si="141"/>
        <v>6</v>
      </c>
      <c r="D1856" s="2" t="str">
        <f t="shared" si="142"/>
        <v>Weekend</v>
      </c>
      <c r="E1856" s="2" t="str">
        <f>TEXT(Table2[[#This Row],[Order Date]],"MMMM")</f>
        <v>January</v>
      </c>
      <c r="F1856" s="2" t="str">
        <f>TEXT(Table2[[#This Row],[Order Date]],"YYYY")</f>
        <v>2018</v>
      </c>
      <c r="G1856">
        <v>7795</v>
      </c>
      <c r="H1856" t="s">
        <v>92</v>
      </c>
      <c r="I1856" t="s">
        <v>245</v>
      </c>
      <c r="J1856" t="s">
        <v>89</v>
      </c>
      <c r="K1856" t="s">
        <v>90</v>
      </c>
      <c r="L1856" t="s">
        <v>28</v>
      </c>
      <c r="M1856" t="s">
        <v>94</v>
      </c>
      <c r="N1856">
        <v>403</v>
      </c>
      <c r="O1856" t="s">
        <v>53</v>
      </c>
      <c r="P1856" s="4">
        <v>133.37</v>
      </c>
      <c r="Q1856">
        <v>1</v>
      </c>
      <c r="R1856" s="4">
        <f t="shared" si="140"/>
        <v>133.37</v>
      </c>
      <c r="S1856" s="2">
        <v>84.590000149999995</v>
      </c>
      <c r="T1856" s="2">
        <f t="shared" si="143"/>
        <v>48.77999985000001</v>
      </c>
      <c r="U1856" s="2">
        <f t="shared" si="144"/>
        <v>84.590000149999995</v>
      </c>
    </row>
    <row r="1857" spans="1:21">
      <c r="A1857">
        <v>26821</v>
      </c>
      <c r="B1857" s="1">
        <v>43127</v>
      </c>
      <c r="C1857" s="2">
        <f t="shared" si="141"/>
        <v>6</v>
      </c>
      <c r="D1857" s="2" t="str">
        <f t="shared" si="142"/>
        <v>Weekend</v>
      </c>
      <c r="E1857" s="2" t="str">
        <f>TEXT(Table2[[#This Row],[Order Date]],"MMMM")</f>
        <v>January</v>
      </c>
      <c r="F1857" s="2" t="str">
        <f>TEXT(Table2[[#This Row],[Order Date]],"YYYY")</f>
        <v>2018</v>
      </c>
      <c r="G1857">
        <v>7795</v>
      </c>
      <c r="H1857" t="s">
        <v>92</v>
      </c>
      <c r="I1857" t="s">
        <v>245</v>
      </c>
      <c r="J1857" t="s">
        <v>89</v>
      </c>
      <c r="K1857" t="s">
        <v>90</v>
      </c>
      <c r="L1857" t="s">
        <v>28</v>
      </c>
      <c r="M1857" t="s">
        <v>94</v>
      </c>
      <c r="N1857">
        <v>403</v>
      </c>
      <c r="O1857" t="s">
        <v>53</v>
      </c>
      <c r="P1857" s="4">
        <v>133.37</v>
      </c>
      <c r="Q1857">
        <v>1</v>
      </c>
      <c r="R1857" s="4">
        <f t="shared" si="140"/>
        <v>133.37</v>
      </c>
      <c r="S1857" s="2">
        <v>84.590000149999995</v>
      </c>
      <c r="T1857" s="2">
        <f t="shared" si="143"/>
        <v>48.77999985000001</v>
      </c>
      <c r="U1857" s="2">
        <f t="shared" si="144"/>
        <v>84.590000149999995</v>
      </c>
    </row>
    <row r="1858" spans="1:21">
      <c r="A1858">
        <v>31000</v>
      </c>
      <c r="B1858" s="1">
        <v>43127</v>
      </c>
      <c r="C1858" s="2">
        <f t="shared" si="141"/>
        <v>6</v>
      </c>
      <c r="D1858" s="2" t="str">
        <f t="shared" si="142"/>
        <v>Weekend</v>
      </c>
      <c r="E1858" s="2" t="str">
        <f>TEXT(Table2[[#This Row],[Order Date]],"MMMM")</f>
        <v>January</v>
      </c>
      <c r="F1858" s="2" t="str">
        <f>TEXT(Table2[[#This Row],[Order Date]],"YYYY")</f>
        <v>2018</v>
      </c>
      <c r="G1858">
        <v>11730</v>
      </c>
      <c r="H1858" t="s">
        <v>980</v>
      </c>
      <c r="I1858" t="s">
        <v>965</v>
      </c>
      <c r="J1858" t="s">
        <v>89</v>
      </c>
      <c r="K1858" t="s">
        <v>90</v>
      </c>
      <c r="L1858" t="s">
        <v>28</v>
      </c>
      <c r="M1858" t="s">
        <v>178</v>
      </c>
      <c r="N1858">
        <v>273</v>
      </c>
      <c r="O1858" t="s">
        <v>29</v>
      </c>
      <c r="P1858" s="4">
        <v>54.99</v>
      </c>
      <c r="Q1858">
        <v>2</v>
      </c>
      <c r="R1858" s="4">
        <f t="shared" ref="R1858:R1921" si="145">P1858*Q1858</f>
        <v>109.98</v>
      </c>
      <c r="S1858" s="2">
        <v>51.660003660000001</v>
      </c>
      <c r="T1858" s="2">
        <f t="shared" si="143"/>
        <v>58.319996340000003</v>
      </c>
      <c r="U1858" s="2">
        <f t="shared" si="144"/>
        <v>25.83000183</v>
      </c>
    </row>
    <row r="1859" spans="1:21">
      <c r="A1859">
        <v>16075</v>
      </c>
      <c r="B1859" s="1">
        <v>43127</v>
      </c>
      <c r="C1859" s="2">
        <f t="shared" ref="C1859:C1922" si="146">WEEKDAY(B1859,2)</f>
        <v>6</v>
      </c>
      <c r="D1859" s="2" t="str">
        <f t="shared" ref="D1859:D1922" si="147">IF(C1859&gt;=6,"Weekend","Weekday")</f>
        <v>Weekend</v>
      </c>
      <c r="E1859" s="2" t="str">
        <f>TEXT(Table2[[#This Row],[Order Date]],"MMMM")</f>
        <v>January</v>
      </c>
      <c r="F1859" s="2" t="str">
        <f>TEXT(Table2[[#This Row],[Order Date]],"YYYY")</f>
        <v>2018</v>
      </c>
      <c r="G1859">
        <v>7051</v>
      </c>
      <c r="H1859" t="s">
        <v>92</v>
      </c>
      <c r="I1859" t="s">
        <v>545</v>
      </c>
      <c r="J1859" t="s">
        <v>89</v>
      </c>
      <c r="K1859" t="s">
        <v>90</v>
      </c>
      <c r="L1859" t="s">
        <v>28</v>
      </c>
      <c r="M1859" t="s">
        <v>120</v>
      </c>
      <c r="N1859">
        <v>365</v>
      </c>
      <c r="O1859" t="s">
        <v>53</v>
      </c>
      <c r="P1859" s="4">
        <v>94.75</v>
      </c>
      <c r="Q1859">
        <v>4</v>
      </c>
      <c r="R1859" s="4">
        <f t="shared" si="145"/>
        <v>379</v>
      </c>
      <c r="S1859" s="2">
        <v>122.2799988</v>
      </c>
      <c r="T1859" s="2">
        <f t="shared" ref="T1859:T1922" si="148">R1859-S1859</f>
        <v>256.72000120000001</v>
      </c>
      <c r="U1859" s="2">
        <f t="shared" ref="U1859:U1922" si="149">S1859/Q1859</f>
        <v>30.5699997</v>
      </c>
    </row>
    <row r="1860" spans="1:21">
      <c r="A1860">
        <v>28847</v>
      </c>
      <c r="B1860" s="1">
        <v>43126</v>
      </c>
      <c r="C1860" s="2">
        <f t="shared" si="146"/>
        <v>5</v>
      </c>
      <c r="D1860" s="2" t="str">
        <f t="shared" si="147"/>
        <v>Weekday</v>
      </c>
      <c r="E1860" s="2" t="str">
        <f>TEXT(Table2[[#This Row],[Order Date]],"MMMM")</f>
        <v>January</v>
      </c>
      <c r="F1860" s="2" t="str">
        <f>TEXT(Table2[[#This Row],[Order Date]],"YYYY")</f>
        <v>2018</v>
      </c>
      <c r="G1860">
        <v>39</v>
      </c>
      <c r="H1860" t="s">
        <v>655</v>
      </c>
      <c r="I1860" t="s">
        <v>44</v>
      </c>
      <c r="J1860" t="s">
        <v>110</v>
      </c>
      <c r="K1860" t="s">
        <v>111</v>
      </c>
      <c r="L1860" t="s">
        <v>33</v>
      </c>
      <c r="M1860" t="s">
        <v>99</v>
      </c>
      <c r="N1860">
        <v>804</v>
      </c>
      <c r="O1860" t="s">
        <v>46</v>
      </c>
      <c r="P1860" s="4">
        <v>18.989999999999998</v>
      </c>
      <c r="Q1860">
        <v>5</v>
      </c>
      <c r="R1860" s="4">
        <f t="shared" si="145"/>
        <v>94.949999999999989</v>
      </c>
      <c r="S1860" s="2">
        <v>59.099998499999998</v>
      </c>
      <c r="T1860" s="2">
        <f t="shared" si="148"/>
        <v>35.850001499999991</v>
      </c>
      <c r="U1860" s="2">
        <f t="shared" si="149"/>
        <v>11.8199997</v>
      </c>
    </row>
    <row r="1861" spans="1:21">
      <c r="A1861">
        <v>22134</v>
      </c>
      <c r="B1861" s="1">
        <v>43126</v>
      </c>
      <c r="C1861" s="2">
        <f t="shared" si="146"/>
        <v>5</v>
      </c>
      <c r="D1861" s="2" t="str">
        <f t="shared" si="147"/>
        <v>Weekday</v>
      </c>
      <c r="E1861" s="2" t="str">
        <f>TEXT(Table2[[#This Row],[Order Date]],"MMMM")</f>
        <v>January</v>
      </c>
      <c r="F1861" s="2" t="str">
        <f>TEXT(Table2[[#This Row],[Order Date]],"YYYY")</f>
        <v>2018</v>
      </c>
      <c r="G1861">
        <v>6165</v>
      </c>
      <c r="H1861" t="s">
        <v>643</v>
      </c>
      <c r="I1861" t="s">
        <v>44</v>
      </c>
      <c r="J1861" t="s">
        <v>110</v>
      </c>
      <c r="K1861" t="s">
        <v>111</v>
      </c>
      <c r="L1861" t="s">
        <v>33</v>
      </c>
      <c r="M1861" t="s">
        <v>183</v>
      </c>
      <c r="N1861">
        <v>627</v>
      </c>
      <c r="O1861" t="s">
        <v>46</v>
      </c>
      <c r="P1861" s="4">
        <v>165</v>
      </c>
      <c r="Q1861">
        <v>5</v>
      </c>
      <c r="R1861" s="4">
        <f t="shared" si="145"/>
        <v>825</v>
      </c>
      <c r="S1861" s="2">
        <v>613.65001700000005</v>
      </c>
      <c r="T1861" s="2">
        <f t="shared" si="148"/>
        <v>211.34998299999995</v>
      </c>
      <c r="U1861" s="2">
        <f t="shared" si="149"/>
        <v>122.73000340000002</v>
      </c>
    </row>
    <row r="1862" spans="1:21">
      <c r="A1862">
        <v>28866</v>
      </c>
      <c r="B1862" s="1">
        <v>43126</v>
      </c>
      <c r="C1862" s="2">
        <f t="shared" si="146"/>
        <v>5</v>
      </c>
      <c r="D1862" s="2" t="str">
        <f t="shared" si="147"/>
        <v>Weekday</v>
      </c>
      <c r="E1862" s="2" t="str">
        <f>TEXT(Table2[[#This Row],[Order Date]],"MMMM")</f>
        <v>January</v>
      </c>
      <c r="F1862" s="2" t="str">
        <f>TEXT(Table2[[#This Row],[Order Date]],"YYYY")</f>
        <v>2018</v>
      </c>
      <c r="G1862">
        <v>8760</v>
      </c>
      <c r="H1862" t="s">
        <v>92</v>
      </c>
      <c r="I1862" t="s">
        <v>44</v>
      </c>
      <c r="J1862" t="s">
        <v>110</v>
      </c>
      <c r="K1862" t="s">
        <v>111</v>
      </c>
      <c r="L1862" t="s">
        <v>33</v>
      </c>
      <c r="M1862" t="s">
        <v>120</v>
      </c>
      <c r="N1862">
        <v>365</v>
      </c>
      <c r="O1862" t="s">
        <v>53</v>
      </c>
      <c r="P1862" s="4">
        <v>94.75</v>
      </c>
      <c r="Q1862">
        <v>5</v>
      </c>
      <c r="R1862" s="4">
        <f t="shared" si="145"/>
        <v>473.75</v>
      </c>
      <c r="S1862" s="2">
        <v>152.8499985</v>
      </c>
      <c r="T1862" s="2">
        <f t="shared" si="148"/>
        <v>320.90000150000003</v>
      </c>
      <c r="U1862" s="2">
        <f t="shared" si="149"/>
        <v>30.5699997</v>
      </c>
    </row>
    <row r="1863" spans="1:21">
      <c r="A1863">
        <v>22044</v>
      </c>
      <c r="B1863" s="1">
        <v>43126</v>
      </c>
      <c r="C1863" s="2">
        <f t="shared" si="146"/>
        <v>5</v>
      </c>
      <c r="D1863" s="2" t="str">
        <f t="shared" si="147"/>
        <v>Weekday</v>
      </c>
      <c r="E1863" s="2" t="str">
        <f>TEXT(Table2[[#This Row],[Order Date]],"MMMM")</f>
        <v>January</v>
      </c>
      <c r="F1863" s="2" t="str">
        <f>TEXT(Table2[[#This Row],[Order Date]],"YYYY")</f>
        <v>2018</v>
      </c>
      <c r="G1863">
        <v>12020</v>
      </c>
      <c r="H1863" t="s">
        <v>92</v>
      </c>
      <c r="I1863" t="s">
        <v>44</v>
      </c>
      <c r="J1863" t="s">
        <v>110</v>
      </c>
      <c r="K1863" t="s">
        <v>111</v>
      </c>
      <c r="L1863" t="s">
        <v>33</v>
      </c>
      <c r="M1863" t="s">
        <v>134</v>
      </c>
      <c r="N1863">
        <v>191</v>
      </c>
      <c r="O1863" t="s">
        <v>29</v>
      </c>
      <c r="P1863" s="4">
        <v>85</v>
      </c>
      <c r="Q1863">
        <v>5</v>
      </c>
      <c r="R1863" s="4">
        <f t="shared" si="145"/>
        <v>425</v>
      </c>
      <c r="S1863" s="2">
        <v>273.89999399999999</v>
      </c>
      <c r="T1863" s="2">
        <f t="shared" si="148"/>
        <v>151.10000600000001</v>
      </c>
      <c r="U1863" s="2">
        <f t="shared" si="149"/>
        <v>54.779998800000001</v>
      </c>
    </row>
    <row r="1864" spans="1:21">
      <c r="A1864">
        <v>43976</v>
      </c>
      <c r="B1864" s="1">
        <v>43126</v>
      </c>
      <c r="C1864" s="2">
        <f t="shared" si="146"/>
        <v>5</v>
      </c>
      <c r="D1864" s="2" t="str">
        <f t="shared" si="147"/>
        <v>Weekday</v>
      </c>
      <c r="E1864" s="2" t="str">
        <f>TEXT(Table2[[#This Row],[Order Date]],"MMMM")</f>
        <v>January</v>
      </c>
      <c r="F1864" s="2" t="str">
        <f>TEXT(Table2[[#This Row],[Order Date]],"YYYY")</f>
        <v>2018</v>
      </c>
      <c r="G1864">
        <v>1171</v>
      </c>
      <c r="H1864" t="s">
        <v>92</v>
      </c>
      <c r="I1864" t="s">
        <v>40</v>
      </c>
      <c r="J1864" t="s">
        <v>110</v>
      </c>
      <c r="K1864" t="s">
        <v>90</v>
      </c>
      <c r="L1864" t="s">
        <v>28</v>
      </c>
      <c r="M1864" t="s">
        <v>94</v>
      </c>
      <c r="N1864">
        <v>403</v>
      </c>
      <c r="O1864" t="s">
        <v>53</v>
      </c>
      <c r="P1864" s="4">
        <v>133.37</v>
      </c>
      <c r="Q1864">
        <v>1</v>
      </c>
      <c r="R1864" s="4">
        <f t="shared" si="145"/>
        <v>133.37</v>
      </c>
      <c r="S1864" s="2">
        <v>84.590000149999995</v>
      </c>
      <c r="T1864" s="2">
        <f t="shared" si="148"/>
        <v>48.77999985000001</v>
      </c>
      <c r="U1864" s="2">
        <f t="shared" si="149"/>
        <v>84.590000149999995</v>
      </c>
    </row>
    <row r="1865" spans="1:21">
      <c r="A1865">
        <v>41322</v>
      </c>
      <c r="B1865" s="1">
        <v>43126</v>
      </c>
      <c r="C1865" s="2">
        <f t="shared" si="146"/>
        <v>5</v>
      </c>
      <c r="D1865" s="2" t="str">
        <f t="shared" si="147"/>
        <v>Weekday</v>
      </c>
      <c r="E1865" s="2" t="str">
        <f>TEXT(Table2[[#This Row],[Order Date]],"MMMM")</f>
        <v>January</v>
      </c>
      <c r="F1865" s="2" t="str">
        <f>TEXT(Table2[[#This Row],[Order Date]],"YYYY")</f>
        <v>2018</v>
      </c>
      <c r="G1865">
        <v>2924</v>
      </c>
      <c r="H1865" t="s">
        <v>1082</v>
      </c>
      <c r="I1865" t="s">
        <v>40</v>
      </c>
      <c r="J1865" t="s">
        <v>110</v>
      </c>
      <c r="K1865" t="s">
        <v>90</v>
      </c>
      <c r="L1865" t="s">
        <v>28</v>
      </c>
      <c r="M1865" t="s">
        <v>679</v>
      </c>
      <c r="N1865">
        <v>825</v>
      </c>
      <c r="O1865" t="s">
        <v>46</v>
      </c>
      <c r="P1865" s="4">
        <v>185</v>
      </c>
      <c r="Q1865">
        <v>1</v>
      </c>
      <c r="R1865" s="4">
        <f t="shared" si="145"/>
        <v>185</v>
      </c>
      <c r="S1865" s="2">
        <v>113.69999695</v>
      </c>
      <c r="T1865" s="2">
        <f t="shared" si="148"/>
        <v>71.300003050000001</v>
      </c>
      <c r="U1865" s="2">
        <f t="shared" si="149"/>
        <v>113.69999695</v>
      </c>
    </row>
    <row r="1866" spans="1:21">
      <c r="A1866">
        <v>43468</v>
      </c>
      <c r="B1866" s="1">
        <v>43126</v>
      </c>
      <c r="C1866" s="2">
        <f t="shared" si="146"/>
        <v>5</v>
      </c>
      <c r="D1866" s="2" t="str">
        <f t="shared" si="147"/>
        <v>Weekday</v>
      </c>
      <c r="E1866" s="2" t="str">
        <f>TEXT(Table2[[#This Row],[Order Date]],"MMMM")</f>
        <v>January</v>
      </c>
      <c r="F1866" s="2" t="str">
        <f>TEXT(Table2[[#This Row],[Order Date]],"YYYY")</f>
        <v>2018</v>
      </c>
      <c r="G1866">
        <v>10219</v>
      </c>
      <c r="H1866" t="s">
        <v>92</v>
      </c>
      <c r="I1866" t="s">
        <v>1083</v>
      </c>
      <c r="J1866" t="s">
        <v>89</v>
      </c>
      <c r="K1866" t="s">
        <v>90</v>
      </c>
      <c r="L1866" t="s">
        <v>33</v>
      </c>
      <c r="M1866" t="s">
        <v>134</v>
      </c>
      <c r="N1866">
        <v>191</v>
      </c>
      <c r="O1866" t="s">
        <v>29</v>
      </c>
      <c r="P1866" s="4">
        <v>85</v>
      </c>
      <c r="Q1866">
        <v>2</v>
      </c>
      <c r="R1866" s="4">
        <f t="shared" si="145"/>
        <v>170</v>
      </c>
      <c r="S1866" s="2">
        <v>109.5599976</v>
      </c>
      <c r="T1866" s="2">
        <f t="shared" si="148"/>
        <v>60.440002399999997</v>
      </c>
      <c r="U1866" s="2">
        <f t="shared" si="149"/>
        <v>54.779998800000001</v>
      </c>
    </row>
    <row r="1867" spans="1:21">
      <c r="A1867">
        <v>43468</v>
      </c>
      <c r="B1867" s="1">
        <v>43126</v>
      </c>
      <c r="C1867" s="2">
        <f t="shared" si="146"/>
        <v>5</v>
      </c>
      <c r="D1867" s="2" t="str">
        <f t="shared" si="147"/>
        <v>Weekday</v>
      </c>
      <c r="E1867" s="2" t="str">
        <f>TEXT(Table2[[#This Row],[Order Date]],"MMMM")</f>
        <v>January</v>
      </c>
      <c r="F1867" s="2" t="str">
        <f>TEXT(Table2[[#This Row],[Order Date]],"YYYY")</f>
        <v>2018</v>
      </c>
      <c r="G1867">
        <v>10219</v>
      </c>
      <c r="H1867" t="s">
        <v>92</v>
      </c>
      <c r="I1867" t="s">
        <v>1083</v>
      </c>
      <c r="J1867" t="s">
        <v>89</v>
      </c>
      <c r="K1867" t="s">
        <v>90</v>
      </c>
      <c r="L1867" t="s">
        <v>33</v>
      </c>
      <c r="M1867" t="s">
        <v>134</v>
      </c>
      <c r="N1867">
        <v>191</v>
      </c>
      <c r="O1867" t="s">
        <v>29</v>
      </c>
      <c r="P1867" s="4">
        <v>85</v>
      </c>
      <c r="Q1867">
        <v>2</v>
      </c>
      <c r="R1867" s="4">
        <f t="shared" si="145"/>
        <v>170</v>
      </c>
      <c r="S1867" s="2">
        <v>109.5599976</v>
      </c>
      <c r="T1867" s="2">
        <f t="shared" si="148"/>
        <v>60.440002399999997</v>
      </c>
      <c r="U1867" s="2">
        <f t="shared" si="149"/>
        <v>54.779998800000001</v>
      </c>
    </row>
    <row r="1868" spans="1:21">
      <c r="A1868">
        <v>16459</v>
      </c>
      <c r="B1868" s="1">
        <v>43126</v>
      </c>
      <c r="C1868" s="2">
        <f t="shared" si="146"/>
        <v>5</v>
      </c>
      <c r="D1868" s="2" t="str">
        <f t="shared" si="147"/>
        <v>Weekday</v>
      </c>
      <c r="E1868" s="2" t="str">
        <f>TEXT(Table2[[#This Row],[Order Date]],"MMMM")</f>
        <v>January</v>
      </c>
      <c r="F1868" s="2" t="str">
        <f>TEXT(Table2[[#This Row],[Order Date]],"YYYY")</f>
        <v>2018</v>
      </c>
      <c r="G1868">
        <v>8102</v>
      </c>
      <c r="H1868" t="s">
        <v>92</v>
      </c>
      <c r="I1868" t="s">
        <v>711</v>
      </c>
      <c r="J1868" t="s">
        <v>89</v>
      </c>
      <c r="K1868" t="s">
        <v>90</v>
      </c>
      <c r="L1868" t="s">
        <v>33</v>
      </c>
      <c r="M1868" t="s">
        <v>120</v>
      </c>
      <c r="N1868">
        <v>365</v>
      </c>
      <c r="O1868" t="s">
        <v>53</v>
      </c>
      <c r="P1868" s="4">
        <v>94.75</v>
      </c>
      <c r="Q1868">
        <v>4</v>
      </c>
      <c r="R1868" s="4">
        <f t="shared" si="145"/>
        <v>379</v>
      </c>
      <c r="S1868" s="2">
        <v>122.2799988</v>
      </c>
      <c r="T1868" s="2">
        <f t="shared" si="148"/>
        <v>256.72000120000001</v>
      </c>
      <c r="U1868" s="2">
        <f t="shared" si="149"/>
        <v>30.5699997</v>
      </c>
    </row>
    <row r="1869" spans="1:21">
      <c r="A1869">
        <v>41345</v>
      </c>
      <c r="B1869" s="1">
        <v>43126</v>
      </c>
      <c r="C1869" s="2">
        <f t="shared" si="146"/>
        <v>5</v>
      </c>
      <c r="D1869" s="2" t="str">
        <f t="shared" si="147"/>
        <v>Weekday</v>
      </c>
      <c r="E1869" s="2" t="str">
        <f>TEXT(Table2[[#This Row],[Order Date]],"MMMM")</f>
        <v>January</v>
      </c>
      <c r="F1869" s="2" t="str">
        <f>TEXT(Table2[[#This Row],[Order Date]],"YYYY")</f>
        <v>2018</v>
      </c>
      <c r="G1869">
        <v>8741</v>
      </c>
      <c r="H1869" t="s">
        <v>92</v>
      </c>
      <c r="I1869" t="s">
        <v>802</v>
      </c>
      <c r="J1869" t="s">
        <v>89</v>
      </c>
      <c r="K1869" t="s">
        <v>90</v>
      </c>
      <c r="L1869" t="s">
        <v>33</v>
      </c>
      <c r="M1869" t="s">
        <v>120</v>
      </c>
      <c r="N1869">
        <v>365</v>
      </c>
      <c r="O1869" t="s">
        <v>53</v>
      </c>
      <c r="P1869" s="4">
        <v>94.75</v>
      </c>
      <c r="Q1869">
        <v>4</v>
      </c>
      <c r="R1869" s="4">
        <f t="shared" si="145"/>
        <v>379</v>
      </c>
      <c r="S1869" s="2">
        <v>122.2799988</v>
      </c>
      <c r="T1869" s="2">
        <f t="shared" si="148"/>
        <v>256.72000120000001</v>
      </c>
      <c r="U1869" s="2">
        <f t="shared" si="149"/>
        <v>30.5699997</v>
      </c>
    </row>
    <row r="1870" spans="1:21">
      <c r="A1870">
        <v>25942</v>
      </c>
      <c r="B1870" s="1">
        <v>43125</v>
      </c>
      <c r="C1870" s="2">
        <f t="shared" si="146"/>
        <v>4</v>
      </c>
      <c r="D1870" s="2" t="str">
        <f t="shared" si="147"/>
        <v>Weekday</v>
      </c>
      <c r="E1870" s="2" t="str">
        <f>TEXT(Table2[[#This Row],[Order Date]],"MMMM")</f>
        <v>January</v>
      </c>
      <c r="F1870" s="2" t="str">
        <f>TEXT(Table2[[#This Row],[Order Date]],"YYYY")</f>
        <v>2018</v>
      </c>
      <c r="G1870">
        <v>1117</v>
      </c>
      <c r="H1870" t="s">
        <v>600</v>
      </c>
      <c r="I1870" t="s">
        <v>44</v>
      </c>
      <c r="J1870" t="s">
        <v>110</v>
      </c>
      <c r="K1870" t="s">
        <v>111</v>
      </c>
      <c r="L1870" t="s">
        <v>33</v>
      </c>
      <c r="M1870" t="s">
        <v>160</v>
      </c>
      <c r="N1870">
        <v>502</v>
      </c>
      <c r="O1870" t="s">
        <v>29</v>
      </c>
      <c r="P1870" s="4">
        <v>65</v>
      </c>
      <c r="Q1870">
        <v>5</v>
      </c>
      <c r="R1870" s="4">
        <f t="shared" si="145"/>
        <v>325</v>
      </c>
      <c r="S1870" s="2">
        <v>167.99999235000001</v>
      </c>
      <c r="T1870" s="2">
        <f t="shared" si="148"/>
        <v>157.00000764999999</v>
      </c>
      <c r="U1870" s="2">
        <f t="shared" si="149"/>
        <v>33.599998470000003</v>
      </c>
    </row>
    <row r="1871" spans="1:21">
      <c r="A1871">
        <v>21193</v>
      </c>
      <c r="B1871" s="1">
        <v>43125</v>
      </c>
      <c r="C1871" s="2">
        <f t="shared" si="146"/>
        <v>4</v>
      </c>
      <c r="D1871" s="2" t="str">
        <f t="shared" si="147"/>
        <v>Weekday</v>
      </c>
      <c r="E1871" s="2" t="str">
        <f>TEXT(Table2[[#This Row],[Order Date]],"MMMM")</f>
        <v>January</v>
      </c>
      <c r="F1871" s="2" t="str">
        <f>TEXT(Table2[[#This Row],[Order Date]],"YYYY")</f>
        <v>2018</v>
      </c>
      <c r="G1871">
        <v>5074</v>
      </c>
      <c r="H1871" t="s">
        <v>92</v>
      </c>
      <c r="I1871" t="s">
        <v>44</v>
      </c>
      <c r="J1871" t="s">
        <v>110</v>
      </c>
      <c r="K1871" t="s">
        <v>111</v>
      </c>
      <c r="L1871" t="s">
        <v>33</v>
      </c>
      <c r="M1871" t="s">
        <v>167</v>
      </c>
      <c r="N1871">
        <v>924</v>
      </c>
      <c r="O1871" t="s">
        <v>46</v>
      </c>
      <c r="P1871" s="4">
        <v>14.99</v>
      </c>
      <c r="Q1871">
        <v>5</v>
      </c>
      <c r="R1871" s="4">
        <f t="shared" si="145"/>
        <v>74.95</v>
      </c>
      <c r="S1871" s="2">
        <v>40.649995799999999</v>
      </c>
      <c r="T1871" s="2">
        <f t="shared" si="148"/>
        <v>34.300004200000004</v>
      </c>
      <c r="U1871" s="2">
        <f t="shared" si="149"/>
        <v>8.1299991600000006</v>
      </c>
    </row>
    <row r="1872" spans="1:21">
      <c r="A1872">
        <v>47846</v>
      </c>
      <c r="B1872" s="1">
        <v>43125</v>
      </c>
      <c r="C1872" s="2">
        <f t="shared" si="146"/>
        <v>4</v>
      </c>
      <c r="D1872" s="2" t="str">
        <f t="shared" si="147"/>
        <v>Weekday</v>
      </c>
      <c r="E1872" s="2" t="str">
        <f>TEXT(Table2[[#This Row],[Order Date]],"MMMM")</f>
        <v>January</v>
      </c>
      <c r="F1872" s="2" t="str">
        <f>TEXT(Table2[[#This Row],[Order Date]],"YYYY")</f>
        <v>2018</v>
      </c>
      <c r="G1872">
        <v>6073</v>
      </c>
      <c r="H1872" t="s">
        <v>981</v>
      </c>
      <c r="I1872" t="s">
        <v>44</v>
      </c>
      <c r="J1872" t="s">
        <v>110</v>
      </c>
      <c r="K1872" t="s">
        <v>111</v>
      </c>
      <c r="L1872" t="s">
        <v>33</v>
      </c>
      <c r="M1872" t="s">
        <v>160</v>
      </c>
      <c r="N1872">
        <v>502</v>
      </c>
      <c r="O1872" t="s">
        <v>29</v>
      </c>
      <c r="P1872" s="4">
        <v>65</v>
      </c>
      <c r="Q1872">
        <v>5</v>
      </c>
      <c r="R1872" s="4">
        <f t="shared" si="145"/>
        <v>325</v>
      </c>
      <c r="S1872" s="2">
        <v>167.99999235000001</v>
      </c>
      <c r="T1872" s="2">
        <f t="shared" si="148"/>
        <v>157.00000764999999</v>
      </c>
      <c r="U1872" s="2">
        <f t="shared" si="149"/>
        <v>33.599998470000003</v>
      </c>
    </row>
    <row r="1873" spans="1:21">
      <c r="A1873">
        <v>41304</v>
      </c>
      <c r="B1873" s="1">
        <v>43125</v>
      </c>
      <c r="C1873" s="2">
        <f t="shared" si="146"/>
        <v>4</v>
      </c>
      <c r="D1873" s="2" t="str">
        <f t="shared" si="147"/>
        <v>Weekday</v>
      </c>
      <c r="E1873" s="2" t="str">
        <f>TEXT(Table2[[#This Row],[Order Date]],"MMMM")</f>
        <v>January</v>
      </c>
      <c r="F1873" s="2" t="str">
        <f>TEXT(Table2[[#This Row],[Order Date]],"YYYY")</f>
        <v>2018</v>
      </c>
      <c r="G1873">
        <v>9316</v>
      </c>
      <c r="H1873" t="s">
        <v>223</v>
      </c>
      <c r="I1873" t="s">
        <v>44</v>
      </c>
      <c r="J1873" t="s">
        <v>110</v>
      </c>
      <c r="K1873" t="s">
        <v>111</v>
      </c>
      <c r="L1873" t="s">
        <v>28</v>
      </c>
      <c r="M1873" t="s">
        <v>94</v>
      </c>
      <c r="N1873">
        <v>403</v>
      </c>
      <c r="O1873" t="s">
        <v>53</v>
      </c>
      <c r="P1873" s="4">
        <v>133.37</v>
      </c>
      <c r="Q1873">
        <v>1</v>
      </c>
      <c r="R1873" s="4">
        <f t="shared" si="145"/>
        <v>133.37</v>
      </c>
      <c r="S1873" s="2">
        <v>84.590000149999995</v>
      </c>
      <c r="T1873" s="2">
        <f t="shared" si="148"/>
        <v>48.77999985000001</v>
      </c>
      <c r="U1873" s="2">
        <f t="shared" si="149"/>
        <v>84.590000149999995</v>
      </c>
    </row>
    <row r="1874" spans="1:21">
      <c r="A1874">
        <v>41304</v>
      </c>
      <c r="B1874" s="1">
        <v>43125</v>
      </c>
      <c r="C1874" s="2">
        <f t="shared" si="146"/>
        <v>4</v>
      </c>
      <c r="D1874" s="2" t="str">
        <f t="shared" si="147"/>
        <v>Weekday</v>
      </c>
      <c r="E1874" s="2" t="str">
        <f>TEXT(Table2[[#This Row],[Order Date]],"MMMM")</f>
        <v>January</v>
      </c>
      <c r="F1874" s="2" t="str">
        <f>TEXT(Table2[[#This Row],[Order Date]],"YYYY")</f>
        <v>2018</v>
      </c>
      <c r="G1874">
        <v>9316</v>
      </c>
      <c r="H1874" t="s">
        <v>223</v>
      </c>
      <c r="I1874" t="s">
        <v>44</v>
      </c>
      <c r="J1874" t="s">
        <v>110</v>
      </c>
      <c r="K1874" t="s">
        <v>111</v>
      </c>
      <c r="L1874" t="s">
        <v>28</v>
      </c>
      <c r="M1874" t="s">
        <v>112</v>
      </c>
      <c r="N1874">
        <v>957</v>
      </c>
      <c r="O1874" t="s">
        <v>34</v>
      </c>
      <c r="P1874" s="4">
        <v>80</v>
      </c>
      <c r="Q1874">
        <v>1</v>
      </c>
      <c r="R1874" s="4">
        <f t="shared" si="145"/>
        <v>80</v>
      </c>
      <c r="S1874" s="2">
        <v>47.430000309999997</v>
      </c>
      <c r="T1874" s="2">
        <f t="shared" si="148"/>
        <v>32.569999690000003</v>
      </c>
      <c r="U1874" s="2">
        <f t="shared" si="149"/>
        <v>47.430000309999997</v>
      </c>
    </row>
    <row r="1875" spans="1:21">
      <c r="A1875">
        <v>28827</v>
      </c>
      <c r="B1875" s="1">
        <v>43125</v>
      </c>
      <c r="C1875" s="2">
        <f t="shared" si="146"/>
        <v>4</v>
      </c>
      <c r="D1875" s="2" t="str">
        <f t="shared" si="147"/>
        <v>Weekday</v>
      </c>
      <c r="E1875" s="2" t="str">
        <f>TEXT(Table2[[#This Row],[Order Date]],"MMMM")</f>
        <v>January</v>
      </c>
      <c r="F1875" s="2" t="str">
        <f>TEXT(Table2[[#This Row],[Order Date]],"YYYY")</f>
        <v>2018</v>
      </c>
      <c r="G1875">
        <v>10461</v>
      </c>
      <c r="H1875" t="s">
        <v>536</v>
      </c>
      <c r="I1875" t="s">
        <v>44</v>
      </c>
      <c r="J1875" t="s">
        <v>110</v>
      </c>
      <c r="K1875" t="s">
        <v>111</v>
      </c>
      <c r="L1875" t="s">
        <v>33</v>
      </c>
      <c r="M1875" t="s">
        <v>120</v>
      </c>
      <c r="N1875">
        <v>365</v>
      </c>
      <c r="O1875" t="s">
        <v>53</v>
      </c>
      <c r="P1875" s="4">
        <v>94.75</v>
      </c>
      <c r="Q1875">
        <v>5</v>
      </c>
      <c r="R1875" s="4">
        <f t="shared" si="145"/>
        <v>473.75</v>
      </c>
      <c r="S1875" s="2">
        <v>152.8499985</v>
      </c>
      <c r="T1875" s="2">
        <f t="shared" si="148"/>
        <v>320.90000150000003</v>
      </c>
      <c r="U1875" s="2">
        <f t="shared" si="149"/>
        <v>30.5699997</v>
      </c>
    </row>
    <row r="1876" spans="1:21">
      <c r="A1876">
        <v>43551</v>
      </c>
      <c r="B1876" s="1">
        <v>43125</v>
      </c>
      <c r="C1876" s="2">
        <f t="shared" si="146"/>
        <v>4</v>
      </c>
      <c r="D1876" s="2" t="str">
        <f t="shared" si="147"/>
        <v>Weekday</v>
      </c>
      <c r="E1876" s="2" t="str">
        <f>TEXT(Table2[[#This Row],[Order Date]],"MMMM")</f>
        <v>January</v>
      </c>
      <c r="F1876" s="2" t="str">
        <f>TEXT(Table2[[#This Row],[Order Date]],"YYYY")</f>
        <v>2018</v>
      </c>
      <c r="G1876">
        <v>1191</v>
      </c>
      <c r="H1876" t="s">
        <v>929</v>
      </c>
      <c r="I1876" t="s">
        <v>930</v>
      </c>
      <c r="J1876" t="s">
        <v>89</v>
      </c>
      <c r="K1876" t="s">
        <v>90</v>
      </c>
      <c r="L1876" t="s">
        <v>33</v>
      </c>
      <c r="M1876" t="s">
        <v>120</v>
      </c>
      <c r="N1876">
        <v>365</v>
      </c>
      <c r="O1876" t="s">
        <v>53</v>
      </c>
      <c r="P1876" s="4">
        <v>94.75</v>
      </c>
      <c r="Q1876">
        <v>4</v>
      </c>
      <c r="R1876" s="4">
        <f t="shared" si="145"/>
        <v>379</v>
      </c>
      <c r="S1876" s="2">
        <v>122.2799988</v>
      </c>
      <c r="T1876" s="2">
        <f t="shared" si="148"/>
        <v>256.72000120000001</v>
      </c>
      <c r="U1876" s="2">
        <f t="shared" si="149"/>
        <v>30.5699997</v>
      </c>
    </row>
    <row r="1877" spans="1:21">
      <c r="A1877">
        <v>26670</v>
      </c>
      <c r="B1877" s="1">
        <v>43125</v>
      </c>
      <c r="C1877" s="2">
        <f t="shared" si="146"/>
        <v>4</v>
      </c>
      <c r="D1877" s="2" t="str">
        <f t="shared" si="147"/>
        <v>Weekday</v>
      </c>
      <c r="E1877" s="2" t="str">
        <f>TEXT(Table2[[#This Row],[Order Date]],"MMMM")</f>
        <v>January</v>
      </c>
      <c r="F1877" s="2" t="str">
        <f>TEXT(Table2[[#This Row],[Order Date]],"YYYY")</f>
        <v>2018</v>
      </c>
      <c r="G1877">
        <v>7163</v>
      </c>
      <c r="H1877" t="s">
        <v>335</v>
      </c>
      <c r="I1877" t="s">
        <v>395</v>
      </c>
      <c r="J1877" t="s">
        <v>89</v>
      </c>
      <c r="K1877" t="s">
        <v>90</v>
      </c>
      <c r="L1877" t="s">
        <v>28</v>
      </c>
      <c r="M1877" t="s">
        <v>94</v>
      </c>
      <c r="N1877">
        <v>403</v>
      </c>
      <c r="O1877" t="s">
        <v>53</v>
      </c>
      <c r="P1877" s="4">
        <v>133.37</v>
      </c>
      <c r="Q1877">
        <v>1</v>
      </c>
      <c r="R1877" s="4">
        <f t="shared" si="145"/>
        <v>133.37</v>
      </c>
      <c r="S1877" s="2">
        <v>84.590000149999995</v>
      </c>
      <c r="T1877" s="2">
        <f t="shared" si="148"/>
        <v>48.77999985000001</v>
      </c>
      <c r="U1877" s="2">
        <f t="shared" si="149"/>
        <v>84.590000149999995</v>
      </c>
    </row>
    <row r="1878" spans="1:21">
      <c r="A1878">
        <v>24176</v>
      </c>
      <c r="B1878" s="1">
        <v>43124</v>
      </c>
      <c r="C1878" s="2">
        <f t="shared" si="146"/>
        <v>3</v>
      </c>
      <c r="D1878" s="2" t="str">
        <f t="shared" si="147"/>
        <v>Weekday</v>
      </c>
      <c r="E1878" s="2" t="str">
        <f>TEXT(Table2[[#This Row],[Order Date]],"MMMM")</f>
        <v>January</v>
      </c>
      <c r="F1878" s="2" t="str">
        <f>TEXT(Table2[[#This Row],[Order Date]],"YYYY")</f>
        <v>2018</v>
      </c>
      <c r="G1878">
        <v>7200</v>
      </c>
      <c r="H1878" t="s">
        <v>92</v>
      </c>
      <c r="I1878" t="s">
        <v>44</v>
      </c>
      <c r="J1878" t="s">
        <v>110</v>
      </c>
      <c r="K1878" t="s">
        <v>111</v>
      </c>
      <c r="L1878" t="s">
        <v>33</v>
      </c>
      <c r="M1878" t="s">
        <v>91</v>
      </c>
      <c r="N1878">
        <v>810</v>
      </c>
      <c r="O1878" t="s">
        <v>46</v>
      </c>
      <c r="P1878" s="4">
        <v>18.989999999999998</v>
      </c>
      <c r="Q1878">
        <v>5</v>
      </c>
      <c r="R1878" s="4">
        <f t="shared" si="145"/>
        <v>94.949999999999989</v>
      </c>
      <c r="S1878" s="2">
        <v>52.55000115</v>
      </c>
      <c r="T1878" s="2">
        <f t="shared" si="148"/>
        <v>42.399998849999989</v>
      </c>
      <c r="U1878" s="2">
        <f t="shared" si="149"/>
        <v>10.510000229999999</v>
      </c>
    </row>
    <row r="1879" spans="1:21">
      <c r="A1879">
        <v>47011</v>
      </c>
      <c r="B1879" s="1">
        <v>43124</v>
      </c>
      <c r="C1879" s="2">
        <f t="shared" si="146"/>
        <v>3</v>
      </c>
      <c r="D1879" s="2" t="str">
        <f t="shared" si="147"/>
        <v>Weekday</v>
      </c>
      <c r="E1879" s="2" t="str">
        <f>TEXT(Table2[[#This Row],[Order Date]],"MMMM")</f>
        <v>January</v>
      </c>
      <c r="F1879" s="2" t="str">
        <f>TEXT(Table2[[#This Row],[Order Date]],"YYYY")</f>
        <v>2018</v>
      </c>
      <c r="G1879">
        <v>10811</v>
      </c>
      <c r="H1879" t="s">
        <v>361</v>
      </c>
      <c r="I1879" t="s">
        <v>44</v>
      </c>
      <c r="J1879" t="s">
        <v>110</v>
      </c>
      <c r="K1879" t="s">
        <v>111</v>
      </c>
      <c r="L1879" t="s">
        <v>33</v>
      </c>
      <c r="M1879" t="s">
        <v>160</v>
      </c>
      <c r="N1879">
        <v>502</v>
      </c>
      <c r="O1879" t="s">
        <v>29</v>
      </c>
      <c r="P1879" s="4">
        <v>65</v>
      </c>
      <c r="Q1879">
        <v>5</v>
      </c>
      <c r="R1879" s="4">
        <f t="shared" si="145"/>
        <v>325</v>
      </c>
      <c r="S1879" s="2">
        <v>167.99999235000001</v>
      </c>
      <c r="T1879" s="2">
        <f t="shared" si="148"/>
        <v>157.00000764999999</v>
      </c>
      <c r="U1879" s="2">
        <f t="shared" si="149"/>
        <v>33.599998470000003</v>
      </c>
    </row>
    <row r="1880" spans="1:21">
      <c r="A1880">
        <v>28744</v>
      </c>
      <c r="B1880" s="1">
        <v>43124</v>
      </c>
      <c r="C1880" s="2">
        <f t="shared" si="146"/>
        <v>3</v>
      </c>
      <c r="D1880" s="2" t="str">
        <f t="shared" si="147"/>
        <v>Weekday</v>
      </c>
      <c r="E1880" s="2" t="str">
        <f>TEXT(Table2[[#This Row],[Order Date]],"MMMM")</f>
        <v>January</v>
      </c>
      <c r="F1880" s="2" t="str">
        <f>TEXT(Table2[[#This Row],[Order Date]],"YYYY")</f>
        <v>2018</v>
      </c>
      <c r="G1880">
        <v>9083</v>
      </c>
      <c r="H1880" t="s">
        <v>123</v>
      </c>
      <c r="I1880" t="s">
        <v>218</v>
      </c>
      <c r="J1880" t="s">
        <v>110</v>
      </c>
      <c r="K1880" t="s">
        <v>90</v>
      </c>
      <c r="L1880" t="s">
        <v>28</v>
      </c>
      <c r="M1880" t="s">
        <v>120</v>
      </c>
      <c r="N1880">
        <v>365</v>
      </c>
      <c r="O1880" t="s">
        <v>53</v>
      </c>
      <c r="P1880" s="4">
        <v>94.75</v>
      </c>
      <c r="Q1880">
        <v>2</v>
      </c>
      <c r="R1880" s="4">
        <f t="shared" si="145"/>
        <v>189.5</v>
      </c>
      <c r="S1880" s="2">
        <v>61.139999400000001</v>
      </c>
      <c r="T1880" s="2">
        <f t="shared" si="148"/>
        <v>128.36000060000001</v>
      </c>
      <c r="U1880" s="2">
        <f t="shared" si="149"/>
        <v>30.5699997</v>
      </c>
    </row>
    <row r="1881" spans="1:21">
      <c r="A1881">
        <v>40085</v>
      </c>
      <c r="B1881" s="1">
        <v>43124</v>
      </c>
      <c r="C1881" s="2">
        <f t="shared" si="146"/>
        <v>3</v>
      </c>
      <c r="D1881" s="2" t="str">
        <f t="shared" si="147"/>
        <v>Weekday</v>
      </c>
      <c r="E1881" s="2" t="str">
        <f>TEXT(Table2[[#This Row],[Order Date]],"MMMM")</f>
        <v>January</v>
      </c>
      <c r="F1881" s="2" t="str">
        <f>TEXT(Table2[[#This Row],[Order Date]],"YYYY")</f>
        <v>2018</v>
      </c>
      <c r="G1881">
        <v>2426</v>
      </c>
      <c r="H1881" t="s">
        <v>405</v>
      </c>
      <c r="I1881" t="s">
        <v>40</v>
      </c>
      <c r="J1881" t="s">
        <v>110</v>
      </c>
      <c r="K1881" t="s">
        <v>90</v>
      </c>
      <c r="L1881" t="s">
        <v>28</v>
      </c>
      <c r="M1881" t="s">
        <v>160</v>
      </c>
      <c r="N1881">
        <v>502</v>
      </c>
      <c r="O1881" t="s">
        <v>29</v>
      </c>
      <c r="P1881" s="4">
        <v>65</v>
      </c>
      <c r="Q1881">
        <v>3</v>
      </c>
      <c r="R1881" s="4">
        <f t="shared" si="145"/>
        <v>195</v>
      </c>
      <c r="S1881" s="2">
        <v>100.79999541000001</v>
      </c>
      <c r="T1881" s="2">
        <f t="shared" si="148"/>
        <v>94.200004589999992</v>
      </c>
      <c r="U1881" s="2">
        <f t="shared" si="149"/>
        <v>33.599998470000003</v>
      </c>
    </row>
    <row r="1882" spans="1:21">
      <c r="A1882">
        <v>30724</v>
      </c>
      <c r="B1882" s="1">
        <v>43124</v>
      </c>
      <c r="C1882" s="2">
        <f t="shared" si="146"/>
        <v>3</v>
      </c>
      <c r="D1882" s="2" t="str">
        <f t="shared" si="147"/>
        <v>Weekday</v>
      </c>
      <c r="E1882" s="2" t="str">
        <f>TEXT(Table2[[#This Row],[Order Date]],"MMMM")</f>
        <v>January</v>
      </c>
      <c r="F1882" s="2" t="str">
        <f>TEXT(Table2[[#This Row],[Order Date]],"YYYY")</f>
        <v>2018</v>
      </c>
      <c r="G1882">
        <v>7697</v>
      </c>
      <c r="H1882" t="s">
        <v>256</v>
      </c>
      <c r="I1882" t="s">
        <v>136</v>
      </c>
      <c r="J1882" t="s">
        <v>89</v>
      </c>
      <c r="K1882" t="s">
        <v>90</v>
      </c>
      <c r="L1882" t="s">
        <v>28</v>
      </c>
      <c r="M1882" t="s">
        <v>94</v>
      </c>
      <c r="N1882">
        <v>403</v>
      </c>
      <c r="O1882" t="s">
        <v>53</v>
      </c>
      <c r="P1882" s="4">
        <v>133.37</v>
      </c>
      <c r="Q1882">
        <v>1</v>
      </c>
      <c r="R1882" s="4">
        <f t="shared" si="145"/>
        <v>133.37</v>
      </c>
      <c r="S1882" s="2">
        <v>84.590000149999995</v>
      </c>
      <c r="T1882" s="2">
        <f t="shared" si="148"/>
        <v>48.77999985000001</v>
      </c>
      <c r="U1882" s="2">
        <f t="shared" si="149"/>
        <v>84.590000149999995</v>
      </c>
    </row>
    <row r="1883" spans="1:21">
      <c r="A1883">
        <v>30712</v>
      </c>
      <c r="B1883" s="1">
        <v>43124</v>
      </c>
      <c r="C1883" s="2">
        <f t="shared" si="146"/>
        <v>3</v>
      </c>
      <c r="D1883" s="2" t="str">
        <f t="shared" si="147"/>
        <v>Weekday</v>
      </c>
      <c r="E1883" s="2" t="str">
        <f>TEXT(Table2[[#This Row],[Order Date]],"MMMM")</f>
        <v>January</v>
      </c>
      <c r="F1883" s="2" t="str">
        <f>TEXT(Table2[[#This Row],[Order Date]],"YYYY")</f>
        <v>2018</v>
      </c>
      <c r="G1883">
        <v>6855</v>
      </c>
      <c r="H1883" t="s">
        <v>736</v>
      </c>
      <c r="I1883" t="s">
        <v>519</v>
      </c>
      <c r="J1883" t="s">
        <v>89</v>
      </c>
      <c r="K1883" t="s">
        <v>90</v>
      </c>
      <c r="L1883" t="s">
        <v>28</v>
      </c>
      <c r="M1883" t="s">
        <v>94</v>
      </c>
      <c r="N1883">
        <v>403</v>
      </c>
      <c r="O1883" t="s">
        <v>53</v>
      </c>
      <c r="P1883" s="4">
        <v>133.37</v>
      </c>
      <c r="Q1883">
        <v>1</v>
      </c>
      <c r="R1883" s="4">
        <f t="shared" si="145"/>
        <v>133.37</v>
      </c>
      <c r="S1883" s="2">
        <v>84.590000149999995</v>
      </c>
      <c r="T1883" s="2">
        <f t="shared" si="148"/>
        <v>48.77999985000001</v>
      </c>
      <c r="U1883" s="2">
        <f t="shared" si="149"/>
        <v>84.590000149999995</v>
      </c>
    </row>
    <row r="1884" spans="1:21">
      <c r="A1884">
        <v>30712</v>
      </c>
      <c r="B1884" s="1">
        <v>43124</v>
      </c>
      <c r="C1884" s="2">
        <f t="shared" si="146"/>
        <v>3</v>
      </c>
      <c r="D1884" s="2" t="str">
        <f t="shared" si="147"/>
        <v>Weekday</v>
      </c>
      <c r="E1884" s="2" t="str">
        <f>TEXT(Table2[[#This Row],[Order Date]],"MMMM")</f>
        <v>January</v>
      </c>
      <c r="F1884" s="2" t="str">
        <f>TEXT(Table2[[#This Row],[Order Date]],"YYYY")</f>
        <v>2018</v>
      </c>
      <c r="G1884">
        <v>6855</v>
      </c>
      <c r="H1884" t="s">
        <v>736</v>
      </c>
      <c r="I1884" t="s">
        <v>519</v>
      </c>
      <c r="J1884" t="s">
        <v>89</v>
      </c>
      <c r="K1884" t="s">
        <v>90</v>
      </c>
      <c r="L1884" t="s">
        <v>28</v>
      </c>
      <c r="M1884" t="s">
        <v>94</v>
      </c>
      <c r="N1884">
        <v>403</v>
      </c>
      <c r="O1884" t="s">
        <v>53</v>
      </c>
      <c r="P1884" s="4">
        <v>133.37</v>
      </c>
      <c r="Q1884">
        <v>1</v>
      </c>
      <c r="R1884" s="4">
        <f t="shared" si="145"/>
        <v>133.37</v>
      </c>
      <c r="S1884" s="2">
        <v>84.590000149999995</v>
      </c>
      <c r="T1884" s="2">
        <f t="shared" si="148"/>
        <v>48.77999985000001</v>
      </c>
      <c r="U1884" s="2">
        <f t="shared" si="149"/>
        <v>84.590000149999995</v>
      </c>
    </row>
    <row r="1885" spans="1:21">
      <c r="A1885">
        <v>66636</v>
      </c>
      <c r="B1885" s="1">
        <v>43124</v>
      </c>
      <c r="C1885" s="2">
        <f t="shared" si="146"/>
        <v>3</v>
      </c>
      <c r="D1885" s="2" t="str">
        <f t="shared" si="147"/>
        <v>Weekday</v>
      </c>
      <c r="E1885" s="2" t="str">
        <f>TEXT(Table2[[#This Row],[Order Date]],"MMMM")</f>
        <v>January</v>
      </c>
      <c r="F1885" s="2" t="str">
        <f>TEXT(Table2[[#This Row],[Order Date]],"YYYY")</f>
        <v>2018</v>
      </c>
      <c r="G1885">
        <v>11073</v>
      </c>
      <c r="H1885" t="s">
        <v>92</v>
      </c>
      <c r="I1885" t="s">
        <v>386</v>
      </c>
      <c r="J1885" t="s">
        <v>89</v>
      </c>
      <c r="K1885" t="s">
        <v>90</v>
      </c>
      <c r="L1885" t="s">
        <v>28</v>
      </c>
      <c r="M1885" t="s">
        <v>120</v>
      </c>
      <c r="N1885">
        <v>365</v>
      </c>
      <c r="O1885" t="s">
        <v>53</v>
      </c>
      <c r="P1885" s="4">
        <v>94.75</v>
      </c>
      <c r="Q1885">
        <v>4</v>
      </c>
      <c r="R1885" s="4">
        <f t="shared" si="145"/>
        <v>379</v>
      </c>
      <c r="S1885" s="2">
        <v>122.2799988</v>
      </c>
      <c r="T1885" s="2">
        <f t="shared" si="148"/>
        <v>256.72000120000001</v>
      </c>
      <c r="U1885" s="2">
        <f t="shared" si="149"/>
        <v>30.5699997</v>
      </c>
    </row>
    <row r="1886" spans="1:21">
      <c r="A1886">
        <v>46791</v>
      </c>
      <c r="B1886" s="1">
        <v>43123</v>
      </c>
      <c r="C1886" s="2">
        <f t="shared" si="146"/>
        <v>2</v>
      </c>
      <c r="D1886" s="2" t="str">
        <f t="shared" si="147"/>
        <v>Weekday</v>
      </c>
      <c r="E1886" s="2" t="str">
        <f>TEXT(Table2[[#This Row],[Order Date]],"MMMM")</f>
        <v>January</v>
      </c>
      <c r="F1886" s="2" t="str">
        <f>TEXT(Table2[[#This Row],[Order Date]],"YYYY")</f>
        <v>2018</v>
      </c>
      <c r="G1886">
        <v>197</v>
      </c>
      <c r="H1886" t="s">
        <v>92</v>
      </c>
      <c r="I1886" t="s">
        <v>44</v>
      </c>
      <c r="J1886" t="s">
        <v>110</v>
      </c>
      <c r="K1886" t="s">
        <v>111</v>
      </c>
      <c r="L1886" t="s">
        <v>33</v>
      </c>
      <c r="M1886" t="s">
        <v>362</v>
      </c>
      <c r="N1886">
        <v>917</v>
      </c>
      <c r="O1886" t="s">
        <v>49</v>
      </c>
      <c r="P1886" s="4">
        <v>26.95</v>
      </c>
      <c r="Q1886">
        <v>5</v>
      </c>
      <c r="R1886" s="4">
        <f t="shared" si="145"/>
        <v>134.75</v>
      </c>
      <c r="S1886" s="2">
        <v>93.450002649999988</v>
      </c>
      <c r="T1886" s="2">
        <f t="shared" si="148"/>
        <v>41.299997350000012</v>
      </c>
      <c r="U1886" s="2">
        <f t="shared" si="149"/>
        <v>18.690000529999999</v>
      </c>
    </row>
    <row r="1887" spans="1:21">
      <c r="A1887">
        <v>28657</v>
      </c>
      <c r="B1887" s="1">
        <v>43123</v>
      </c>
      <c r="C1887" s="2">
        <f t="shared" si="146"/>
        <v>2</v>
      </c>
      <c r="D1887" s="2" t="str">
        <f t="shared" si="147"/>
        <v>Weekday</v>
      </c>
      <c r="E1887" s="2" t="str">
        <f>TEXT(Table2[[#This Row],[Order Date]],"MMMM")</f>
        <v>January</v>
      </c>
      <c r="F1887" s="2" t="str">
        <f>TEXT(Table2[[#This Row],[Order Date]],"YYYY")</f>
        <v>2018</v>
      </c>
      <c r="G1887">
        <v>1306</v>
      </c>
      <c r="H1887" t="s">
        <v>428</v>
      </c>
      <c r="I1887" t="s">
        <v>44</v>
      </c>
      <c r="J1887" t="s">
        <v>110</v>
      </c>
      <c r="K1887" t="s">
        <v>111</v>
      </c>
      <c r="L1887" t="s">
        <v>33</v>
      </c>
      <c r="M1887" t="s">
        <v>183</v>
      </c>
      <c r="N1887">
        <v>627</v>
      </c>
      <c r="O1887" t="s">
        <v>46</v>
      </c>
      <c r="P1887" s="4">
        <v>165</v>
      </c>
      <c r="Q1887">
        <v>5</v>
      </c>
      <c r="R1887" s="4">
        <f t="shared" si="145"/>
        <v>825</v>
      </c>
      <c r="S1887" s="2">
        <v>613.65001700000005</v>
      </c>
      <c r="T1887" s="2">
        <f t="shared" si="148"/>
        <v>211.34998299999995</v>
      </c>
      <c r="U1887" s="2">
        <f t="shared" si="149"/>
        <v>122.73000340000002</v>
      </c>
    </row>
    <row r="1888" spans="1:21">
      <c r="A1888">
        <v>26577</v>
      </c>
      <c r="B1888" s="1">
        <v>43123</v>
      </c>
      <c r="C1888" s="2">
        <f t="shared" si="146"/>
        <v>2</v>
      </c>
      <c r="D1888" s="2" t="str">
        <f t="shared" si="147"/>
        <v>Weekday</v>
      </c>
      <c r="E1888" s="2" t="str">
        <f>TEXT(Table2[[#This Row],[Order Date]],"MMMM")</f>
        <v>January</v>
      </c>
      <c r="F1888" s="2" t="str">
        <f>TEXT(Table2[[#This Row],[Order Date]],"YYYY")</f>
        <v>2018</v>
      </c>
      <c r="G1888">
        <v>5533</v>
      </c>
      <c r="H1888" t="s">
        <v>974</v>
      </c>
      <c r="I1888" t="s">
        <v>44</v>
      </c>
      <c r="J1888" t="s">
        <v>110</v>
      </c>
      <c r="K1888" t="s">
        <v>111</v>
      </c>
      <c r="L1888" t="s">
        <v>33</v>
      </c>
      <c r="M1888" t="s">
        <v>145</v>
      </c>
      <c r="N1888">
        <v>926</v>
      </c>
      <c r="O1888" t="s">
        <v>46</v>
      </c>
      <c r="P1888" s="4">
        <v>14.99</v>
      </c>
      <c r="Q1888">
        <v>5</v>
      </c>
      <c r="R1888" s="4">
        <f t="shared" si="145"/>
        <v>74.95</v>
      </c>
      <c r="S1888" s="2">
        <v>35.399999620000003</v>
      </c>
      <c r="T1888" s="2">
        <f t="shared" si="148"/>
        <v>39.55000038</v>
      </c>
      <c r="U1888" s="2">
        <f t="shared" si="149"/>
        <v>7.0799999240000009</v>
      </c>
    </row>
    <row r="1889" spans="1:21">
      <c r="A1889">
        <v>34773</v>
      </c>
      <c r="B1889" s="1">
        <v>43123</v>
      </c>
      <c r="C1889" s="2">
        <f t="shared" si="146"/>
        <v>2</v>
      </c>
      <c r="D1889" s="2" t="str">
        <f t="shared" si="147"/>
        <v>Weekday</v>
      </c>
      <c r="E1889" s="2" t="str">
        <f>TEXT(Table2[[#This Row],[Order Date]],"MMMM")</f>
        <v>January</v>
      </c>
      <c r="F1889" s="2" t="str">
        <f>TEXT(Table2[[#This Row],[Order Date]],"YYYY")</f>
        <v>2018</v>
      </c>
      <c r="G1889">
        <v>11169</v>
      </c>
      <c r="H1889" t="s">
        <v>562</v>
      </c>
      <c r="I1889" t="s">
        <v>119</v>
      </c>
      <c r="J1889" t="s">
        <v>110</v>
      </c>
      <c r="K1889" t="s">
        <v>90</v>
      </c>
      <c r="L1889" t="s">
        <v>28</v>
      </c>
      <c r="M1889" t="s">
        <v>160</v>
      </c>
      <c r="N1889">
        <v>502</v>
      </c>
      <c r="O1889" t="s">
        <v>29</v>
      </c>
      <c r="P1889" s="4">
        <v>65</v>
      </c>
      <c r="Q1889">
        <v>3</v>
      </c>
      <c r="R1889" s="4">
        <f t="shared" si="145"/>
        <v>195</v>
      </c>
      <c r="S1889" s="2">
        <v>100.79999541000001</v>
      </c>
      <c r="T1889" s="2">
        <f t="shared" si="148"/>
        <v>94.200004589999992</v>
      </c>
      <c r="U1889" s="2">
        <f t="shared" si="149"/>
        <v>33.599998470000003</v>
      </c>
    </row>
    <row r="1890" spans="1:21">
      <c r="A1890">
        <v>62419</v>
      </c>
      <c r="B1890" s="1">
        <v>43123</v>
      </c>
      <c r="C1890" s="2">
        <f t="shared" si="146"/>
        <v>2</v>
      </c>
      <c r="D1890" s="2" t="str">
        <f t="shared" si="147"/>
        <v>Weekday</v>
      </c>
      <c r="E1890" s="2" t="str">
        <f>TEXT(Table2[[#This Row],[Order Date]],"MMMM")</f>
        <v>January</v>
      </c>
      <c r="F1890" s="2" t="str">
        <f>TEXT(Table2[[#This Row],[Order Date]],"YYYY")</f>
        <v>2018</v>
      </c>
      <c r="G1890">
        <v>6600</v>
      </c>
      <c r="H1890" t="s">
        <v>92</v>
      </c>
      <c r="I1890" t="s">
        <v>553</v>
      </c>
      <c r="J1890" t="s">
        <v>89</v>
      </c>
      <c r="K1890" t="s">
        <v>90</v>
      </c>
      <c r="L1890" t="s">
        <v>33</v>
      </c>
      <c r="M1890" t="s">
        <v>134</v>
      </c>
      <c r="N1890">
        <v>191</v>
      </c>
      <c r="O1890" t="s">
        <v>29</v>
      </c>
      <c r="P1890" s="4">
        <v>85</v>
      </c>
      <c r="Q1890">
        <v>4</v>
      </c>
      <c r="R1890" s="4">
        <f t="shared" si="145"/>
        <v>340</v>
      </c>
      <c r="S1890" s="2">
        <v>219.11999520000001</v>
      </c>
      <c r="T1890" s="2">
        <f t="shared" si="148"/>
        <v>120.88000479999999</v>
      </c>
      <c r="U1890" s="2">
        <f t="shared" si="149"/>
        <v>54.779998800000001</v>
      </c>
    </row>
    <row r="1891" spans="1:21">
      <c r="A1891">
        <v>44452</v>
      </c>
      <c r="B1891" s="1">
        <v>43123</v>
      </c>
      <c r="C1891" s="2">
        <f t="shared" si="146"/>
        <v>2</v>
      </c>
      <c r="D1891" s="2" t="str">
        <f t="shared" si="147"/>
        <v>Weekday</v>
      </c>
      <c r="E1891" s="2" t="str">
        <f>TEXT(Table2[[#This Row],[Order Date]],"MMMM")</f>
        <v>January</v>
      </c>
      <c r="F1891" s="2" t="str">
        <f>TEXT(Table2[[#This Row],[Order Date]],"YYYY")</f>
        <v>2018</v>
      </c>
      <c r="G1891">
        <v>1250</v>
      </c>
      <c r="H1891" t="s">
        <v>92</v>
      </c>
      <c r="I1891" t="s">
        <v>313</v>
      </c>
      <c r="J1891" t="s">
        <v>89</v>
      </c>
      <c r="K1891" t="s">
        <v>90</v>
      </c>
      <c r="L1891" t="s">
        <v>33</v>
      </c>
      <c r="M1891" t="s">
        <v>160</v>
      </c>
      <c r="N1891">
        <v>502</v>
      </c>
      <c r="O1891" t="s">
        <v>29</v>
      </c>
      <c r="P1891" s="4">
        <v>65</v>
      </c>
      <c r="Q1891">
        <v>4</v>
      </c>
      <c r="R1891" s="4">
        <f t="shared" si="145"/>
        <v>260</v>
      </c>
      <c r="S1891" s="2">
        <v>134.39999388000001</v>
      </c>
      <c r="T1891" s="2">
        <f t="shared" si="148"/>
        <v>125.60000611999999</v>
      </c>
      <c r="U1891" s="2">
        <f t="shared" si="149"/>
        <v>33.599998470000003</v>
      </c>
    </row>
    <row r="1892" spans="1:21">
      <c r="A1892">
        <v>43257</v>
      </c>
      <c r="B1892" s="1">
        <v>43123</v>
      </c>
      <c r="C1892" s="2">
        <f t="shared" si="146"/>
        <v>2</v>
      </c>
      <c r="D1892" s="2" t="str">
        <f t="shared" si="147"/>
        <v>Weekday</v>
      </c>
      <c r="E1892" s="2" t="str">
        <f>TEXT(Table2[[#This Row],[Order Date]],"MMMM")</f>
        <v>January</v>
      </c>
      <c r="F1892" s="2" t="str">
        <f>TEXT(Table2[[#This Row],[Order Date]],"YYYY")</f>
        <v>2018</v>
      </c>
      <c r="G1892">
        <v>4062</v>
      </c>
      <c r="H1892" t="s">
        <v>92</v>
      </c>
      <c r="I1892" t="s">
        <v>250</v>
      </c>
      <c r="J1892" t="s">
        <v>89</v>
      </c>
      <c r="K1892" t="s">
        <v>90</v>
      </c>
      <c r="L1892" t="s">
        <v>28</v>
      </c>
      <c r="M1892" t="s">
        <v>94</v>
      </c>
      <c r="N1892">
        <v>403</v>
      </c>
      <c r="O1892" t="s">
        <v>53</v>
      </c>
      <c r="P1892" s="4">
        <v>133.37</v>
      </c>
      <c r="Q1892">
        <v>1</v>
      </c>
      <c r="R1892" s="4">
        <f t="shared" si="145"/>
        <v>133.37</v>
      </c>
      <c r="S1892" s="2">
        <v>84.590000149999995</v>
      </c>
      <c r="T1892" s="2">
        <f t="shared" si="148"/>
        <v>48.77999985000001</v>
      </c>
      <c r="U1892" s="2">
        <f t="shared" si="149"/>
        <v>84.590000149999995</v>
      </c>
    </row>
    <row r="1893" spans="1:21">
      <c r="A1893">
        <v>62603</v>
      </c>
      <c r="B1893" s="1">
        <v>43122</v>
      </c>
      <c r="C1893" s="2">
        <f t="shared" si="146"/>
        <v>1</v>
      </c>
      <c r="D1893" s="2" t="str">
        <f t="shared" si="147"/>
        <v>Weekday</v>
      </c>
      <c r="E1893" s="2" t="str">
        <f>TEXT(Table2[[#This Row],[Order Date]],"MMMM")</f>
        <v>January</v>
      </c>
      <c r="F1893" s="2" t="str">
        <f>TEXT(Table2[[#This Row],[Order Date]],"YYYY")</f>
        <v>2018</v>
      </c>
      <c r="G1893">
        <v>6255</v>
      </c>
      <c r="H1893" t="s">
        <v>92</v>
      </c>
      <c r="I1893" t="s">
        <v>44</v>
      </c>
      <c r="J1893" t="s">
        <v>110</v>
      </c>
      <c r="K1893" t="s">
        <v>111</v>
      </c>
      <c r="L1893" t="s">
        <v>28</v>
      </c>
      <c r="M1893" t="s">
        <v>120</v>
      </c>
      <c r="N1893">
        <v>365</v>
      </c>
      <c r="O1893" t="s">
        <v>53</v>
      </c>
      <c r="P1893" s="4">
        <v>94.75</v>
      </c>
      <c r="Q1893">
        <v>1</v>
      </c>
      <c r="R1893" s="4">
        <f t="shared" si="145"/>
        <v>94.75</v>
      </c>
      <c r="S1893" s="2">
        <v>30.5699997</v>
      </c>
      <c r="T1893" s="2">
        <f t="shared" si="148"/>
        <v>64.180000300000003</v>
      </c>
      <c r="U1893" s="2">
        <f t="shared" si="149"/>
        <v>30.5699997</v>
      </c>
    </row>
    <row r="1894" spans="1:21">
      <c r="A1894">
        <v>37669</v>
      </c>
      <c r="B1894" s="1">
        <v>43122</v>
      </c>
      <c r="C1894" s="2">
        <f t="shared" si="146"/>
        <v>1</v>
      </c>
      <c r="D1894" s="2" t="str">
        <f t="shared" si="147"/>
        <v>Weekday</v>
      </c>
      <c r="E1894" s="2" t="str">
        <f>TEXT(Table2[[#This Row],[Order Date]],"MMMM")</f>
        <v>January</v>
      </c>
      <c r="F1894" s="2" t="str">
        <f>TEXT(Table2[[#This Row],[Order Date]],"YYYY")</f>
        <v>2018</v>
      </c>
      <c r="G1894">
        <v>6405</v>
      </c>
      <c r="H1894" t="s">
        <v>472</v>
      </c>
      <c r="I1894" t="s">
        <v>195</v>
      </c>
      <c r="J1894" t="s">
        <v>110</v>
      </c>
      <c r="K1894" t="s">
        <v>90</v>
      </c>
      <c r="L1894" t="s">
        <v>28</v>
      </c>
      <c r="M1894" t="s">
        <v>120</v>
      </c>
      <c r="N1894">
        <v>365</v>
      </c>
      <c r="O1894" t="s">
        <v>53</v>
      </c>
      <c r="P1894" s="4">
        <v>94.75</v>
      </c>
      <c r="Q1894">
        <v>3</v>
      </c>
      <c r="R1894" s="4">
        <f t="shared" si="145"/>
        <v>284.25</v>
      </c>
      <c r="S1894" s="2">
        <v>91.709999100000005</v>
      </c>
      <c r="T1894" s="2">
        <f t="shared" si="148"/>
        <v>192.5400009</v>
      </c>
      <c r="U1894" s="2">
        <f t="shared" si="149"/>
        <v>30.5699997</v>
      </c>
    </row>
    <row r="1895" spans="1:21">
      <c r="A1895">
        <v>45987</v>
      </c>
      <c r="B1895" s="1">
        <v>43122</v>
      </c>
      <c r="C1895" s="2">
        <f t="shared" si="146"/>
        <v>1</v>
      </c>
      <c r="D1895" s="2" t="str">
        <f t="shared" si="147"/>
        <v>Weekday</v>
      </c>
      <c r="E1895" s="2" t="str">
        <f>TEXT(Table2[[#This Row],[Order Date]],"MMMM")</f>
        <v>January</v>
      </c>
      <c r="F1895" s="2" t="str">
        <f>TEXT(Table2[[#This Row],[Order Date]],"YYYY")</f>
        <v>2018</v>
      </c>
      <c r="G1895">
        <v>9419</v>
      </c>
      <c r="H1895" t="s">
        <v>92</v>
      </c>
      <c r="I1895" t="s">
        <v>127</v>
      </c>
      <c r="J1895" t="s">
        <v>89</v>
      </c>
      <c r="K1895" t="s">
        <v>90</v>
      </c>
      <c r="L1895" t="s">
        <v>33</v>
      </c>
      <c r="M1895" t="s">
        <v>120</v>
      </c>
      <c r="N1895">
        <v>365</v>
      </c>
      <c r="O1895" t="s">
        <v>53</v>
      </c>
      <c r="P1895" s="4">
        <v>94.75</v>
      </c>
      <c r="Q1895">
        <v>4</v>
      </c>
      <c r="R1895" s="4">
        <f t="shared" si="145"/>
        <v>379</v>
      </c>
      <c r="S1895" s="2">
        <v>122.2799988</v>
      </c>
      <c r="T1895" s="2">
        <f t="shared" si="148"/>
        <v>256.72000120000001</v>
      </c>
      <c r="U1895" s="2">
        <f t="shared" si="149"/>
        <v>30.5699997</v>
      </c>
    </row>
    <row r="1896" spans="1:21">
      <c r="A1896">
        <v>16811</v>
      </c>
      <c r="B1896" s="1">
        <v>43122</v>
      </c>
      <c r="C1896" s="2">
        <f t="shared" si="146"/>
        <v>1</v>
      </c>
      <c r="D1896" s="2" t="str">
        <f t="shared" si="147"/>
        <v>Weekday</v>
      </c>
      <c r="E1896" s="2" t="str">
        <f>TEXT(Table2[[#This Row],[Order Date]],"MMMM")</f>
        <v>January</v>
      </c>
      <c r="F1896" s="2" t="str">
        <f>TEXT(Table2[[#This Row],[Order Date]],"YYYY")</f>
        <v>2018</v>
      </c>
      <c r="G1896">
        <v>6906</v>
      </c>
      <c r="H1896" t="s">
        <v>467</v>
      </c>
      <c r="I1896" t="s">
        <v>287</v>
      </c>
      <c r="J1896" t="s">
        <v>89</v>
      </c>
      <c r="K1896" t="s">
        <v>90</v>
      </c>
      <c r="L1896" t="s">
        <v>33</v>
      </c>
      <c r="M1896" t="s">
        <v>134</v>
      </c>
      <c r="N1896">
        <v>191</v>
      </c>
      <c r="O1896" t="s">
        <v>29</v>
      </c>
      <c r="P1896" s="4">
        <v>85</v>
      </c>
      <c r="Q1896">
        <v>4</v>
      </c>
      <c r="R1896" s="4">
        <f t="shared" si="145"/>
        <v>340</v>
      </c>
      <c r="S1896" s="2">
        <v>219.11999520000001</v>
      </c>
      <c r="T1896" s="2">
        <f t="shared" si="148"/>
        <v>120.88000479999999</v>
      </c>
      <c r="U1896" s="2">
        <f t="shared" si="149"/>
        <v>54.779998800000001</v>
      </c>
    </row>
    <row r="1897" spans="1:21">
      <c r="A1897">
        <v>26510</v>
      </c>
      <c r="B1897" s="1">
        <v>43122</v>
      </c>
      <c r="C1897" s="2">
        <f t="shared" si="146"/>
        <v>1</v>
      </c>
      <c r="D1897" s="2" t="str">
        <f t="shared" si="147"/>
        <v>Weekday</v>
      </c>
      <c r="E1897" s="2" t="str">
        <f>TEXT(Table2[[#This Row],[Order Date]],"MMMM")</f>
        <v>January</v>
      </c>
      <c r="F1897" s="2" t="str">
        <f>TEXT(Table2[[#This Row],[Order Date]],"YYYY")</f>
        <v>2018</v>
      </c>
      <c r="G1897">
        <v>3554</v>
      </c>
      <c r="H1897" t="s">
        <v>92</v>
      </c>
      <c r="I1897" t="s">
        <v>26</v>
      </c>
      <c r="J1897" t="s">
        <v>89</v>
      </c>
      <c r="K1897" t="s">
        <v>90</v>
      </c>
      <c r="L1897" t="s">
        <v>33</v>
      </c>
      <c r="M1897" t="s">
        <v>251</v>
      </c>
      <c r="N1897">
        <v>44</v>
      </c>
      <c r="O1897" t="s">
        <v>53</v>
      </c>
      <c r="P1897" s="4">
        <v>94.75</v>
      </c>
      <c r="Q1897">
        <v>2</v>
      </c>
      <c r="R1897" s="4">
        <f t="shared" si="145"/>
        <v>189.5</v>
      </c>
      <c r="S1897" s="2">
        <v>148.17999268</v>
      </c>
      <c r="T1897" s="2">
        <f t="shared" si="148"/>
        <v>41.320007320000002</v>
      </c>
      <c r="U1897" s="2">
        <f t="shared" si="149"/>
        <v>74.089996339999999</v>
      </c>
    </row>
    <row r="1898" spans="1:21">
      <c r="A1898">
        <v>48042</v>
      </c>
      <c r="B1898" s="1">
        <v>43122</v>
      </c>
      <c r="C1898" s="2">
        <f t="shared" si="146"/>
        <v>1</v>
      </c>
      <c r="D1898" s="2" t="str">
        <f t="shared" si="147"/>
        <v>Weekday</v>
      </c>
      <c r="E1898" s="2" t="str">
        <f>TEXT(Table2[[#This Row],[Order Date]],"MMMM")</f>
        <v>January</v>
      </c>
      <c r="F1898" s="2" t="str">
        <f>TEXT(Table2[[#This Row],[Order Date]],"YYYY")</f>
        <v>2018</v>
      </c>
      <c r="G1898">
        <v>4104</v>
      </c>
      <c r="H1898" t="s">
        <v>563</v>
      </c>
      <c r="I1898" t="s">
        <v>285</v>
      </c>
      <c r="J1898" t="s">
        <v>89</v>
      </c>
      <c r="K1898" t="s">
        <v>90</v>
      </c>
      <c r="L1898" t="s">
        <v>28</v>
      </c>
      <c r="M1898" t="s">
        <v>1084</v>
      </c>
      <c r="N1898">
        <v>116</v>
      </c>
      <c r="O1898" t="s">
        <v>29</v>
      </c>
      <c r="P1898" s="4">
        <v>27.54</v>
      </c>
      <c r="Q1898">
        <v>5</v>
      </c>
      <c r="R1898" s="4">
        <f t="shared" si="145"/>
        <v>137.69999999999999</v>
      </c>
      <c r="S1898" s="2">
        <v>60.750007650000001</v>
      </c>
      <c r="T1898" s="2">
        <f t="shared" si="148"/>
        <v>76.949992349999988</v>
      </c>
      <c r="U1898" s="2">
        <f t="shared" si="149"/>
        <v>12.150001530000001</v>
      </c>
    </row>
    <row r="1899" spans="1:21">
      <c r="A1899">
        <v>26402</v>
      </c>
      <c r="B1899" s="1">
        <v>43121</v>
      </c>
      <c r="C1899" s="2">
        <f t="shared" si="146"/>
        <v>7</v>
      </c>
      <c r="D1899" s="2" t="str">
        <f t="shared" si="147"/>
        <v>Weekend</v>
      </c>
      <c r="E1899" s="2" t="str">
        <f>TEXT(Table2[[#This Row],[Order Date]],"MMMM")</f>
        <v>January</v>
      </c>
      <c r="F1899" s="2" t="str">
        <f>TEXT(Table2[[#This Row],[Order Date]],"YYYY")</f>
        <v>2018</v>
      </c>
      <c r="G1899">
        <v>3230</v>
      </c>
      <c r="H1899" t="s">
        <v>335</v>
      </c>
      <c r="I1899" t="s">
        <v>44</v>
      </c>
      <c r="J1899" t="s">
        <v>110</v>
      </c>
      <c r="K1899" t="s">
        <v>111</v>
      </c>
      <c r="L1899" t="s">
        <v>33</v>
      </c>
      <c r="M1899" t="s">
        <v>120</v>
      </c>
      <c r="N1899">
        <v>365</v>
      </c>
      <c r="O1899" t="s">
        <v>53</v>
      </c>
      <c r="P1899" s="4">
        <v>94.75</v>
      </c>
      <c r="Q1899">
        <v>5</v>
      </c>
      <c r="R1899" s="4">
        <f t="shared" si="145"/>
        <v>473.75</v>
      </c>
      <c r="S1899" s="2">
        <v>152.8499985</v>
      </c>
      <c r="T1899" s="2">
        <f t="shared" si="148"/>
        <v>320.90000150000003</v>
      </c>
      <c r="U1899" s="2">
        <f t="shared" si="149"/>
        <v>30.5699997</v>
      </c>
    </row>
    <row r="1900" spans="1:21">
      <c r="A1900">
        <v>17582</v>
      </c>
      <c r="B1900" s="1">
        <v>43121</v>
      </c>
      <c r="C1900" s="2">
        <f t="shared" si="146"/>
        <v>7</v>
      </c>
      <c r="D1900" s="2" t="str">
        <f t="shared" si="147"/>
        <v>Weekend</v>
      </c>
      <c r="E1900" s="2" t="str">
        <f>TEXT(Table2[[#This Row],[Order Date]],"MMMM")</f>
        <v>January</v>
      </c>
      <c r="F1900" s="2" t="str">
        <f>TEXT(Table2[[#This Row],[Order Date]],"YYYY")</f>
        <v>2018</v>
      </c>
      <c r="G1900">
        <v>5091</v>
      </c>
      <c r="H1900" t="s">
        <v>92</v>
      </c>
      <c r="I1900" t="s">
        <v>44</v>
      </c>
      <c r="J1900" t="s">
        <v>110</v>
      </c>
      <c r="K1900" t="s">
        <v>111</v>
      </c>
      <c r="L1900" t="s">
        <v>19</v>
      </c>
      <c r="M1900" t="s">
        <v>94</v>
      </c>
      <c r="N1900">
        <v>403</v>
      </c>
      <c r="O1900" t="s">
        <v>53</v>
      </c>
      <c r="P1900" s="4">
        <v>133.37</v>
      </c>
      <c r="Q1900">
        <v>1</v>
      </c>
      <c r="R1900" s="4">
        <f t="shared" si="145"/>
        <v>133.37</v>
      </c>
      <c r="S1900" s="2">
        <v>84.590000149999995</v>
      </c>
      <c r="T1900" s="2">
        <f t="shared" si="148"/>
        <v>48.77999985000001</v>
      </c>
      <c r="U1900" s="2">
        <f t="shared" si="149"/>
        <v>84.590000149999995</v>
      </c>
    </row>
    <row r="1901" spans="1:21">
      <c r="A1901">
        <v>29181</v>
      </c>
      <c r="B1901" s="1">
        <v>43121</v>
      </c>
      <c r="C1901" s="2">
        <f t="shared" si="146"/>
        <v>7</v>
      </c>
      <c r="D1901" s="2" t="str">
        <f t="shared" si="147"/>
        <v>Weekend</v>
      </c>
      <c r="E1901" s="2" t="str">
        <f>TEXT(Table2[[#This Row],[Order Date]],"MMMM")</f>
        <v>January</v>
      </c>
      <c r="F1901" s="2" t="str">
        <f>TEXT(Table2[[#This Row],[Order Date]],"YYYY")</f>
        <v>2018</v>
      </c>
      <c r="G1901">
        <v>10969</v>
      </c>
      <c r="H1901" t="s">
        <v>1085</v>
      </c>
      <c r="I1901" t="s">
        <v>44</v>
      </c>
      <c r="J1901" t="s">
        <v>110</v>
      </c>
      <c r="K1901" t="s">
        <v>111</v>
      </c>
      <c r="L1901" t="s">
        <v>33</v>
      </c>
      <c r="M1901" t="s">
        <v>134</v>
      </c>
      <c r="N1901">
        <v>191</v>
      </c>
      <c r="O1901" t="s">
        <v>29</v>
      </c>
      <c r="P1901" s="4">
        <v>85</v>
      </c>
      <c r="Q1901">
        <v>5</v>
      </c>
      <c r="R1901" s="4">
        <f t="shared" si="145"/>
        <v>425</v>
      </c>
      <c r="S1901" s="2">
        <v>273.89999399999999</v>
      </c>
      <c r="T1901" s="2">
        <f t="shared" si="148"/>
        <v>151.10000600000001</v>
      </c>
      <c r="U1901" s="2">
        <f t="shared" si="149"/>
        <v>54.779998800000001</v>
      </c>
    </row>
    <row r="1902" spans="1:21">
      <c r="A1902">
        <v>37669</v>
      </c>
      <c r="B1902" s="1">
        <v>43121</v>
      </c>
      <c r="C1902" s="2">
        <f t="shared" si="146"/>
        <v>7</v>
      </c>
      <c r="D1902" s="2" t="str">
        <f t="shared" si="147"/>
        <v>Weekend</v>
      </c>
      <c r="E1902" s="2" t="str">
        <f>TEXT(Table2[[#This Row],[Order Date]],"MMMM")</f>
        <v>January</v>
      </c>
      <c r="F1902" s="2" t="str">
        <f>TEXT(Table2[[#This Row],[Order Date]],"YYYY")</f>
        <v>2018</v>
      </c>
      <c r="G1902">
        <v>6405</v>
      </c>
      <c r="H1902" t="s">
        <v>472</v>
      </c>
      <c r="I1902" t="s">
        <v>195</v>
      </c>
      <c r="J1902" t="s">
        <v>110</v>
      </c>
      <c r="K1902" t="s">
        <v>90</v>
      </c>
      <c r="L1902" t="s">
        <v>28</v>
      </c>
      <c r="M1902" t="s">
        <v>134</v>
      </c>
      <c r="N1902">
        <v>191</v>
      </c>
      <c r="O1902" t="s">
        <v>29</v>
      </c>
      <c r="P1902" s="4">
        <v>85</v>
      </c>
      <c r="Q1902">
        <v>3</v>
      </c>
      <c r="R1902" s="4">
        <f t="shared" si="145"/>
        <v>255</v>
      </c>
      <c r="S1902" s="2">
        <v>164.33999640000002</v>
      </c>
      <c r="T1902" s="2">
        <f t="shared" si="148"/>
        <v>90.660003599999982</v>
      </c>
      <c r="U1902" s="2">
        <f t="shared" si="149"/>
        <v>54.779998800000008</v>
      </c>
    </row>
    <row r="1903" spans="1:21">
      <c r="A1903">
        <v>30519</v>
      </c>
      <c r="B1903" s="1">
        <v>43121</v>
      </c>
      <c r="C1903" s="2">
        <f t="shared" si="146"/>
        <v>7</v>
      </c>
      <c r="D1903" s="2" t="str">
        <f t="shared" si="147"/>
        <v>Weekend</v>
      </c>
      <c r="E1903" s="2" t="str">
        <f>TEXT(Table2[[#This Row],[Order Date]],"MMMM")</f>
        <v>January</v>
      </c>
      <c r="F1903" s="2" t="str">
        <f>TEXT(Table2[[#This Row],[Order Date]],"YYYY")</f>
        <v>2018</v>
      </c>
      <c r="G1903">
        <v>12205</v>
      </c>
      <c r="H1903" t="s">
        <v>92</v>
      </c>
      <c r="I1903" t="s">
        <v>101</v>
      </c>
      <c r="J1903" t="s">
        <v>89</v>
      </c>
      <c r="K1903" t="s">
        <v>90</v>
      </c>
      <c r="L1903" t="s">
        <v>28</v>
      </c>
      <c r="M1903" t="s">
        <v>94</v>
      </c>
      <c r="N1903">
        <v>403</v>
      </c>
      <c r="O1903" t="s">
        <v>53</v>
      </c>
      <c r="P1903" s="4">
        <v>133.37</v>
      </c>
      <c r="Q1903">
        <v>1</v>
      </c>
      <c r="R1903" s="4">
        <f t="shared" si="145"/>
        <v>133.37</v>
      </c>
      <c r="S1903" s="2">
        <v>84.590000149999995</v>
      </c>
      <c r="T1903" s="2">
        <f t="shared" si="148"/>
        <v>48.77999985000001</v>
      </c>
      <c r="U1903" s="2">
        <f t="shared" si="149"/>
        <v>84.590000149999995</v>
      </c>
    </row>
    <row r="1904" spans="1:21">
      <c r="A1904">
        <v>43266</v>
      </c>
      <c r="B1904" s="1">
        <v>43121</v>
      </c>
      <c r="C1904" s="2">
        <f t="shared" si="146"/>
        <v>7</v>
      </c>
      <c r="D1904" s="2" t="str">
        <f t="shared" si="147"/>
        <v>Weekend</v>
      </c>
      <c r="E1904" s="2" t="str">
        <f>TEXT(Table2[[#This Row],[Order Date]],"MMMM")</f>
        <v>January</v>
      </c>
      <c r="F1904" s="2" t="str">
        <f>TEXT(Table2[[#This Row],[Order Date]],"YYYY")</f>
        <v>2018</v>
      </c>
      <c r="G1904">
        <v>5329</v>
      </c>
      <c r="H1904" t="s">
        <v>1086</v>
      </c>
      <c r="I1904" t="s">
        <v>397</v>
      </c>
      <c r="J1904" t="s">
        <v>89</v>
      </c>
      <c r="K1904" t="s">
        <v>90</v>
      </c>
      <c r="L1904" t="s">
        <v>33</v>
      </c>
      <c r="M1904" t="s">
        <v>160</v>
      </c>
      <c r="N1904">
        <v>502</v>
      </c>
      <c r="O1904" t="s">
        <v>29</v>
      </c>
      <c r="P1904" s="4">
        <v>65</v>
      </c>
      <c r="Q1904">
        <v>4</v>
      </c>
      <c r="R1904" s="4">
        <f t="shared" si="145"/>
        <v>260</v>
      </c>
      <c r="S1904" s="2">
        <v>134.39999388000001</v>
      </c>
      <c r="T1904" s="2">
        <f t="shared" si="148"/>
        <v>125.60000611999999</v>
      </c>
      <c r="U1904" s="2">
        <f t="shared" si="149"/>
        <v>33.599998470000003</v>
      </c>
    </row>
    <row r="1905" spans="1:21">
      <c r="A1905">
        <v>61848</v>
      </c>
      <c r="B1905" s="1">
        <v>43121</v>
      </c>
      <c r="C1905" s="2">
        <f t="shared" si="146"/>
        <v>7</v>
      </c>
      <c r="D1905" s="2" t="str">
        <f t="shared" si="147"/>
        <v>Weekend</v>
      </c>
      <c r="E1905" s="2" t="str">
        <f>TEXT(Table2[[#This Row],[Order Date]],"MMMM")</f>
        <v>January</v>
      </c>
      <c r="F1905" s="2" t="str">
        <f>TEXT(Table2[[#This Row],[Order Date]],"YYYY")</f>
        <v>2018</v>
      </c>
      <c r="G1905">
        <v>6397</v>
      </c>
      <c r="H1905" t="s">
        <v>1087</v>
      </c>
      <c r="I1905" t="s">
        <v>26</v>
      </c>
      <c r="J1905" t="s">
        <v>89</v>
      </c>
      <c r="K1905" t="s">
        <v>90</v>
      </c>
      <c r="L1905" t="s">
        <v>33</v>
      </c>
      <c r="M1905" t="s">
        <v>134</v>
      </c>
      <c r="N1905">
        <v>191</v>
      </c>
      <c r="O1905" t="s">
        <v>29</v>
      </c>
      <c r="P1905" s="4">
        <v>85</v>
      </c>
      <c r="Q1905">
        <v>4</v>
      </c>
      <c r="R1905" s="4">
        <f t="shared" si="145"/>
        <v>340</v>
      </c>
      <c r="S1905" s="2">
        <v>219.11999520000001</v>
      </c>
      <c r="T1905" s="2">
        <f t="shared" si="148"/>
        <v>120.88000479999999</v>
      </c>
      <c r="U1905" s="2">
        <f t="shared" si="149"/>
        <v>54.779998800000001</v>
      </c>
    </row>
    <row r="1906" spans="1:21">
      <c r="A1906">
        <v>43032</v>
      </c>
      <c r="B1906" s="1">
        <v>43120</v>
      </c>
      <c r="C1906" s="2">
        <f t="shared" si="146"/>
        <v>6</v>
      </c>
      <c r="D1906" s="2" t="str">
        <f t="shared" si="147"/>
        <v>Weekend</v>
      </c>
      <c r="E1906" s="2" t="str">
        <f>TEXT(Table2[[#This Row],[Order Date]],"MMMM")</f>
        <v>January</v>
      </c>
      <c r="F1906" s="2" t="str">
        <f>TEXT(Table2[[#This Row],[Order Date]],"YYYY")</f>
        <v>2018</v>
      </c>
      <c r="G1906">
        <v>8517</v>
      </c>
      <c r="H1906" t="s">
        <v>92</v>
      </c>
      <c r="I1906" t="s">
        <v>109</v>
      </c>
      <c r="J1906" t="s">
        <v>110</v>
      </c>
      <c r="K1906" t="s">
        <v>111</v>
      </c>
      <c r="L1906" t="s">
        <v>28</v>
      </c>
      <c r="M1906" t="s">
        <v>94</v>
      </c>
      <c r="N1906">
        <v>403</v>
      </c>
      <c r="O1906" t="s">
        <v>53</v>
      </c>
      <c r="P1906" s="4">
        <v>133.37</v>
      </c>
      <c r="Q1906">
        <v>1</v>
      </c>
      <c r="R1906" s="4">
        <f t="shared" si="145"/>
        <v>133.37</v>
      </c>
      <c r="S1906" s="2">
        <v>84.590000149999995</v>
      </c>
      <c r="T1906" s="2">
        <f t="shared" si="148"/>
        <v>48.77999985000001</v>
      </c>
      <c r="U1906" s="2">
        <f t="shared" si="149"/>
        <v>84.590000149999995</v>
      </c>
    </row>
    <row r="1907" spans="1:21">
      <c r="A1907">
        <v>28441</v>
      </c>
      <c r="B1907" s="1">
        <v>43120</v>
      </c>
      <c r="C1907" s="2">
        <f t="shared" si="146"/>
        <v>6</v>
      </c>
      <c r="D1907" s="2" t="str">
        <f t="shared" si="147"/>
        <v>Weekend</v>
      </c>
      <c r="E1907" s="2" t="str">
        <f>TEXT(Table2[[#This Row],[Order Date]],"MMMM")</f>
        <v>January</v>
      </c>
      <c r="F1907" s="2" t="str">
        <f>TEXT(Table2[[#This Row],[Order Date]],"YYYY")</f>
        <v>2018</v>
      </c>
      <c r="G1907">
        <v>3948</v>
      </c>
      <c r="H1907" t="s">
        <v>92</v>
      </c>
      <c r="I1907" t="s">
        <v>44</v>
      </c>
      <c r="J1907" t="s">
        <v>110</v>
      </c>
      <c r="K1907" t="s">
        <v>111</v>
      </c>
      <c r="L1907" t="s">
        <v>33</v>
      </c>
      <c r="M1907" t="s">
        <v>134</v>
      </c>
      <c r="N1907">
        <v>191</v>
      </c>
      <c r="O1907" t="s">
        <v>29</v>
      </c>
      <c r="P1907" s="4">
        <v>85</v>
      </c>
      <c r="Q1907">
        <v>5</v>
      </c>
      <c r="R1907" s="4">
        <f t="shared" si="145"/>
        <v>425</v>
      </c>
      <c r="S1907" s="2">
        <v>273.89999399999999</v>
      </c>
      <c r="T1907" s="2">
        <f t="shared" si="148"/>
        <v>151.10000600000001</v>
      </c>
      <c r="U1907" s="2">
        <f t="shared" si="149"/>
        <v>54.779998800000001</v>
      </c>
    </row>
    <row r="1908" spans="1:21">
      <c r="A1908">
        <v>34631</v>
      </c>
      <c r="B1908" s="1">
        <v>43120</v>
      </c>
      <c r="C1908" s="2">
        <f t="shared" si="146"/>
        <v>6</v>
      </c>
      <c r="D1908" s="2" t="str">
        <f t="shared" si="147"/>
        <v>Weekend</v>
      </c>
      <c r="E1908" s="2" t="str">
        <f>TEXT(Table2[[#This Row],[Order Date]],"MMMM")</f>
        <v>January</v>
      </c>
      <c r="F1908" s="2" t="str">
        <f>TEXT(Table2[[#This Row],[Order Date]],"YYYY")</f>
        <v>2018</v>
      </c>
      <c r="G1908">
        <v>47</v>
      </c>
      <c r="H1908" t="s">
        <v>344</v>
      </c>
      <c r="I1908" t="s">
        <v>44</v>
      </c>
      <c r="J1908" t="s">
        <v>110</v>
      </c>
      <c r="K1908" t="s">
        <v>90</v>
      </c>
      <c r="L1908" t="s">
        <v>28</v>
      </c>
      <c r="M1908" t="s">
        <v>134</v>
      </c>
      <c r="N1908">
        <v>191</v>
      </c>
      <c r="O1908" t="s">
        <v>29</v>
      </c>
      <c r="P1908" s="4">
        <v>85</v>
      </c>
      <c r="Q1908">
        <v>3</v>
      </c>
      <c r="R1908" s="4">
        <f t="shared" si="145"/>
        <v>255</v>
      </c>
      <c r="S1908" s="2">
        <v>164.33999640000002</v>
      </c>
      <c r="T1908" s="2">
        <f t="shared" si="148"/>
        <v>90.660003599999982</v>
      </c>
      <c r="U1908" s="2">
        <f t="shared" si="149"/>
        <v>54.779998800000008</v>
      </c>
    </row>
    <row r="1909" spans="1:21">
      <c r="A1909">
        <v>21267</v>
      </c>
      <c r="B1909" s="1">
        <v>43120</v>
      </c>
      <c r="C1909" s="2">
        <f t="shared" si="146"/>
        <v>6</v>
      </c>
      <c r="D1909" s="2" t="str">
        <f t="shared" si="147"/>
        <v>Weekend</v>
      </c>
      <c r="E1909" s="2" t="str">
        <f>TEXT(Table2[[#This Row],[Order Date]],"MMMM")</f>
        <v>January</v>
      </c>
      <c r="F1909" s="2" t="str">
        <f>TEXT(Table2[[#This Row],[Order Date]],"YYYY")</f>
        <v>2018</v>
      </c>
      <c r="G1909">
        <v>5582</v>
      </c>
      <c r="H1909" t="s">
        <v>243</v>
      </c>
      <c r="I1909" t="s">
        <v>101</v>
      </c>
      <c r="J1909" t="s">
        <v>89</v>
      </c>
      <c r="K1909" t="s">
        <v>90</v>
      </c>
      <c r="L1909" t="s">
        <v>28</v>
      </c>
      <c r="M1909" t="s">
        <v>94</v>
      </c>
      <c r="N1909">
        <v>403</v>
      </c>
      <c r="O1909" t="s">
        <v>53</v>
      </c>
      <c r="P1909" s="4">
        <v>133.37</v>
      </c>
      <c r="Q1909">
        <v>1</v>
      </c>
      <c r="R1909" s="4">
        <f t="shared" si="145"/>
        <v>133.37</v>
      </c>
      <c r="S1909" s="2">
        <v>84.590000149999995</v>
      </c>
      <c r="T1909" s="2">
        <f t="shared" si="148"/>
        <v>48.77999985000001</v>
      </c>
      <c r="U1909" s="2">
        <f t="shared" si="149"/>
        <v>84.590000149999995</v>
      </c>
    </row>
    <row r="1910" spans="1:21">
      <c r="A1910">
        <v>44677</v>
      </c>
      <c r="B1910" s="1">
        <v>43120</v>
      </c>
      <c r="C1910" s="2">
        <f t="shared" si="146"/>
        <v>6</v>
      </c>
      <c r="D1910" s="2" t="str">
        <f t="shared" si="147"/>
        <v>Weekend</v>
      </c>
      <c r="E1910" s="2" t="str">
        <f>TEXT(Table2[[#This Row],[Order Date]],"MMMM")</f>
        <v>January</v>
      </c>
      <c r="F1910" s="2" t="str">
        <f>TEXT(Table2[[#This Row],[Order Date]],"YYYY")</f>
        <v>2018</v>
      </c>
      <c r="G1910">
        <v>7272</v>
      </c>
      <c r="H1910" t="s">
        <v>1088</v>
      </c>
      <c r="I1910" t="s">
        <v>1064</v>
      </c>
      <c r="J1910" t="s">
        <v>89</v>
      </c>
      <c r="K1910" t="s">
        <v>90</v>
      </c>
      <c r="L1910" t="s">
        <v>33</v>
      </c>
      <c r="M1910" t="s">
        <v>160</v>
      </c>
      <c r="N1910">
        <v>502</v>
      </c>
      <c r="O1910" t="s">
        <v>29</v>
      </c>
      <c r="P1910" s="4">
        <v>65</v>
      </c>
      <c r="Q1910">
        <v>4</v>
      </c>
      <c r="R1910" s="4">
        <f t="shared" si="145"/>
        <v>260</v>
      </c>
      <c r="S1910" s="2">
        <v>134.39999388000001</v>
      </c>
      <c r="T1910" s="2">
        <f t="shared" si="148"/>
        <v>125.60000611999999</v>
      </c>
      <c r="U1910" s="2">
        <f t="shared" si="149"/>
        <v>33.599998470000003</v>
      </c>
    </row>
    <row r="1911" spans="1:21">
      <c r="A1911">
        <v>42992</v>
      </c>
      <c r="B1911" s="1">
        <v>43119</v>
      </c>
      <c r="C1911" s="2">
        <f t="shared" si="146"/>
        <v>5</v>
      </c>
      <c r="D1911" s="2" t="str">
        <f t="shared" si="147"/>
        <v>Weekday</v>
      </c>
      <c r="E1911" s="2" t="str">
        <f>TEXT(Table2[[#This Row],[Order Date]],"MMMM")</f>
        <v>January</v>
      </c>
      <c r="F1911" s="2" t="str">
        <f>TEXT(Table2[[#This Row],[Order Date]],"YYYY")</f>
        <v>2018</v>
      </c>
      <c r="G1911">
        <v>3972</v>
      </c>
      <c r="H1911" t="s">
        <v>617</v>
      </c>
      <c r="I1911" t="s">
        <v>44</v>
      </c>
      <c r="J1911" t="s">
        <v>110</v>
      </c>
      <c r="K1911" t="s">
        <v>111</v>
      </c>
      <c r="L1911" t="s">
        <v>28</v>
      </c>
      <c r="M1911" t="s">
        <v>94</v>
      </c>
      <c r="N1911">
        <v>403</v>
      </c>
      <c r="O1911" t="s">
        <v>53</v>
      </c>
      <c r="P1911" s="4">
        <v>133.37</v>
      </c>
      <c r="Q1911">
        <v>1</v>
      </c>
      <c r="R1911" s="4">
        <f t="shared" si="145"/>
        <v>133.37</v>
      </c>
      <c r="S1911" s="2">
        <v>84.590000149999995</v>
      </c>
      <c r="T1911" s="2">
        <f t="shared" si="148"/>
        <v>48.77999985000001</v>
      </c>
      <c r="U1911" s="2">
        <f t="shared" si="149"/>
        <v>84.590000149999995</v>
      </c>
    </row>
    <row r="1912" spans="1:21">
      <c r="A1912">
        <v>32090</v>
      </c>
      <c r="B1912" s="1">
        <v>43119</v>
      </c>
      <c r="C1912" s="2">
        <f t="shared" si="146"/>
        <v>5</v>
      </c>
      <c r="D1912" s="2" t="str">
        <f t="shared" si="147"/>
        <v>Weekday</v>
      </c>
      <c r="E1912" s="2" t="str">
        <f>TEXT(Table2[[#This Row],[Order Date]],"MMMM")</f>
        <v>January</v>
      </c>
      <c r="F1912" s="2" t="str">
        <f>TEXT(Table2[[#This Row],[Order Date]],"YYYY")</f>
        <v>2018</v>
      </c>
      <c r="G1912">
        <v>7864</v>
      </c>
      <c r="H1912" t="s">
        <v>92</v>
      </c>
      <c r="I1912" t="s">
        <v>182</v>
      </c>
      <c r="J1912" t="s">
        <v>110</v>
      </c>
      <c r="K1912" t="s">
        <v>90</v>
      </c>
      <c r="L1912" t="s">
        <v>28</v>
      </c>
      <c r="M1912" t="s">
        <v>1084</v>
      </c>
      <c r="N1912">
        <v>116</v>
      </c>
      <c r="O1912" t="s">
        <v>29</v>
      </c>
      <c r="P1912" s="4">
        <v>27.54</v>
      </c>
      <c r="Q1912">
        <v>3</v>
      </c>
      <c r="R1912" s="4">
        <f t="shared" si="145"/>
        <v>82.62</v>
      </c>
      <c r="S1912" s="2">
        <v>36.450004590000006</v>
      </c>
      <c r="T1912" s="2">
        <f t="shared" si="148"/>
        <v>46.169995409999999</v>
      </c>
      <c r="U1912" s="2">
        <f t="shared" si="149"/>
        <v>12.150001530000003</v>
      </c>
    </row>
    <row r="1913" spans="1:21">
      <c r="A1913">
        <v>24661</v>
      </c>
      <c r="B1913" s="1">
        <v>43119</v>
      </c>
      <c r="C1913" s="2">
        <f t="shared" si="146"/>
        <v>5</v>
      </c>
      <c r="D1913" s="2" t="str">
        <f t="shared" si="147"/>
        <v>Weekday</v>
      </c>
      <c r="E1913" s="2" t="str">
        <f>TEXT(Table2[[#This Row],[Order Date]],"MMMM")</f>
        <v>January</v>
      </c>
      <c r="F1913" s="2" t="str">
        <f>TEXT(Table2[[#This Row],[Order Date]],"YYYY")</f>
        <v>2018</v>
      </c>
      <c r="G1913">
        <v>5728</v>
      </c>
      <c r="H1913" t="s">
        <v>349</v>
      </c>
      <c r="I1913" t="s">
        <v>195</v>
      </c>
      <c r="J1913" t="s">
        <v>110</v>
      </c>
      <c r="K1913" t="s">
        <v>90</v>
      </c>
      <c r="L1913" t="s">
        <v>28</v>
      </c>
      <c r="M1913" t="s">
        <v>160</v>
      </c>
      <c r="N1913">
        <v>502</v>
      </c>
      <c r="O1913" t="s">
        <v>29</v>
      </c>
      <c r="P1913" s="4">
        <v>65</v>
      </c>
      <c r="Q1913">
        <v>5</v>
      </c>
      <c r="R1913" s="4">
        <f t="shared" si="145"/>
        <v>325</v>
      </c>
      <c r="S1913" s="2">
        <v>167.99999235000001</v>
      </c>
      <c r="T1913" s="2">
        <f t="shared" si="148"/>
        <v>157.00000764999999</v>
      </c>
      <c r="U1913" s="2">
        <f t="shared" si="149"/>
        <v>33.599998470000003</v>
      </c>
    </row>
    <row r="1914" spans="1:21">
      <c r="A1914">
        <v>24314</v>
      </c>
      <c r="B1914" s="1">
        <v>43119</v>
      </c>
      <c r="C1914" s="2">
        <f t="shared" si="146"/>
        <v>5</v>
      </c>
      <c r="D1914" s="2" t="str">
        <f t="shared" si="147"/>
        <v>Weekday</v>
      </c>
      <c r="E1914" s="2" t="str">
        <f>TEXT(Table2[[#This Row],[Order Date]],"MMMM")</f>
        <v>January</v>
      </c>
      <c r="F1914" s="2" t="str">
        <f>TEXT(Table2[[#This Row],[Order Date]],"YYYY")</f>
        <v>2018</v>
      </c>
      <c r="G1914">
        <v>3567</v>
      </c>
      <c r="H1914" t="s">
        <v>1089</v>
      </c>
      <c r="I1914" t="s">
        <v>245</v>
      </c>
      <c r="J1914" t="s">
        <v>89</v>
      </c>
      <c r="K1914" t="s">
        <v>90</v>
      </c>
      <c r="L1914" t="s">
        <v>28</v>
      </c>
      <c r="M1914" t="s">
        <v>94</v>
      </c>
      <c r="N1914">
        <v>403</v>
      </c>
      <c r="O1914" t="s">
        <v>53</v>
      </c>
      <c r="P1914" s="4">
        <v>133.37</v>
      </c>
      <c r="Q1914">
        <v>1</v>
      </c>
      <c r="R1914" s="4">
        <f t="shared" si="145"/>
        <v>133.37</v>
      </c>
      <c r="S1914" s="2">
        <v>84.590000149999995</v>
      </c>
      <c r="T1914" s="2">
        <f t="shared" si="148"/>
        <v>48.77999985000001</v>
      </c>
      <c r="U1914" s="2">
        <f t="shared" si="149"/>
        <v>84.590000149999995</v>
      </c>
    </row>
    <row r="1915" spans="1:21">
      <c r="A1915">
        <v>42971</v>
      </c>
      <c r="B1915" s="1">
        <v>43119</v>
      </c>
      <c r="C1915" s="2">
        <f t="shared" si="146"/>
        <v>5</v>
      </c>
      <c r="D1915" s="2" t="str">
        <f t="shared" si="147"/>
        <v>Weekday</v>
      </c>
      <c r="E1915" s="2" t="str">
        <f>TEXT(Table2[[#This Row],[Order Date]],"MMMM")</f>
        <v>January</v>
      </c>
      <c r="F1915" s="2" t="str">
        <f>TEXT(Table2[[#This Row],[Order Date]],"YYYY")</f>
        <v>2018</v>
      </c>
      <c r="G1915">
        <v>5418</v>
      </c>
      <c r="H1915" t="s">
        <v>1012</v>
      </c>
      <c r="I1915" t="s">
        <v>574</v>
      </c>
      <c r="J1915" t="s">
        <v>89</v>
      </c>
      <c r="K1915" t="s">
        <v>90</v>
      </c>
      <c r="L1915" t="s">
        <v>33</v>
      </c>
      <c r="M1915" t="s">
        <v>183</v>
      </c>
      <c r="N1915">
        <v>627</v>
      </c>
      <c r="O1915" t="s">
        <v>46</v>
      </c>
      <c r="P1915" s="4">
        <v>165</v>
      </c>
      <c r="Q1915">
        <v>4</v>
      </c>
      <c r="R1915" s="4">
        <f t="shared" si="145"/>
        <v>660</v>
      </c>
      <c r="S1915" s="2">
        <v>490.9200136</v>
      </c>
      <c r="T1915" s="2">
        <f t="shared" si="148"/>
        <v>169.0799864</v>
      </c>
      <c r="U1915" s="2">
        <f t="shared" si="149"/>
        <v>122.7300034</v>
      </c>
    </row>
    <row r="1916" spans="1:21">
      <c r="A1916">
        <v>47758</v>
      </c>
      <c r="B1916" s="1">
        <v>43118</v>
      </c>
      <c r="C1916" s="2">
        <f t="shared" si="146"/>
        <v>4</v>
      </c>
      <c r="D1916" s="2" t="str">
        <f t="shared" si="147"/>
        <v>Weekday</v>
      </c>
      <c r="E1916" s="2" t="str">
        <f>TEXT(Table2[[#This Row],[Order Date]],"MMMM")</f>
        <v>January</v>
      </c>
      <c r="F1916" s="2" t="str">
        <f>TEXT(Table2[[#This Row],[Order Date]],"YYYY")</f>
        <v>2018</v>
      </c>
      <c r="G1916">
        <v>8293</v>
      </c>
      <c r="H1916" t="s">
        <v>807</v>
      </c>
      <c r="I1916" t="s">
        <v>44</v>
      </c>
      <c r="J1916" t="s">
        <v>110</v>
      </c>
      <c r="K1916" t="s">
        <v>111</v>
      </c>
      <c r="L1916" t="s">
        <v>28</v>
      </c>
      <c r="M1916" t="s">
        <v>112</v>
      </c>
      <c r="N1916">
        <v>957</v>
      </c>
      <c r="O1916" t="s">
        <v>34</v>
      </c>
      <c r="P1916" s="4">
        <v>80</v>
      </c>
      <c r="Q1916">
        <v>1</v>
      </c>
      <c r="R1916" s="4">
        <f t="shared" si="145"/>
        <v>80</v>
      </c>
      <c r="S1916" s="2">
        <v>47.430000309999997</v>
      </c>
      <c r="T1916" s="2">
        <f t="shared" si="148"/>
        <v>32.569999690000003</v>
      </c>
      <c r="U1916" s="2">
        <f t="shared" si="149"/>
        <v>47.430000309999997</v>
      </c>
    </row>
    <row r="1917" spans="1:21">
      <c r="A1917">
        <v>39159</v>
      </c>
      <c r="B1917" s="1">
        <v>43118</v>
      </c>
      <c r="C1917" s="2">
        <f t="shared" si="146"/>
        <v>4</v>
      </c>
      <c r="D1917" s="2" t="str">
        <f t="shared" si="147"/>
        <v>Weekday</v>
      </c>
      <c r="E1917" s="2" t="str">
        <f>TEXT(Table2[[#This Row],[Order Date]],"MMMM")</f>
        <v>January</v>
      </c>
      <c r="F1917" s="2" t="str">
        <f>TEXT(Table2[[#This Row],[Order Date]],"YYYY")</f>
        <v>2018</v>
      </c>
      <c r="G1917">
        <v>11292</v>
      </c>
      <c r="H1917" t="s">
        <v>411</v>
      </c>
      <c r="I1917" t="s">
        <v>119</v>
      </c>
      <c r="J1917" t="s">
        <v>110</v>
      </c>
      <c r="K1917" t="s">
        <v>90</v>
      </c>
      <c r="L1917" t="s">
        <v>28</v>
      </c>
      <c r="M1917" t="s">
        <v>120</v>
      </c>
      <c r="N1917">
        <v>365</v>
      </c>
      <c r="O1917" t="s">
        <v>53</v>
      </c>
      <c r="P1917" s="4">
        <v>94.75</v>
      </c>
      <c r="Q1917">
        <v>3</v>
      </c>
      <c r="R1917" s="4">
        <f t="shared" si="145"/>
        <v>284.25</v>
      </c>
      <c r="S1917" s="2">
        <v>91.709999100000005</v>
      </c>
      <c r="T1917" s="2">
        <f t="shared" si="148"/>
        <v>192.5400009</v>
      </c>
      <c r="U1917" s="2">
        <f t="shared" si="149"/>
        <v>30.5699997</v>
      </c>
    </row>
    <row r="1918" spans="1:21">
      <c r="A1918">
        <v>20529</v>
      </c>
      <c r="B1918" s="1">
        <v>43118</v>
      </c>
      <c r="C1918" s="2">
        <f t="shared" si="146"/>
        <v>4</v>
      </c>
      <c r="D1918" s="2" t="str">
        <f t="shared" si="147"/>
        <v>Weekday</v>
      </c>
      <c r="E1918" s="2" t="str">
        <f>TEXT(Table2[[#This Row],[Order Date]],"MMMM")</f>
        <v>January</v>
      </c>
      <c r="F1918" s="2" t="str">
        <f>TEXT(Table2[[#This Row],[Order Date]],"YYYY")</f>
        <v>2018</v>
      </c>
      <c r="G1918">
        <v>4497</v>
      </c>
      <c r="H1918" t="s">
        <v>92</v>
      </c>
      <c r="I1918" t="s">
        <v>152</v>
      </c>
      <c r="J1918" t="s">
        <v>110</v>
      </c>
      <c r="K1918" t="s">
        <v>90</v>
      </c>
      <c r="L1918" t="s">
        <v>28</v>
      </c>
      <c r="M1918" t="s">
        <v>160</v>
      </c>
      <c r="N1918">
        <v>502</v>
      </c>
      <c r="O1918" t="s">
        <v>29</v>
      </c>
      <c r="P1918" s="4">
        <v>65</v>
      </c>
      <c r="Q1918">
        <v>5</v>
      </c>
      <c r="R1918" s="4">
        <f t="shared" si="145"/>
        <v>325</v>
      </c>
      <c r="S1918" s="2">
        <v>167.99999235000001</v>
      </c>
      <c r="T1918" s="2">
        <f t="shared" si="148"/>
        <v>157.00000764999999</v>
      </c>
      <c r="U1918" s="2">
        <f t="shared" si="149"/>
        <v>33.599998470000003</v>
      </c>
    </row>
    <row r="1919" spans="1:21">
      <c r="A1919">
        <v>42920</v>
      </c>
      <c r="B1919" s="1">
        <v>43118</v>
      </c>
      <c r="C1919" s="2">
        <f t="shared" si="146"/>
        <v>4</v>
      </c>
      <c r="D1919" s="2" t="str">
        <f t="shared" si="147"/>
        <v>Weekday</v>
      </c>
      <c r="E1919" s="2" t="str">
        <f>TEXT(Table2[[#This Row],[Order Date]],"MMMM")</f>
        <v>January</v>
      </c>
      <c r="F1919" s="2" t="str">
        <f>TEXT(Table2[[#This Row],[Order Date]],"YYYY")</f>
        <v>2018</v>
      </c>
      <c r="G1919">
        <v>716</v>
      </c>
      <c r="H1919" t="s">
        <v>1090</v>
      </c>
      <c r="I1919" t="s">
        <v>40</v>
      </c>
      <c r="J1919" t="s">
        <v>110</v>
      </c>
      <c r="K1919" t="s">
        <v>90</v>
      </c>
      <c r="L1919" t="s">
        <v>28</v>
      </c>
      <c r="M1919" t="s">
        <v>94</v>
      </c>
      <c r="N1919">
        <v>403</v>
      </c>
      <c r="O1919" t="s">
        <v>53</v>
      </c>
      <c r="P1919" s="4">
        <v>133.37</v>
      </c>
      <c r="Q1919">
        <v>1</v>
      </c>
      <c r="R1919" s="4">
        <f t="shared" si="145"/>
        <v>133.37</v>
      </c>
      <c r="S1919" s="2">
        <v>84.590000149999995</v>
      </c>
      <c r="T1919" s="2">
        <f t="shared" si="148"/>
        <v>48.77999985000001</v>
      </c>
      <c r="U1919" s="2">
        <f t="shared" si="149"/>
        <v>84.590000149999995</v>
      </c>
    </row>
    <row r="1920" spans="1:21">
      <c r="A1920">
        <v>42920</v>
      </c>
      <c r="B1920" s="1">
        <v>43118</v>
      </c>
      <c r="C1920" s="2">
        <f t="shared" si="146"/>
        <v>4</v>
      </c>
      <c r="D1920" s="2" t="str">
        <f t="shared" si="147"/>
        <v>Weekday</v>
      </c>
      <c r="E1920" s="2" t="str">
        <f>TEXT(Table2[[#This Row],[Order Date]],"MMMM")</f>
        <v>January</v>
      </c>
      <c r="F1920" s="2" t="str">
        <f>TEXT(Table2[[#This Row],[Order Date]],"YYYY")</f>
        <v>2018</v>
      </c>
      <c r="G1920">
        <v>716</v>
      </c>
      <c r="H1920" t="s">
        <v>1090</v>
      </c>
      <c r="I1920" t="s">
        <v>40</v>
      </c>
      <c r="J1920" t="s">
        <v>110</v>
      </c>
      <c r="K1920" t="s">
        <v>90</v>
      </c>
      <c r="L1920" t="s">
        <v>28</v>
      </c>
      <c r="M1920" t="s">
        <v>112</v>
      </c>
      <c r="N1920">
        <v>957</v>
      </c>
      <c r="O1920" t="s">
        <v>34</v>
      </c>
      <c r="P1920" s="4">
        <v>80</v>
      </c>
      <c r="Q1920">
        <v>1</v>
      </c>
      <c r="R1920" s="4">
        <f t="shared" si="145"/>
        <v>80</v>
      </c>
      <c r="S1920" s="2">
        <v>47.430000309999997</v>
      </c>
      <c r="T1920" s="2">
        <f t="shared" si="148"/>
        <v>32.569999690000003</v>
      </c>
      <c r="U1920" s="2">
        <f t="shared" si="149"/>
        <v>47.430000309999997</v>
      </c>
    </row>
    <row r="1921" spans="1:21">
      <c r="A1921">
        <v>30323</v>
      </c>
      <c r="B1921" s="1">
        <v>43118</v>
      </c>
      <c r="C1921" s="2">
        <f t="shared" si="146"/>
        <v>4</v>
      </c>
      <c r="D1921" s="2" t="str">
        <f t="shared" si="147"/>
        <v>Weekday</v>
      </c>
      <c r="E1921" s="2" t="str">
        <f>TEXT(Table2[[#This Row],[Order Date]],"MMMM")</f>
        <v>January</v>
      </c>
      <c r="F1921" s="2" t="str">
        <f>TEXT(Table2[[#This Row],[Order Date]],"YYYY")</f>
        <v>2018</v>
      </c>
      <c r="G1921">
        <v>11922</v>
      </c>
      <c r="H1921" t="s">
        <v>428</v>
      </c>
      <c r="I1921" t="s">
        <v>55</v>
      </c>
      <c r="J1921" t="s">
        <v>89</v>
      </c>
      <c r="K1921" t="s">
        <v>90</v>
      </c>
      <c r="L1921" t="s">
        <v>28</v>
      </c>
      <c r="M1921" t="s">
        <v>94</v>
      </c>
      <c r="N1921">
        <v>403</v>
      </c>
      <c r="O1921" t="s">
        <v>53</v>
      </c>
      <c r="P1921" s="4">
        <v>133.37</v>
      </c>
      <c r="Q1921">
        <v>1</v>
      </c>
      <c r="R1921" s="4">
        <f t="shared" si="145"/>
        <v>133.37</v>
      </c>
      <c r="S1921" s="2">
        <v>84.590000149999995</v>
      </c>
      <c r="T1921" s="2">
        <f t="shared" si="148"/>
        <v>48.77999985000001</v>
      </c>
      <c r="U1921" s="2">
        <f t="shared" si="149"/>
        <v>84.590000149999995</v>
      </c>
    </row>
    <row r="1922" spans="1:21">
      <c r="A1922">
        <v>28355</v>
      </c>
      <c r="B1922" s="1">
        <v>43118</v>
      </c>
      <c r="C1922" s="2">
        <f t="shared" si="146"/>
        <v>4</v>
      </c>
      <c r="D1922" s="2" t="str">
        <f t="shared" si="147"/>
        <v>Weekday</v>
      </c>
      <c r="E1922" s="2" t="str">
        <f>TEXT(Table2[[#This Row],[Order Date]],"MMMM")</f>
        <v>January</v>
      </c>
      <c r="F1922" s="2" t="str">
        <f>TEXT(Table2[[#This Row],[Order Date]],"YYYY")</f>
        <v>2018</v>
      </c>
      <c r="G1922">
        <v>8622</v>
      </c>
      <c r="H1922" t="s">
        <v>92</v>
      </c>
      <c r="I1922" t="s">
        <v>63</v>
      </c>
      <c r="J1922" t="s">
        <v>89</v>
      </c>
      <c r="K1922" t="s">
        <v>90</v>
      </c>
      <c r="L1922" t="s">
        <v>28</v>
      </c>
      <c r="M1922" t="s">
        <v>94</v>
      </c>
      <c r="N1922">
        <v>403</v>
      </c>
      <c r="O1922" t="s">
        <v>53</v>
      </c>
      <c r="P1922" s="4">
        <v>133.37</v>
      </c>
      <c r="Q1922">
        <v>1</v>
      </c>
      <c r="R1922" s="4">
        <f t="shared" ref="R1922:R1985" si="150">P1922*Q1922</f>
        <v>133.37</v>
      </c>
      <c r="S1922" s="2">
        <v>84.590000149999995</v>
      </c>
      <c r="T1922" s="2">
        <f t="shared" si="148"/>
        <v>48.77999985000001</v>
      </c>
      <c r="U1922" s="2">
        <f t="shared" si="149"/>
        <v>84.590000149999995</v>
      </c>
    </row>
    <row r="1923" spans="1:21">
      <c r="A1923">
        <v>26183</v>
      </c>
      <c r="B1923" s="1">
        <v>43118</v>
      </c>
      <c r="C1923" s="2">
        <f t="shared" ref="C1923:C1986" si="151">WEEKDAY(B1923,2)</f>
        <v>4</v>
      </c>
      <c r="D1923" s="2" t="str">
        <f t="shared" ref="D1923:D1986" si="152">IF(C1923&gt;=6,"Weekend","Weekday")</f>
        <v>Weekday</v>
      </c>
      <c r="E1923" s="2" t="str">
        <f>TEXT(Table2[[#This Row],[Order Date]],"MMMM")</f>
        <v>January</v>
      </c>
      <c r="F1923" s="2" t="str">
        <f>TEXT(Table2[[#This Row],[Order Date]],"YYYY")</f>
        <v>2018</v>
      </c>
      <c r="G1923">
        <v>9769</v>
      </c>
      <c r="H1923" t="s">
        <v>1091</v>
      </c>
      <c r="I1923" t="s">
        <v>233</v>
      </c>
      <c r="J1923" t="s">
        <v>89</v>
      </c>
      <c r="K1923" t="s">
        <v>90</v>
      </c>
      <c r="L1923" t="s">
        <v>28</v>
      </c>
      <c r="M1923" t="s">
        <v>94</v>
      </c>
      <c r="N1923">
        <v>403</v>
      </c>
      <c r="O1923" t="s">
        <v>53</v>
      </c>
      <c r="P1923" s="4">
        <v>133.37</v>
      </c>
      <c r="Q1923">
        <v>1</v>
      </c>
      <c r="R1923" s="4">
        <f t="shared" si="150"/>
        <v>133.37</v>
      </c>
      <c r="S1923" s="2">
        <v>84.590000149999995</v>
      </c>
      <c r="T1923" s="2">
        <f t="shared" ref="T1923:T1986" si="153">R1923-S1923</f>
        <v>48.77999985000001</v>
      </c>
      <c r="U1923" s="2">
        <f t="shared" ref="U1923:U1986" si="154">S1923/Q1923</f>
        <v>84.590000149999995</v>
      </c>
    </row>
    <row r="1924" spans="1:21">
      <c r="A1924">
        <v>28249</v>
      </c>
      <c r="B1924" s="1">
        <v>43117</v>
      </c>
      <c r="C1924" s="2">
        <f t="shared" si="151"/>
        <v>3</v>
      </c>
      <c r="D1924" s="2" t="str">
        <f t="shared" si="152"/>
        <v>Weekday</v>
      </c>
      <c r="E1924" s="2" t="str">
        <f>TEXT(Table2[[#This Row],[Order Date]],"MMMM")</f>
        <v>January</v>
      </c>
      <c r="F1924" s="2" t="str">
        <f>TEXT(Table2[[#This Row],[Order Date]],"YYYY")</f>
        <v>2018</v>
      </c>
      <c r="G1924">
        <v>6145</v>
      </c>
      <c r="H1924" t="s">
        <v>740</v>
      </c>
      <c r="I1924" t="s">
        <v>44</v>
      </c>
      <c r="J1924" t="s">
        <v>110</v>
      </c>
      <c r="K1924" t="s">
        <v>111</v>
      </c>
      <c r="L1924" t="s">
        <v>33</v>
      </c>
      <c r="M1924" t="s">
        <v>134</v>
      </c>
      <c r="N1924">
        <v>191</v>
      </c>
      <c r="O1924" t="s">
        <v>29</v>
      </c>
      <c r="P1924" s="4">
        <v>85</v>
      </c>
      <c r="Q1924">
        <v>5</v>
      </c>
      <c r="R1924" s="4">
        <f t="shared" si="150"/>
        <v>425</v>
      </c>
      <c r="S1924" s="2">
        <v>273.89999399999999</v>
      </c>
      <c r="T1924" s="2">
        <f t="shared" si="153"/>
        <v>151.10000600000001</v>
      </c>
      <c r="U1924" s="2">
        <f t="shared" si="154"/>
        <v>54.779998800000001</v>
      </c>
    </row>
    <row r="1925" spans="1:21">
      <c r="A1925">
        <v>48141</v>
      </c>
      <c r="B1925" s="1">
        <v>43117</v>
      </c>
      <c r="C1925" s="2">
        <f t="shared" si="151"/>
        <v>3</v>
      </c>
      <c r="D1925" s="2" t="str">
        <f t="shared" si="152"/>
        <v>Weekday</v>
      </c>
      <c r="E1925" s="2" t="str">
        <f>TEXT(Table2[[#This Row],[Order Date]],"MMMM")</f>
        <v>January</v>
      </c>
      <c r="F1925" s="2" t="str">
        <f>TEXT(Table2[[#This Row],[Order Date]],"YYYY")</f>
        <v>2018</v>
      </c>
      <c r="G1925">
        <v>6477</v>
      </c>
      <c r="H1925" t="s">
        <v>784</v>
      </c>
      <c r="I1925" t="s">
        <v>44</v>
      </c>
      <c r="J1925" t="s">
        <v>110</v>
      </c>
      <c r="K1925" t="s">
        <v>111</v>
      </c>
      <c r="L1925" t="s">
        <v>28</v>
      </c>
      <c r="M1925" t="s">
        <v>112</v>
      </c>
      <c r="N1925">
        <v>957</v>
      </c>
      <c r="O1925" t="s">
        <v>34</v>
      </c>
      <c r="P1925" s="4">
        <v>80</v>
      </c>
      <c r="Q1925">
        <v>1</v>
      </c>
      <c r="R1925" s="4">
        <f t="shared" si="150"/>
        <v>80</v>
      </c>
      <c r="S1925" s="2">
        <v>47.430000309999997</v>
      </c>
      <c r="T1925" s="2">
        <f t="shared" si="153"/>
        <v>32.569999690000003</v>
      </c>
      <c r="U1925" s="2">
        <f t="shared" si="154"/>
        <v>47.430000309999997</v>
      </c>
    </row>
    <row r="1926" spans="1:21">
      <c r="A1926">
        <v>28292</v>
      </c>
      <c r="B1926" s="1">
        <v>43117</v>
      </c>
      <c r="C1926" s="2">
        <f t="shared" si="151"/>
        <v>3</v>
      </c>
      <c r="D1926" s="2" t="str">
        <f t="shared" si="152"/>
        <v>Weekday</v>
      </c>
      <c r="E1926" s="2" t="str">
        <f>TEXT(Table2[[#This Row],[Order Date]],"MMMM")</f>
        <v>January</v>
      </c>
      <c r="F1926" s="2" t="str">
        <f>TEXT(Table2[[#This Row],[Order Date]],"YYYY")</f>
        <v>2018</v>
      </c>
      <c r="G1926">
        <v>10533</v>
      </c>
      <c r="H1926" t="s">
        <v>92</v>
      </c>
      <c r="I1926" t="s">
        <v>119</v>
      </c>
      <c r="J1926" t="s">
        <v>110</v>
      </c>
      <c r="K1926" t="s">
        <v>90</v>
      </c>
      <c r="L1926" t="s">
        <v>28</v>
      </c>
      <c r="M1926" t="s">
        <v>167</v>
      </c>
      <c r="N1926">
        <v>924</v>
      </c>
      <c r="O1926" t="s">
        <v>46</v>
      </c>
      <c r="P1926" s="4">
        <v>14.99</v>
      </c>
      <c r="Q1926">
        <v>3</v>
      </c>
      <c r="R1926" s="4">
        <f t="shared" si="150"/>
        <v>44.97</v>
      </c>
      <c r="S1926" s="2">
        <v>24.389997480000002</v>
      </c>
      <c r="T1926" s="2">
        <f t="shared" si="153"/>
        <v>20.580002519999997</v>
      </c>
      <c r="U1926" s="2">
        <f t="shared" si="154"/>
        <v>8.1299991600000006</v>
      </c>
    </row>
    <row r="1927" spans="1:21">
      <c r="A1927">
        <v>30921</v>
      </c>
      <c r="B1927" s="1">
        <v>43117</v>
      </c>
      <c r="C1927" s="2">
        <f t="shared" si="151"/>
        <v>3</v>
      </c>
      <c r="D1927" s="2" t="str">
        <f t="shared" si="152"/>
        <v>Weekday</v>
      </c>
      <c r="E1927" s="2" t="str">
        <f>TEXT(Table2[[#This Row],[Order Date]],"MMMM")</f>
        <v>January</v>
      </c>
      <c r="F1927" s="2" t="str">
        <f>TEXT(Table2[[#This Row],[Order Date]],"YYYY")</f>
        <v>2018</v>
      </c>
      <c r="G1927">
        <v>12223</v>
      </c>
      <c r="H1927" t="s">
        <v>1092</v>
      </c>
      <c r="I1927" t="s">
        <v>31</v>
      </c>
      <c r="J1927" t="s">
        <v>110</v>
      </c>
      <c r="K1927" t="s">
        <v>90</v>
      </c>
      <c r="L1927" t="s">
        <v>28</v>
      </c>
      <c r="M1927" t="s">
        <v>120</v>
      </c>
      <c r="N1927">
        <v>365</v>
      </c>
      <c r="O1927" t="s">
        <v>53</v>
      </c>
      <c r="P1927" s="4">
        <v>94.75</v>
      </c>
      <c r="Q1927">
        <v>5</v>
      </c>
      <c r="R1927" s="4">
        <f t="shared" si="150"/>
        <v>473.75</v>
      </c>
      <c r="S1927" s="2">
        <v>152.8499985</v>
      </c>
      <c r="T1927" s="2">
        <f t="shared" si="153"/>
        <v>320.90000150000003</v>
      </c>
      <c r="U1927" s="2">
        <f t="shared" si="154"/>
        <v>30.5699997</v>
      </c>
    </row>
    <row r="1928" spans="1:21">
      <c r="A1928">
        <v>64677</v>
      </c>
      <c r="B1928" s="1">
        <v>43117</v>
      </c>
      <c r="C1928" s="2">
        <f t="shared" si="151"/>
        <v>3</v>
      </c>
      <c r="D1928" s="2" t="str">
        <f t="shared" si="152"/>
        <v>Weekday</v>
      </c>
      <c r="E1928" s="2" t="str">
        <f>TEXT(Table2[[#This Row],[Order Date]],"MMMM")</f>
        <v>January</v>
      </c>
      <c r="F1928" s="2" t="str">
        <f>TEXT(Table2[[#This Row],[Order Date]],"YYYY")</f>
        <v>2018</v>
      </c>
      <c r="G1928">
        <v>3206</v>
      </c>
      <c r="H1928" t="s">
        <v>92</v>
      </c>
      <c r="I1928" t="s">
        <v>351</v>
      </c>
      <c r="J1928" t="s">
        <v>89</v>
      </c>
      <c r="K1928" t="s">
        <v>90</v>
      </c>
      <c r="L1928" t="s">
        <v>28</v>
      </c>
      <c r="M1928" t="s">
        <v>120</v>
      </c>
      <c r="N1928">
        <v>365</v>
      </c>
      <c r="O1928" t="s">
        <v>53</v>
      </c>
      <c r="P1928" s="4">
        <v>94.75</v>
      </c>
      <c r="Q1928">
        <v>5</v>
      </c>
      <c r="R1928" s="4">
        <f t="shared" si="150"/>
        <v>473.75</v>
      </c>
      <c r="S1928" s="2">
        <v>152.8499985</v>
      </c>
      <c r="T1928" s="2">
        <f t="shared" si="153"/>
        <v>320.90000150000003</v>
      </c>
      <c r="U1928" s="2">
        <f t="shared" si="154"/>
        <v>30.5699997</v>
      </c>
    </row>
    <row r="1929" spans="1:21">
      <c r="A1929">
        <v>42828</v>
      </c>
      <c r="B1929" s="1">
        <v>43117</v>
      </c>
      <c r="C1929" s="2">
        <f t="shared" si="151"/>
        <v>3</v>
      </c>
      <c r="D1929" s="2" t="str">
        <f t="shared" si="152"/>
        <v>Weekday</v>
      </c>
      <c r="E1929" s="2" t="str">
        <f>TEXT(Table2[[#This Row],[Order Date]],"MMMM")</f>
        <v>January</v>
      </c>
      <c r="F1929" s="2" t="str">
        <f>TEXT(Table2[[#This Row],[Order Date]],"YYYY")</f>
        <v>2018</v>
      </c>
      <c r="G1929">
        <v>6422</v>
      </c>
      <c r="H1929" t="s">
        <v>36</v>
      </c>
      <c r="I1929" t="s">
        <v>26</v>
      </c>
      <c r="J1929" t="s">
        <v>89</v>
      </c>
      <c r="K1929" t="s">
        <v>90</v>
      </c>
      <c r="L1929" t="s">
        <v>28</v>
      </c>
      <c r="M1929" t="s">
        <v>120</v>
      </c>
      <c r="N1929">
        <v>365</v>
      </c>
      <c r="O1929" t="s">
        <v>53</v>
      </c>
      <c r="P1929" s="4">
        <v>94.75</v>
      </c>
      <c r="Q1929">
        <v>1</v>
      </c>
      <c r="R1929" s="4">
        <f t="shared" si="150"/>
        <v>94.75</v>
      </c>
      <c r="S1929" s="2">
        <v>30.5699997</v>
      </c>
      <c r="T1929" s="2">
        <f t="shared" si="153"/>
        <v>64.180000300000003</v>
      </c>
      <c r="U1929" s="2">
        <f t="shared" si="154"/>
        <v>30.5699997</v>
      </c>
    </row>
    <row r="1930" spans="1:21">
      <c r="A1930">
        <v>30214</v>
      </c>
      <c r="B1930" s="1">
        <v>43117</v>
      </c>
      <c r="C1930" s="2">
        <f t="shared" si="151"/>
        <v>3</v>
      </c>
      <c r="D1930" s="2" t="str">
        <f t="shared" si="152"/>
        <v>Weekday</v>
      </c>
      <c r="E1930" s="2" t="str">
        <f>TEXT(Table2[[#This Row],[Order Date]],"MMMM")</f>
        <v>January</v>
      </c>
      <c r="F1930" s="2" t="str">
        <f>TEXT(Table2[[#This Row],[Order Date]],"YYYY")</f>
        <v>2018</v>
      </c>
      <c r="G1930">
        <v>4117</v>
      </c>
      <c r="H1930" t="s">
        <v>974</v>
      </c>
      <c r="I1930" t="s">
        <v>957</v>
      </c>
      <c r="J1930" t="s">
        <v>89</v>
      </c>
      <c r="K1930" t="s">
        <v>90</v>
      </c>
      <c r="L1930" t="s">
        <v>33</v>
      </c>
      <c r="M1930" t="s">
        <v>120</v>
      </c>
      <c r="N1930">
        <v>365</v>
      </c>
      <c r="O1930" t="s">
        <v>53</v>
      </c>
      <c r="P1930" s="4">
        <v>94.75</v>
      </c>
      <c r="Q1930">
        <v>2</v>
      </c>
      <c r="R1930" s="4">
        <f t="shared" si="150"/>
        <v>189.5</v>
      </c>
      <c r="S1930" s="2">
        <v>61.139999400000001</v>
      </c>
      <c r="T1930" s="2">
        <f t="shared" si="153"/>
        <v>128.36000060000001</v>
      </c>
      <c r="U1930" s="2">
        <f t="shared" si="154"/>
        <v>30.5699997</v>
      </c>
    </row>
    <row r="1931" spans="1:21">
      <c r="A1931">
        <v>42882</v>
      </c>
      <c r="B1931" s="1">
        <v>43117</v>
      </c>
      <c r="C1931" s="2">
        <f t="shared" si="151"/>
        <v>3</v>
      </c>
      <c r="D1931" s="2" t="str">
        <f t="shared" si="152"/>
        <v>Weekday</v>
      </c>
      <c r="E1931" s="2" t="str">
        <f>TEXT(Table2[[#This Row],[Order Date]],"MMMM")</f>
        <v>January</v>
      </c>
      <c r="F1931" s="2" t="str">
        <f>TEXT(Table2[[#This Row],[Order Date]],"YYYY")</f>
        <v>2018</v>
      </c>
      <c r="G1931">
        <v>2041</v>
      </c>
      <c r="H1931" t="s">
        <v>301</v>
      </c>
      <c r="I1931" t="s">
        <v>353</v>
      </c>
      <c r="J1931" t="s">
        <v>89</v>
      </c>
      <c r="K1931" t="s">
        <v>90</v>
      </c>
      <c r="L1931" t="s">
        <v>33</v>
      </c>
      <c r="M1931" t="s">
        <v>134</v>
      </c>
      <c r="N1931">
        <v>191</v>
      </c>
      <c r="O1931" t="s">
        <v>29</v>
      </c>
      <c r="P1931" s="4">
        <v>85</v>
      </c>
      <c r="Q1931">
        <v>4</v>
      </c>
      <c r="R1931" s="4">
        <f t="shared" si="150"/>
        <v>340</v>
      </c>
      <c r="S1931" s="2">
        <v>219.11999520000001</v>
      </c>
      <c r="T1931" s="2">
        <f t="shared" si="153"/>
        <v>120.88000479999999</v>
      </c>
      <c r="U1931" s="2">
        <f t="shared" si="154"/>
        <v>54.779998800000001</v>
      </c>
    </row>
    <row r="1932" spans="1:21">
      <c r="A1932">
        <v>75938</v>
      </c>
      <c r="B1932" s="1">
        <v>43117</v>
      </c>
      <c r="C1932" s="2">
        <f t="shared" si="151"/>
        <v>3</v>
      </c>
      <c r="D1932" s="2" t="str">
        <f t="shared" si="152"/>
        <v>Weekday</v>
      </c>
      <c r="E1932" s="2" t="str">
        <f>TEXT(Table2[[#This Row],[Order Date]],"MMMM")</f>
        <v>January</v>
      </c>
      <c r="F1932" s="2" t="str">
        <f>TEXT(Table2[[#This Row],[Order Date]],"YYYY")</f>
        <v>2018</v>
      </c>
      <c r="G1932">
        <v>19491</v>
      </c>
      <c r="H1932" t="s">
        <v>1093</v>
      </c>
      <c r="I1932" t="s">
        <v>333</v>
      </c>
      <c r="J1932" t="s">
        <v>89</v>
      </c>
      <c r="K1932" t="s">
        <v>90</v>
      </c>
      <c r="L1932" t="s">
        <v>28</v>
      </c>
      <c r="M1932" t="s">
        <v>97</v>
      </c>
      <c r="N1932">
        <v>1360</v>
      </c>
      <c r="O1932" t="s">
        <v>38</v>
      </c>
      <c r="P1932" s="4">
        <v>370</v>
      </c>
      <c r="Q1932">
        <v>1</v>
      </c>
      <c r="R1932" s="4">
        <f t="shared" si="150"/>
        <v>370</v>
      </c>
      <c r="S1932" s="2">
        <v>249.0899963</v>
      </c>
      <c r="T1932" s="2">
        <f t="shared" si="153"/>
        <v>120.9100037</v>
      </c>
      <c r="U1932" s="2">
        <f t="shared" si="154"/>
        <v>249.0899963</v>
      </c>
    </row>
    <row r="1933" spans="1:21">
      <c r="A1933">
        <v>14965</v>
      </c>
      <c r="B1933" s="1">
        <v>43116</v>
      </c>
      <c r="C1933" s="2">
        <f t="shared" si="151"/>
        <v>2</v>
      </c>
      <c r="D1933" s="2" t="str">
        <f t="shared" si="152"/>
        <v>Weekday</v>
      </c>
      <c r="E1933" s="2" t="str">
        <f>TEXT(Table2[[#This Row],[Order Date]],"MMMM")</f>
        <v>January</v>
      </c>
      <c r="F1933" s="2" t="str">
        <f>TEXT(Table2[[#This Row],[Order Date]],"YYYY")</f>
        <v>2018</v>
      </c>
      <c r="G1933">
        <v>3012</v>
      </c>
      <c r="H1933" t="s">
        <v>92</v>
      </c>
      <c r="I1933" t="s">
        <v>44</v>
      </c>
      <c r="J1933" t="s">
        <v>110</v>
      </c>
      <c r="K1933" t="s">
        <v>111</v>
      </c>
      <c r="L1933" t="s">
        <v>28</v>
      </c>
      <c r="M1933" t="s">
        <v>115</v>
      </c>
      <c r="N1933">
        <v>1004</v>
      </c>
      <c r="O1933" t="s">
        <v>49</v>
      </c>
      <c r="P1933" s="4">
        <v>460.58</v>
      </c>
      <c r="Q1933">
        <v>1</v>
      </c>
      <c r="R1933" s="4">
        <f t="shared" si="150"/>
        <v>460.58</v>
      </c>
      <c r="S1933" s="2">
        <v>268.7900085</v>
      </c>
      <c r="T1933" s="2">
        <f t="shared" si="153"/>
        <v>191.78999149999999</v>
      </c>
      <c r="U1933" s="2">
        <f t="shared" si="154"/>
        <v>268.7900085</v>
      </c>
    </row>
    <row r="1934" spans="1:21">
      <c r="A1934">
        <v>42777</v>
      </c>
      <c r="B1934" s="1">
        <v>43116</v>
      </c>
      <c r="C1934" s="2">
        <f t="shared" si="151"/>
        <v>2</v>
      </c>
      <c r="D1934" s="2" t="str">
        <f t="shared" si="152"/>
        <v>Weekday</v>
      </c>
      <c r="E1934" s="2" t="str">
        <f>TEXT(Table2[[#This Row],[Order Date]],"MMMM")</f>
        <v>January</v>
      </c>
      <c r="F1934" s="2" t="str">
        <f>TEXT(Table2[[#This Row],[Order Date]],"YYYY")</f>
        <v>2018</v>
      </c>
      <c r="G1934">
        <v>4438</v>
      </c>
      <c r="H1934" t="s">
        <v>1045</v>
      </c>
      <c r="I1934" t="s">
        <v>44</v>
      </c>
      <c r="J1934" t="s">
        <v>110</v>
      </c>
      <c r="K1934" t="s">
        <v>111</v>
      </c>
      <c r="L1934" t="s">
        <v>33</v>
      </c>
      <c r="M1934" t="s">
        <v>134</v>
      </c>
      <c r="N1934">
        <v>191</v>
      </c>
      <c r="O1934" t="s">
        <v>29</v>
      </c>
      <c r="P1934" s="4">
        <v>85</v>
      </c>
      <c r="Q1934">
        <v>5</v>
      </c>
      <c r="R1934" s="4">
        <f t="shared" si="150"/>
        <v>425</v>
      </c>
      <c r="S1934" s="2">
        <v>273.89999399999999</v>
      </c>
      <c r="T1934" s="2">
        <f t="shared" si="153"/>
        <v>151.10000600000001</v>
      </c>
      <c r="U1934" s="2">
        <f t="shared" si="154"/>
        <v>54.779998800000001</v>
      </c>
    </row>
    <row r="1935" spans="1:21">
      <c r="A1935">
        <v>26054</v>
      </c>
      <c r="B1935" s="1">
        <v>43116</v>
      </c>
      <c r="C1935" s="2">
        <f t="shared" si="151"/>
        <v>2</v>
      </c>
      <c r="D1935" s="2" t="str">
        <f t="shared" si="152"/>
        <v>Weekday</v>
      </c>
      <c r="E1935" s="2" t="str">
        <f>TEXT(Table2[[#This Row],[Order Date]],"MMMM")</f>
        <v>January</v>
      </c>
      <c r="F1935" s="2" t="str">
        <f>TEXT(Table2[[#This Row],[Order Date]],"YYYY")</f>
        <v>2018</v>
      </c>
      <c r="G1935">
        <v>7614</v>
      </c>
      <c r="H1935" t="s">
        <v>468</v>
      </c>
      <c r="I1935" t="s">
        <v>44</v>
      </c>
      <c r="J1935" t="s">
        <v>110</v>
      </c>
      <c r="K1935" t="s">
        <v>111</v>
      </c>
      <c r="L1935" t="s">
        <v>33</v>
      </c>
      <c r="M1935" t="s">
        <v>120</v>
      </c>
      <c r="N1935">
        <v>365</v>
      </c>
      <c r="O1935" t="s">
        <v>53</v>
      </c>
      <c r="P1935" s="4">
        <v>94.75</v>
      </c>
      <c r="Q1935">
        <v>5</v>
      </c>
      <c r="R1935" s="4">
        <f t="shared" si="150"/>
        <v>473.75</v>
      </c>
      <c r="S1935" s="2">
        <v>152.8499985</v>
      </c>
      <c r="T1935" s="2">
        <f t="shared" si="153"/>
        <v>320.90000150000003</v>
      </c>
      <c r="U1935" s="2">
        <f t="shared" si="154"/>
        <v>30.5699997</v>
      </c>
    </row>
    <row r="1936" spans="1:21">
      <c r="A1936">
        <v>26039</v>
      </c>
      <c r="B1936" s="1">
        <v>43116</v>
      </c>
      <c r="C1936" s="2">
        <f t="shared" si="151"/>
        <v>2</v>
      </c>
      <c r="D1936" s="2" t="str">
        <f t="shared" si="152"/>
        <v>Weekday</v>
      </c>
      <c r="E1936" s="2" t="str">
        <f>TEXT(Table2[[#This Row],[Order Date]],"MMMM")</f>
        <v>January</v>
      </c>
      <c r="F1936" s="2" t="str">
        <f>TEXT(Table2[[#This Row],[Order Date]],"YYYY")</f>
        <v>2018</v>
      </c>
      <c r="G1936">
        <v>8203</v>
      </c>
      <c r="H1936" t="s">
        <v>974</v>
      </c>
      <c r="I1936" t="s">
        <v>44</v>
      </c>
      <c r="J1936" t="s">
        <v>110</v>
      </c>
      <c r="K1936" t="s">
        <v>111</v>
      </c>
      <c r="L1936" t="s">
        <v>33</v>
      </c>
      <c r="M1936" t="s">
        <v>134</v>
      </c>
      <c r="N1936">
        <v>191</v>
      </c>
      <c r="O1936" t="s">
        <v>29</v>
      </c>
      <c r="P1936" s="4">
        <v>85</v>
      </c>
      <c r="Q1936">
        <v>5</v>
      </c>
      <c r="R1936" s="4">
        <f t="shared" si="150"/>
        <v>425</v>
      </c>
      <c r="S1936" s="2">
        <v>273.89999399999999</v>
      </c>
      <c r="T1936" s="2">
        <f t="shared" si="153"/>
        <v>151.10000600000001</v>
      </c>
      <c r="U1936" s="2">
        <f t="shared" si="154"/>
        <v>54.779998800000001</v>
      </c>
    </row>
    <row r="1937" spans="1:21">
      <c r="A1937">
        <v>28193</v>
      </c>
      <c r="B1937" s="1">
        <v>43116</v>
      </c>
      <c r="C1937" s="2">
        <f t="shared" si="151"/>
        <v>2</v>
      </c>
      <c r="D1937" s="2" t="str">
        <f t="shared" si="152"/>
        <v>Weekday</v>
      </c>
      <c r="E1937" s="2" t="str">
        <f>TEXT(Table2[[#This Row],[Order Date]],"MMMM")</f>
        <v>January</v>
      </c>
      <c r="F1937" s="2" t="str">
        <f>TEXT(Table2[[#This Row],[Order Date]],"YYYY")</f>
        <v>2018</v>
      </c>
      <c r="G1937">
        <v>10013</v>
      </c>
      <c r="H1937" t="s">
        <v>92</v>
      </c>
      <c r="I1937" t="s">
        <v>159</v>
      </c>
      <c r="J1937" t="s">
        <v>110</v>
      </c>
      <c r="K1937" t="s">
        <v>90</v>
      </c>
      <c r="L1937" t="s">
        <v>28</v>
      </c>
      <c r="M1937" t="s">
        <v>120</v>
      </c>
      <c r="N1937">
        <v>365</v>
      </c>
      <c r="O1937" t="s">
        <v>53</v>
      </c>
      <c r="P1937" s="4">
        <v>94.75</v>
      </c>
      <c r="Q1937">
        <v>5</v>
      </c>
      <c r="R1937" s="4">
        <f t="shared" si="150"/>
        <v>473.75</v>
      </c>
      <c r="S1937" s="2">
        <v>152.8499985</v>
      </c>
      <c r="T1937" s="2">
        <f t="shared" si="153"/>
        <v>320.90000150000003</v>
      </c>
      <c r="U1937" s="2">
        <f t="shared" si="154"/>
        <v>30.5699997</v>
      </c>
    </row>
    <row r="1938" spans="1:21">
      <c r="A1938">
        <v>42783</v>
      </c>
      <c r="B1938" s="1">
        <v>43116</v>
      </c>
      <c r="C1938" s="2">
        <f t="shared" si="151"/>
        <v>2</v>
      </c>
      <c r="D1938" s="2" t="str">
        <f t="shared" si="152"/>
        <v>Weekday</v>
      </c>
      <c r="E1938" s="2" t="str">
        <f>TEXT(Table2[[#This Row],[Order Date]],"MMMM")</f>
        <v>January</v>
      </c>
      <c r="F1938" s="2" t="str">
        <f>TEXT(Table2[[#This Row],[Order Date]],"YYYY")</f>
        <v>2018</v>
      </c>
      <c r="G1938">
        <v>7924</v>
      </c>
      <c r="H1938" t="s">
        <v>486</v>
      </c>
      <c r="I1938" t="s">
        <v>127</v>
      </c>
      <c r="J1938" t="s">
        <v>89</v>
      </c>
      <c r="K1938" t="s">
        <v>90</v>
      </c>
      <c r="L1938" t="s">
        <v>28</v>
      </c>
      <c r="M1938" t="s">
        <v>120</v>
      </c>
      <c r="N1938">
        <v>365</v>
      </c>
      <c r="O1938" t="s">
        <v>53</v>
      </c>
      <c r="P1938" s="4">
        <v>94.75</v>
      </c>
      <c r="Q1938">
        <v>5</v>
      </c>
      <c r="R1938" s="4">
        <f t="shared" si="150"/>
        <v>473.75</v>
      </c>
      <c r="S1938" s="2">
        <v>152.8499985</v>
      </c>
      <c r="T1938" s="2">
        <f t="shared" si="153"/>
        <v>320.90000150000003</v>
      </c>
      <c r="U1938" s="2">
        <f t="shared" si="154"/>
        <v>30.5699997</v>
      </c>
    </row>
    <row r="1939" spans="1:21">
      <c r="A1939">
        <v>42751</v>
      </c>
      <c r="B1939" s="1">
        <v>43116</v>
      </c>
      <c r="C1939" s="2">
        <f t="shared" si="151"/>
        <v>2</v>
      </c>
      <c r="D1939" s="2" t="str">
        <f t="shared" si="152"/>
        <v>Weekday</v>
      </c>
      <c r="E1939" s="2" t="str">
        <f>TEXT(Table2[[#This Row],[Order Date]],"MMMM")</f>
        <v>January</v>
      </c>
      <c r="F1939" s="2" t="str">
        <f>TEXT(Table2[[#This Row],[Order Date]],"YYYY")</f>
        <v>2018</v>
      </c>
      <c r="G1939">
        <v>12255</v>
      </c>
      <c r="H1939" t="s">
        <v>551</v>
      </c>
      <c r="I1939" t="s">
        <v>26</v>
      </c>
      <c r="J1939" t="s">
        <v>89</v>
      </c>
      <c r="K1939" t="s">
        <v>90</v>
      </c>
      <c r="L1939" t="s">
        <v>28</v>
      </c>
      <c r="M1939" t="s">
        <v>134</v>
      </c>
      <c r="N1939">
        <v>191</v>
      </c>
      <c r="O1939" t="s">
        <v>29</v>
      </c>
      <c r="P1939" s="4">
        <v>85</v>
      </c>
      <c r="Q1939">
        <v>4</v>
      </c>
      <c r="R1939" s="4">
        <f t="shared" si="150"/>
        <v>340</v>
      </c>
      <c r="S1939" s="2">
        <v>219.11999520000001</v>
      </c>
      <c r="T1939" s="2">
        <f t="shared" si="153"/>
        <v>120.88000479999999</v>
      </c>
      <c r="U1939" s="2">
        <f t="shared" si="154"/>
        <v>54.779998800000001</v>
      </c>
    </row>
    <row r="1940" spans="1:21">
      <c r="A1940">
        <v>26036</v>
      </c>
      <c r="B1940" s="1">
        <v>43116</v>
      </c>
      <c r="C1940" s="2">
        <f t="shared" si="151"/>
        <v>2</v>
      </c>
      <c r="D1940" s="2" t="str">
        <f t="shared" si="152"/>
        <v>Weekday</v>
      </c>
      <c r="E1940" s="2" t="str">
        <f>TEXT(Table2[[#This Row],[Order Date]],"MMMM")</f>
        <v>January</v>
      </c>
      <c r="F1940" s="2" t="str">
        <f>TEXT(Table2[[#This Row],[Order Date]],"YYYY")</f>
        <v>2018</v>
      </c>
      <c r="G1940">
        <v>10891</v>
      </c>
      <c r="H1940" t="s">
        <v>92</v>
      </c>
      <c r="I1940" t="s">
        <v>1094</v>
      </c>
      <c r="J1940" t="s">
        <v>89</v>
      </c>
      <c r="K1940" t="s">
        <v>90</v>
      </c>
      <c r="L1940" t="s">
        <v>28</v>
      </c>
      <c r="M1940" t="s">
        <v>120</v>
      </c>
      <c r="N1940">
        <v>365</v>
      </c>
      <c r="O1940" t="s">
        <v>53</v>
      </c>
      <c r="P1940" s="4">
        <v>94.75</v>
      </c>
      <c r="Q1940">
        <v>1</v>
      </c>
      <c r="R1940" s="4">
        <f t="shared" si="150"/>
        <v>94.75</v>
      </c>
      <c r="S1940" s="2">
        <v>30.5699997</v>
      </c>
      <c r="T1940" s="2">
        <f t="shared" si="153"/>
        <v>64.180000300000003</v>
      </c>
      <c r="U1940" s="2">
        <f t="shared" si="154"/>
        <v>30.5699997</v>
      </c>
    </row>
    <row r="1941" spans="1:21">
      <c r="A1941">
        <v>28168</v>
      </c>
      <c r="B1941" s="1">
        <v>43116</v>
      </c>
      <c r="C1941" s="2">
        <f t="shared" si="151"/>
        <v>2</v>
      </c>
      <c r="D1941" s="2" t="str">
        <f t="shared" si="152"/>
        <v>Weekday</v>
      </c>
      <c r="E1941" s="2" t="str">
        <f>TEXT(Table2[[#This Row],[Order Date]],"MMMM")</f>
        <v>January</v>
      </c>
      <c r="F1941" s="2" t="str">
        <f>TEXT(Table2[[#This Row],[Order Date]],"YYYY")</f>
        <v>2018</v>
      </c>
      <c r="G1941">
        <v>10081</v>
      </c>
      <c r="H1941" t="s">
        <v>704</v>
      </c>
      <c r="I1941" t="s">
        <v>144</v>
      </c>
      <c r="J1941" t="s">
        <v>89</v>
      </c>
      <c r="K1941" t="s">
        <v>90</v>
      </c>
      <c r="L1941" t="s">
        <v>28</v>
      </c>
      <c r="M1941" t="s">
        <v>120</v>
      </c>
      <c r="N1941">
        <v>365</v>
      </c>
      <c r="O1941" t="s">
        <v>53</v>
      </c>
      <c r="P1941" s="4">
        <v>94.75</v>
      </c>
      <c r="Q1941">
        <v>1</v>
      </c>
      <c r="R1941" s="4">
        <f t="shared" si="150"/>
        <v>94.75</v>
      </c>
      <c r="S1941" s="2">
        <v>30.5699997</v>
      </c>
      <c r="T1941" s="2">
        <f t="shared" si="153"/>
        <v>64.180000300000003</v>
      </c>
      <c r="U1941" s="2">
        <f t="shared" si="154"/>
        <v>30.5699997</v>
      </c>
    </row>
    <row r="1942" spans="1:21">
      <c r="A1942">
        <v>30172</v>
      </c>
      <c r="B1942" s="1">
        <v>43116</v>
      </c>
      <c r="C1942" s="2">
        <f t="shared" si="151"/>
        <v>2</v>
      </c>
      <c r="D1942" s="2" t="str">
        <f t="shared" si="152"/>
        <v>Weekday</v>
      </c>
      <c r="E1942" s="2" t="str">
        <f>TEXT(Table2[[#This Row],[Order Date]],"MMMM")</f>
        <v>January</v>
      </c>
      <c r="F1942" s="2" t="str">
        <f>TEXT(Table2[[#This Row],[Order Date]],"YYYY")</f>
        <v>2018</v>
      </c>
      <c r="G1942">
        <v>1271</v>
      </c>
      <c r="H1942" t="s">
        <v>1095</v>
      </c>
      <c r="I1942" t="s">
        <v>233</v>
      </c>
      <c r="J1942" t="s">
        <v>89</v>
      </c>
      <c r="K1942" t="s">
        <v>90</v>
      </c>
      <c r="L1942" t="s">
        <v>28</v>
      </c>
      <c r="M1942" t="s">
        <v>94</v>
      </c>
      <c r="N1942">
        <v>403</v>
      </c>
      <c r="O1942" t="s">
        <v>53</v>
      </c>
      <c r="P1942" s="4">
        <v>133.37</v>
      </c>
      <c r="Q1942">
        <v>1</v>
      </c>
      <c r="R1942" s="4">
        <f t="shared" si="150"/>
        <v>133.37</v>
      </c>
      <c r="S1942" s="2">
        <v>84.590000149999995</v>
      </c>
      <c r="T1942" s="2">
        <f t="shared" si="153"/>
        <v>48.77999985000001</v>
      </c>
      <c r="U1942" s="2">
        <f t="shared" si="154"/>
        <v>84.590000149999995</v>
      </c>
    </row>
    <row r="1943" spans="1:21">
      <c r="A1943">
        <v>42271</v>
      </c>
      <c r="B1943" s="1">
        <v>43116</v>
      </c>
      <c r="C1943" s="2">
        <f t="shared" si="151"/>
        <v>2</v>
      </c>
      <c r="D1943" s="2" t="str">
        <f t="shared" si="152"/>
        <v>Weekday</v>
      </c>
      <c r="E1943" s="2" t="str">
        <f>TEXT(Table2[[#This Row],[Order Date]],"MMMM")</f>
        <v>January</v>
      </c>
      <c r="F1943" s="2" t="str">
        <f>TEXT(Table2[[#This Row],[Order Date]],"YYYY")</f>
        <v>2018</v>
      </c>
      <c r="G1943">
        <v>3905</v>
      </c>
      <c r="H1943" t="s">
        <v>92</v>
      </c>
      <c r="I1943" t="s">
        <v>233</v>
      </c>
      <c r="J1943" t="s">
        <v>89</v>
      </c>
      <c r="K1943" t="s">
        <v>90</v>
      </c>
      <c r="L1943" t="s">
        <v>28</v>
      </c>
      <c r="M1943" t="s">
        <v>94</v>
      </c>
      <c r="N1943">
        <v>403</v>
      </c>
      <c r="O1943" t="s">
        <v>53</v>
      </c>
      <c r="P1943" s="4">
        <v>133.37</v>
      </c>
      <c r="Q1943">
        <v>1</v>
      </c>
      <c r="R1943" s="4">
        <f t="shared" si="150"/>
        <v>133.37</v>
      </c>
      <c r="S1943" s="2">
        <v>84.590000149999995</v>
      </c>
      <c r="T1943" s="2">
        <f t="shared" si="153"/>
        <v>48.77999985000001</v>
      </c>
      <c r="U1943" s="2">
        <f t="shared" si="154"/>
        <v>84.590000149999995</v>
      </c>
    </row>
    <row r="1944" spans="1:21">
      <c r="A1944">
        <v>16966</v>
      </c>
      <c r="B1944" s="1">
        <v>43115</v>
      </c>
      <c r="C1944" s="2">
        <f t="shared" si="151"/>
        <v>1</v>
      </c>
      <c r="D1944" s="2" t="str">
        <f t="shared" si="152"/>
        <v>Weekday</v>
      </c>
      <c r="E1944" s="2" t="str">
        <f>TEXT(Table2[[#This Row],[Order Date]],"MMMM")</f>
        <v>January</v>
      </c>
      <c r="F1944" s="2" t="str">
        <f>TEXT(Table2[[#This Row],[Order Date]],"YYYY")</f>
        <v>2018</v>
      </c>
      <c r="G1944">
        <v>1948</v>
      </c>
      <c r="H1944" t="s">
        <v>92</v>
      </c>
      <c r="I1944" t="s">
        <v>44</v>
      </c>
      <c r="J1944" t="s">
        <v>110</v>
      </c>
      <c r="K1944" t="s">
        <v>111</v>
      </c>
      <c r="L1944" t="s">
        <v>28</v>
      </c>
      <c r="M1944" t="s">
        <v>115</v>
      </c>
      <c r="N1944">
        <v>1004</v>
      </c>
      <c r="O1944" t="s">
        <v>49</v>
      </c>
      <c r="P1944" s="4">
        <v>460.58</v>
      </c>
      <c r="Q1944">
        <v>1</v>
      </c>
      <c r="R1944" s="4">
        <f t="shared" si="150"/>
        <v>460.58</v>
      </c>
      <c r="S1944" s="2">
        <v>268.7900085</v>
      </c>
      <c r="T1944" s="2">
        <f t="shared" si="153"/>
        <v>191.78999149999999</v>
      </c>
      <c r="U1944" s="2">
        <f t="shared" si="154"/>
        <v>268.7900085</v>
      </c>
    </row>
    <row r="1945" spans="1:21">
      <c r="A1945">
        <v>42712</v>
      </c>
      <c r="B1945" s="1">
        <v>43115</v>
      </c>
      <c r="C1945" s="2">
        <f t="shared" si="151"/>
        <v>1</v>
      </c>
      <c r="D1945" s="2" t="str">
        <f t="shared" si="152"/>
        <v>Weekday</v>
      </c>
      <c r="E1945" s="2" t="str">
        <f>TEXT(Table2[[#This Row],[Order Date]],"MMMM")</f>
        <v>January</v>
      </c>
      <c r="F1945" s="2" t="str">
        <f>TEXT(Table2[[#This Row],[Order Date]],"YYYY")</f>
        <v>2018</v>
      </c>
      <c r="G1945">
        <v>11782</v>
      </c>
      <c r="H1945" t="s">
        <v>1096</v>
      </c>
      <c r="I1945" t="s">
        <v>109</v>
      </c>
      <c r="J1945" t="s">
        <v>110</v>
      </c>
      <c r="K1945" t="s">
        <v>90</v>
      </c>
      <c r="L1945" t="s">
        <v>28</v>
      </c>
      <c r="M1945" t="s">
        <v>112</v>
      </c>
      <c r="N1945">
        <v>957</v>
      </c>
      <c r="O1945" t="s">
        <v>34</v>
      </c>
      <c r="P1945" s="4">
        <v>80</v>
      </c>
      <c r="Q1945">
        <v>1</v>
      </c>
      <c r="R1945" s="4">
        <f t="shared" si="150"/>
        <v>80</v>
      </c>
      <c r="S1945" s="2">
        <v>47.430000309999997</v>
      </c>
      <c r="T1945" s="2">
        <f t="shared" si="153"/>
        <v>32.569999690000003</v>
      </c>
      <c r="U1945" s="2">
        <f t="shared" si="154"/>
        <v>47.430000309999997</v>
      </c>
    </row>
    <row r="1946" spans="1:21">
      <c r="A1946">
        <v>42739</v>
      </c>
      <c r="B1946" s="1">
        <v>43115</v>
      </c>
      <c r="C1946" s="2">
        <f t="shared" si="151"/>
        <v>1</v>
      </c>
      <c r="D1946" s="2" t="str">
        <f t="shared" si="152"/>
        <v>Weekday</v>
      </c>
      <c r="E1946" s="2" t="str">
        <f>TEXT(Table2[[#This Row],[Order Date]],"MMMM")</f>
        <v>January</v>
      </c>
      <c r="F1946" s="2" t="str">
        <f>TEXT(Table2[[#This Row],[Order Date]],"YYYY")</f>
        <v>2018</v>
      </c>
      <c r="G1946">
        <v>245</v>
      </c>
      <c r="H1946" t="s">
        <v>92</v>
      </c>
      <c r="I1946" t="s">
        <v>105</v>
      </c>
      <c r="J1946" t="s">
        <v>89</v>
      </c>
      <c r="K1946" t="s">
        <v>90</v>
      </c>
      <c r="L1946" t="s">
        <v>33</v>
      </c>
      <c r="M1946" t="s">
        <v>120</v>
      </c>
      <c r="N1946">
        <v>365</v>
      </c>
      <c r="O1946" t="s">
        <v>53</v>
      </c>
      <c r="P1946" s="4">
        <v>94.75</v>
      </c>
      <c r="Q1946">
        <v>4</v>
      </c>
      <c r="R1946" s="4">
        <f t="shared" si="150"/>
        <v>379</v>
      </c>
      <c r="S1946" s="2">
        <v>122.2799988</v>
      </c>
      <c r="T1946" s="2">
        <f t="shared" si="153"/>
        <v>256.72000120000001</v>
      </c>
      <c r="U1946" s="2">
        <f t="shared" si="154"/>
        <v>30.5699997</v>
      </c>
    </row>
    <row r="1947" spans="1:21">
      <c r="A1947">
        <v>30085</v>
      </c>
      <c r="B1947" s="1">
        <v>43115</v>
      </c>
      <c r="C1947" s="2">
        <f t="shared" si="151"/>
        <v>1</v>
      </c>
      <c r="D1947" s="2" t="str">
        <f t="shared" si="152"/>
        <v>Weekday</v>
      </c>
      <c r="E1947" s="2" t="str">
        <f>TEXT(Table2[[#This Row],[Order Date]],"MMMM")</f>
        <v>January</v>
      </c>
      <c r="F1947" s="2" t="str">
        <f>TEXT(Table2[[#This Row],[Order Date]],"YYYY")</f>
        <v>2018</v>
      </c>
      <c r="G1947">
        <v>10071</v>
      </c>
      <c r="H1947" t="s">
        <v>261</v>
      </c>
      <c r="I1947" t="s">
        <v>519</v>
      </c>
      <c r="J1947" t="s">
        <v>89</v>
      </c>
      <c r="K1947" t="s">
        <v>90</v>
      </c>
      <c r="L1947" t="s">
        <v>28</v>
      </c>
      <c r="M1947" t="s">
        <v>120</v>
      </c>
      <c r="N1947">
        <v>365</v>
      </c>
      <c r="O1947" t="s">
        <v>53</v>
      </c>
      <c r="P1947" s="4">
        <v>94.75</v>
      </c>
      <c r="Q1947">
        <v>1</v>
      </c>
      <c r="R1947" s="4">
        <f t="shared" si="150"/>
        <v>94.75</v>
      </c>
      <c r="S1947" s="2">
        <v>30.5699997</v>
      </c>
      <c r="T1947" s="2">
        <f t="shared" si="153"/>
        <v>64.180000300000003</v>
      </c>
      <c r="U1947" s="2">
        <f t="shared" si="154"/>
        <v>30.5699997</v>
      </c>
    </row>
    <row r="1948" spans="1:21">
      <c r="A1948">
        <v>30097</v>
      </c>
      <c r="B1948" s="1">
        <v>43115</v>
      </c>
      <c r="C1948" s="2">
        <f t="shared" si="151"/>
        <v>1</v>
      </c>
      <c r="D1948" s="2" t="str">
        <f t="shared" si="152"/>
        <v>Weekday</v>
      </c>
      <c r="E1948" s="2" t="str">
        <f>TEXT(Table2[[#This Row],[Order Date]],"MMMM")</f>
        <v>January</v>
      </c>
      <c r="F1948" s="2" t="str">
        <f>TEXT(Table2[[#This Row],[Order Date]],"YYYY")</f>
        <v>2018</v>
      </c>
      <c r="G1948">
        <v>489</v>
      </c>
      <c r="H1948" t="s">
        <v>92</v>
      </c>
      <c r="I1948" t="s">
        <v>250</v>
      </c>
      <c r="J1948" t="s">
        <v>89</v>
      </c>
      <c r="K1948" t="s">
        <v>90</v>
      </c>
      <c r="L1948" t="s">
        <v>28</v>
      </c>
      <c r="M1948" t="s">
        <v>120</v>
      </c>
      <c r="N1948">
        <v>365</v>
      </c>
      <c r="O1948" t="s">
        <v>53</v>
      </c>
      <c r="P1948" s="4">
        <v>94.75</v>
      </c>
      <c r="Q1948">
        <v>1</v>
      </c>
      <c r="R1948" s="4">
        <f t="shared" si="150"/>
        <v>94.75</v>
      </c>
      <c r="S1948" s="2">
        <v>30.5699997</v>
      </c>
      <c r="T1948" s="2">
        <f t="shared" si="153"/>
        <v>64.180000300000003</v>
      </c>
      <c r="U1948" s="2">
        <f t="shared" si="154"/>
        <v>30.5699997</v>
      </c>
    </row>
    <row r="1949" spans="1:21">
      <c r="A1949">
        <v>42626</v>
      </c>
      <c r="B1949" s="1">
        <v>43115</v>
      </c>
      <c r="C1949" s="2">
        <f t="shared" si="151"/>
        <v>1</v>
      </c>
      <c r="D1949" s="2" t="str">
        <f t="shared" si="152"/>
        <v>Weekday</v>
      </c>
      <c r="E1949" s="2" t="str">
        <f>TEXT(Table2[[#This Row],[Order Date]],"MMMM")</f>
        <v>January</v>
      </c>
      <c r="F1949" s="2" t="str">
        <f>TEXT(Table2[[#This Row],[Order Date]],"YYYY")</f>
        <v>2018</v>
      </c>
      <c r="G1949">
        <v>1410</v>
      </c>
      <c r="H1949" t="s">
        <v>92</v>
      </c>
      <c r="I1949" t="s">
        <v>619</v>
      </c>
      <c r="J1949" t="s">
        <v>89</v>
      </c>
      <c r="K1949" t="s">
        <v>90</v>
      </c>
      <c r="L1949" t="s">
        <v>33</v>
      </c>
      <c r="M1949" t="s">
        <v>160</v>
      </c>
      <c r="N1949">
        <v>502</v>
      </c>
      <c r="O1949" t="s">
        <v>29</v>
      </c>
      <c r="P1949" s="4">
        <v>65</v>
      </c>
      <c r="Q1949">
        <v>4</v>
      </c>
      <c r="R1949" s="4">
        <f t="shared" si="150"/>
        <v>260</v>
      </c>
      <c r="S1949" s="2">
        <v>134.39999388000001</v>
      </c>
      <c r="T1949" s="2">
        <f t="shared" si="153"/>
        <v>125.60000611999999</v>
      </c>
      <c r="U1949" s="2">
        <f t="shared" si="154"/>
        <v>33.599998470000003</v>
      </c>
    </row>
    <row r="1950" spans="1:21">
      <c r="A1950">
        <v>42658</v>
      </c>
      <c r="B1950" s="1">
        <v>43114</v>
      </c>
      <c r="C1950" s="2">
        <f t="shared" si="151"/>
        <v>7</v>
      </c>
      <c r="D1950" s="2" t="str">
        <f t="shared" si="152"/>
        <v>Weekend</v>
      </c>
      <c r="E1950" s="2" t="str">
        <f>TEXT(Table2[[#This Row],[Order Date]],"MMMM")</f>
        <v>January</v>
      </c>
      <c r="F1950" s="2" t="str">
        <f>TEXT(Table2[[#This Row],[Order Date]],"YYYY")</f>
        <v>2018</v>
      </c>
      <c r="G1950">
        <v>2078</v>
      </c>
      <c r="H1950" t="s">
        <v>117</v>
      </c>
      <c r="I1950" t="s">
        <v>44</v>
      </c>
      <c r="J1950" t="s">
        <v>110</v>
      </c>
      <c r="K1950" t="s">
        <v>111</v>
      </c>
      <c r="L1950" t="s">
        <v>33</v>
      </c>
      <c r="M1950" t="s">
        <v>120</v>
      </c>
      <c r="N1950">
        <v>365</v>
      </c>
      <c r="O1950" t="s">
        <v>53</v>
      </c>
      <c r="P1950" s="4">
        <v>94.75</v>
      </c>
      <c r="Q1950">
        <v>5</v>
      </c>
      <c r="R1950" s="4">
        <f t="shared" si="150"/>
        <v>473.75</v>
      </c>
      <c r="S1950" s="2">
        <v>152.8499985</v>
      </c>
      <c r="T1950" s="2">
        <f t="shared" si="153"/>
        <v>320.90000150000003</v>
      </c>
      <c r="U1950" s="2">
        <f t="shared" si="154"/>
        <v>30.5699997</v>
      </c>
    </row>
    <row r="1951" spans="1:21">
      <c r="A1951">
        <v>30589</v>
      </c>
      <c r="B1951" s="1">
        <v>43114</v>
      </c>
      <c r="C1951" s="2">
        <f t="shared" si="151"/>
        <v>7</v>
      </c>
      <c r="D1951" s="2" t="str">
        <f t="shared" si="152"/>
        <v>Weekend</v>
      </c>
      <c r="E1951" s="2" t="str">
        <f>TEXT(Table2[[#This Row],[Order Date]],"MMMM")</f>
        <v>January</v>
      </c>
      <c r="F1951" s="2" t="str">
        <f>TEXT(Table2[[#This Row],[Order Date]],"YYYY")</f>
        <v>2018</v>
      </c>
      <c r="G1951">
        <v>11426</v>
      </c>
      <c r="H1951" t="s">
        <v>92</v>
      </c>
      <c r="I1951" t="s">
        <v>44</v>
      </c>
      <c r="J1951" t="s">
        <v>110</v>
      </c>
      <c r="K1951" t="s">
        <v>111</v>
      </c>
      <c r="L1951" t="s">
        <v>33</v>
      </c>
      <c r="M1951" t="s">
        <v>162</v>
      </c>
      <c r="N1951">
        <v>172</v>
      </c>
      <c r="O1951" t="s">
        <v>29</v>
      </c>
      <c r="P1951" s="4">
        <v>30</v>
      </c>
      <c r="Q1951">
        <v>5</v>
      </c>
      <c r="R1951" s="4">
        <f t="shared" si="150"/>
        <v>150</v>
      </c>
      <c r="S1951" s="2">
        <v>74.750003800000002</v>
      </c>
      <c r="T1951" s="2">
        <f t="shared" si="153"/>
        <v>75.249996199999998</v>
      </c>
      <c r="U1951" s="2">
        <f t="shared" si="154"/>
        <v>14.95000076</v>
      </c>
    </row>
    <row r="1952" spans="1:21">
      <c r="A1952">
        <v>14651</v>
      </c>
      <c r="B1952" s="1">
        <v>43114</v>
      </c>
      <c r="C1952" s="2">
        <f t="shared" si="151"/>
        <v>7</v>
      </c>
      <c r="D1952" s="2" t="str">
        <f t="shared" si="152"/>
        <v>Weekend</v>
      </c>
      <c r="E1952" s="2" t="str">
        <f>TEXT(Table2[[#This Row],[Order Date]],"MMMM")</f>
        <v>January</v>
      </c>
      <c r="F1952" s="2" t="str">
        <f>TEXT(Table2[[#This Row],[Order Date]],"YYYY")</f>
        <v>2018</v>
      </c>
      <c r="G1952">
        <v>11887</v>
      </c>
      <c r="H1952" t="s">
        <v>92</v>
      </c>
      <c r="I1952" t="s">
        <v>44</v>
      </c>
      <c r="J1952" t="s">
        <v>110</v>
      </c>
      <c r="K1952" t="s">
        <v>111</v>
      </c>
      <c r="L1952" t="s">
        <v>28</v>
      </c>
      <c r="M1952" t="s">
        <v>112</v>
      </c>
      <c r="N1952">
        <v>957</v>
      </c>
      <c r="O1952" t="s">
        <v>34</v>
      </c>
      <c r="P1952" s="4">
        <v>80</v>
      </c>
      <c r="Q1952">
        <v>1</v>
      </c>
      <c r="R1952" s="4">
        <f t="shared" si="150"/>
        <v>80</v>
      </c>
      <c r="S1952" s="2">
        <v>47.430000309999997</v>
      </c>
      <c r="T1952" s="2">
        <f t="shared" si="153"/>
        <v>32.569999690000003</v>
      </c>
      <c r="U1952" s="2">
        <f t="shared" si="154"/>
        <v>47.430000309999997</v>
      </c>
    </row>
    <row r="1953" spans="1:21">
      <c r="A1953">
        <v>28036</v>
      </c>
      <c r="B1953" s="1">
        <v>43114</v>
      </c>
      <c r="C1953" s="2">
        <f t="shared" si="151"/>
        <v>7</v>
      </c>
      <c r="D1953" s="2" t="str">
        <f t="shared" si="152"/>
        <v>Weekend</v>
      </c>
      <c r="E1953" s="2" t="str">
        <f>TEXT(Table2[[#This Row],[Order Date]],"MMMM")</f>
        <v>January</v>
      </c>
      <c r="F1953" s="2" t="str">
        <f>TEXT(Table2[[#This Row],[Order Date]],"YYYY")</f>
        <v>2018</v>
      </c>
      <c r="G1953">
        <v>702</v>
      </c>
      <c r="H1953" t="s">
        <v>92</v>
      </c>
      <c r="I1953" t="s">
        <v>27</v>
      </c>
      <c r="J1953" t="s">
        <v>89</v>
      </c>
      <c r="K1953" t="s">
        <v>90</v>
      </c>
      <c r="L1953" t="s">
        <v>28</v>
      </c>
      <c r="M1953" t="s">
        <v>94</v>
      </c>
      <c r="N1953">
        <v>403</v>
      </c>
      <c r="O1953" t="s">
        <v>53</v>
      </c>
      <c r="P1953" s="4">
        <v>133.37</v>
      </c>
      <c r="Q1953">
        <v>1</v>
      </c>
      <c r="R1953" s="4">
        <f t="shared" si="150"/>
        <v>133.37</v>
      </c>
      <c r="S1953" s="2">
        <v>84.590000149999995</v>
      </c>
      <c r="T1953" s="2">
        <f t="shared" si="153"/>
        <v>48.77999985000001</v>
      </c>
      <c r="U1953" s="2">
        <f t="shared" si="154"/>
        <v>84.590000149999995</v>
      </c>
    </row>
    <row r="1954" spans="1:21">
      <c r="A1954">
        <v>30063</v>
      </c>
      <c r="B1954" s="1">
        <v>43114</v>
      </c>
      <c r="C1954" s="2">
        <f t="shared" si="151"/>
        <v>7</v>
      </c>
      <c r="D1954" s="2" t="str">
        <f t="shared" si="152"/>
        <v>Weekend</v>
      </c>
      <c r="E1954" s="2" t="str">
        <f>TEXT(Table2[[#This Row],[Order Date]],"MMMM")</f>
        <v>January</v>
      </c>
      <c r="F1954" s="2" t="str">
        <f>TEXT(Table2[[#This Row],[Order Date]],"YYYY")</f>
        <v>2018</v>
      </c>
      <c r="G1954">
        <v>9626</v>
      </c>
      <c r="H1954" t="s">
        <v>925</v>
      </c>
      <c r="I1954" t="s">
        <v>37</v>
      </c>
      <c r="J1954" t="s">
        <v>89</v>
      </c>
      <c r="K1954" t="s">
        <v>90</v>
      </c>
      <c r="L1954" t="s">
        <v>28</v>
      </c>
      <c r="M1954" t="s">
        <v>94</v>
      </c>
      <c r="N1954">
        <v>403</v>
      </c>
      <c r="O1954" t="s">
        <v>53</v>
      </c>
      <c r="P1954" s="4">
        <v>133.37</v>
      </c>
      <c r="Q1954">
        <v>1</v>
      </c>
      <c r="R1954" s="4">
        <f t="shared" si="150"/>
        <v>133.37</v>
      </c>
      <c r="S1954" s="2">
        <v>84.590000149999995</v>
      </c>
      <c r="T1954" s="2">
        <f t="shared" si="153"/>
        <v>48.77999985000001</v>
      </c>
      <c r="U1954" s="2">
        <f t="shared" si="154"/>
        <v>84.590000149999995</v>
      </c>
    </row>
    <row r="1955" spans="1:21">
      <c r="A1955">
        <v>30044</v>
      </c>
      <c r="B1955" s="1">
        <v>43114</v>
      </c>
      <c r="C1955" s="2">
        <f t="shared" si="151"/>
        <v>7</v>
      </c>
      <c r="D1955" s="2" t="str">
        <f t="shared" si="152"/>
        <v>Weekend</v>
      </c>
      <c r="E1955" s="2" t="str">
        <f>TEXT(Table2[[#This Row],[Order Date]],"MMMM")</f>
        <v>January</v>
      </c>
      <c r="F1955" s="2" t="str">
        <f>TEXT(Table2[[#This Row],[Order Date]],"YYYY")</f>
        <v>2018</v>
      </c>
      <c r="G1955">
        <v>10438</v>
      </c>
      <c r="H1955" t="s">
        <v>272</v>
      </c>
      <c r="I1955" t="s">
        <v>351</v>
      </c>
      <c r="J1955" t="s">
        <v>89</v>
      </c>
      <c r="K1955" t="s">
        <v>90</v>
      </c>
      <c r="L1955" t="s">
        <v>28</v>
      </c>
      <c r="M1955" t="s">
        <v>94</v>
      </c>
      <c r="N1955">
        <v>403</v>
      </c>
      <c r="O1955" t="s">
        <v>53</v>
      </c>
      <c r="P1955" s="4">
        <v>133.37</v>
      </c>
      <c r="Q1955">
        <v>1</v>
      </c>
      <c r="R1955" s="4">
        <f t="shared" si="150"/>
        <v>133.37</v>
      </c>
      <c r="S1955" s="2">
        <v>84.590000149999995</v>
      </c>
      <c r="T1955" s="2">
        <f t="shared" si="153"/>
        <v>48.77999985000001</v>
      </c>
      <c r="U1955" s="2">
        <f t="shared" si="154"/>
        <v>84.590000149999995</v>
      </c>
    </row>
    <row r="1956" spans="1:21">
      <c r="A1956">
        <v>17104</v>
      </c>
      <c r="B1956" s="1">
        <v>43114</v>
      </c>
      <c r="C1956" s="2">
        <f t="shared" si="151"/>
        <v>7</v>
      </c>
      <c r="D1956" s="2" t="str">
        <f t="shared" si="152"/>
        <v>Weekend</v>
      </c>
      <c r="E1956" s="2" t="str">
        <f>TEXT(Table2[[#This Row],[Order Date]],"MMMM")</f>
        <v>January</v>
      </c>
      <c r="F1956" s="2" t="str">
        <f>TEXT(Table2[[#This Row],[Order Date]],"YYYY")</f>
        <v>2018</v>
      </c>
      <c r="G1956">
        <v>2513</v>
      </c>
      <c r="H1956" t="s">
        <v>92</v>
      </c>
      <c r="I1956" t="s">
        <v>519</v>
      </c>
      <c r="J1956" t="s">
        <v>89</v>
      </c>
      <c r="K1956" t="s">
        <v>90</v>
      </c>
      <c r="L1956" t="s">
        <v>33</v>
      </c>
      <c r="M1956" t="s">
        <v>138</v>
      </c>
      <c r="N1956">
        <v>823</v>
      </c>
      <c r="O1956" t="s">
        <v>46</v>
      </c>
      <c r="P1956" s="4">
        <v>64.989999999999995</v>
      </c>
      <c r="Q1956">
        <v>4</v>
      </c>
      <c r="R1956" s="4">
        <f t="shared" si="150"/>
        <v>259.95999999999998</v>
      </c>
      <c r="S1956" s="2">
        <v>170.24000548000001</v>
      </c>
      <c r="T1956" s="2">
        <f t="shared" si="153"/>
        <v>89.719994519999972</v>
      </c>
      <c r="U1956" s="2">
        <f t="shared" si="154"/>
        <v>42.560001370000002</v>
      </c>
    </row>
    <row r="1957" spans="1:21">
      <c r="A1957">
        <v>63303</v>
      </c>
      <c r="B1957" s="1">
        <v>43113</v>
      </c>
      <c r="C1957" s="2">
        <f t="shared" si="151"/>
        <v>6</v>
      </c>
      <c r="D1957" s="2" t="str">
        <f t="shared" si="152"/>
        <v>Weekend</v>
      </c>
      <c r="E1957" s="2" t="str">
        <f>TEXT(Table2[[#This Row],[Order Date]],"MMMM")</f>
        <v>January</v>
      </c>
      <c r="F1957" s="2" t="str">
        <f>TEXT(Table2[[#This Row],[Order Date]],"YYYY")</f>
        <v>2018</v>
      </c>
      <c r="G1957">
        <v>2574</v>
      </c>
      <c r="H1957" t="s">
        <v>482</v>
      </c>
      <c r="I1957" t="s">
        <v>44</v>
      </c>
      <c r="J1957" t="s">
        <v>110</v>
      </c>
      <c r="K1957" t="s">
        <v>111</v>
      </c>
      <c r="L1957" t="s">
        <v>28</v>
      </c>
      <c r="M1957" t="s">
        <v>112</v>
      </c>
      <c r="N1957">
        <v>957</v>
      </c>
      <c r="O1957" t="s">
        <v>34</v>
      </c>
      <c r="P1957" s="4">
        <v>80</v>
      </c>
      <c r="Q1957">
        <v>1</v>
      </c>
      <c r="R1957" s="4">
        <f t="shared" si="150"/>
        <v>80</v>
      </c>
      <c r="S1957" s="2">
        <v>47.430000309999997</v>
      </c>
      <c r="T1957" s="2">
        <f t="shared" si="153"/>
        <v>32.569999690000003</v>
      </c>
      <c r="U1957" s="2">
        <f t="shared" si="154"/>
        <v>47.430000309999997</v>
      </c>
    </row>
    <row r="1958" spans="1:21">
      <c r="A1958">
        <v>25875</v>
      </c>
      <c r="B1958" s="1">
        <v>43113</v>
      </c>
      <c r="C1958" s="2">
        <f t="shared" si="151"/>
        <v>6</v>
      </c>
      <c r="D1958" s="2" t="str">
        <f t="shared" si="152"/>
        <v>Weekend</v>
      </c>
      <c r="E1958" s="2" t="str">
        <f>TEXT(Table2[[#This Row],[Order Date]],"MMMM")</f>
        <v>January</v>
      </c>
      <c r="F1958" s="2" t="str">
        <f>TEXT(Table2[[#This Row],[Order Date]],"YYYY")</f>
        <v>2018</v>
      </c>
      <c r="G1958">
        <v>7391</v>
      </c>
      <c r="H1958" t="s">
        <v>625</v>
      </c>
      <c r="I1958" t="s">
        <v>44</v>
      </c>
      <c r="J1958" t="s">
        <v>110</v>
      </c>
      <c r="K1958" t="s">
        <v>111</v>
      </c>
      <c r="L1958" t="s">
        <v>33</v>
      </c>
      <c r="M1958" t="s">
        <v>409</v>
      </c>
      <c r="N1958">
        <v>282</v>
      </c>
      <c r="O1958" t="s">
        <v>29</v>
      </c>
      <c r="P1958" s="4">
        <v>185</v>
      </c>
      <c r="Q1958">
        <v>5</v>
      </c>
      <c r="R1958" s="4">
        <f t="shared" si="150"/>
        <v>925</v>
      </c>
      <c r="S1958" s="2">
        <v>499.35001375000002</v>
      </c>
      <c r="T1958" s="2">
        <f t="shared" si="153"/>
        <v>425.64998624999998</v>
      </c>
      <c r="U1958" s="2">
        <f t="shared" si="154"/>
        <v>99.870002749999998</v>
      </c>
    </row>
    <row r="1959" spans="1:21">
      <c r="A1959">
        <v>19327</v>
      </c>
      <c r="B1959" s="1">
        <v>43113</v>
      </c>
      <c r="C1959" s="2">
        <f t="shared" si="151"/>
        <v>6</v>
      </c>
      <c r="D1959" s="2" t="str">
        <f t="shared" si="152"/>
        <v>Weekend</v>
      </c>
      <c r="E1959" s="2" t="str">
        <f>TEXT(Table2[[#This Row],[Order Date]],"MMMM")</f>
        <v>January</v>
      </c>
      <c r="F1959" s="2" t="str">
        <f>TEXT(Table2[[#This Row],[Order Date]],"YYYY")</f>
        <v>2018</v>
      </c>
      <c r="G1959">
        <v>9426</v>
      </c>
      <c r="H1959" t="s">
        <v>92</v>
      </c>
      <c r="I1959" t="s">
        <v>88</v>
      </c>
      <c r="J1959" t="s">
        <v>89</v>
      </c>
      <c r="K1959" t="s">
        <v>90</v>
      </c>
      <c r="L1959" t="s">
        <v>33</v>
      </c>
      <c r="M1959" t="s">
        <v>160</v>
      </c>
      <c r="N1959">
        <v>502</v>
      </c>
      <c r="O1959" t="s">
        <v>29</v>
      </c>
      <c r="P1959" s="4">
        <v>65</v>
      </c>
      <c r="Q1959">
        <v>4</v>
      </c>
      <c r="R1959" s="4">
        <f t="shared" si="150"/>
        <v>260</v>
      </c>
      <c r="S1959" s="2">
        <v>134.39999388000001</v>
      </c>
      <c r="T1959" s="2">
        <f t="shared" si="153"/>
        <v>125.60000611999999</v>
      </c>
      <c r="U1959" s="2">
        <f t="shared" si="154"/>
        <v>33.599998470000003</v>
      </c>
    </row>
    <row r="1960" spans="1:21">
      <c r="A1960">
        <v>8488</v>
      </c>
      <c r="B1960" s="1">
        <v>43113</v>
      </c>
      <c r="C1960" s="2">
        <f t="shared" si="151"/>
        <v>6</v>
      </c>
      <c r="D1960" s="2" t="str">
        <f t="shared" si="152"/>
        <v>Weekend</v>
      </c>
      <c r="E1960" s="2" t="str">
        <f>TEXT(Table2[[#This Row],[Order Date]],"MMMM")</f>
        <v>January</v>
      </c>
      <c r="F1960" s="2" t="str">
        <f>TEXT(Table2[[#This Row],[Order Date]],"YYYY")</f>
        <v>2018</v>
      </c>
      <c r="G1960">
        <v>9154</v>
      </c>
      <c r="H1960" t="s">
        <v>394</v>
      </c>
      <c r="I1960" t="s">
        <v>395</v>
      </c>
      <c r="J1960" t="s">
        <v>89</v>
      </c>
      <c r="K1960" t="s">
        <v>90</v>
      </c>
      <c r="L1960" t="s">
        <v>33</v>
      </c>
      <c r="M1960" t="s">
        <v>120</v>
      </c>
      <c r="N1960">
        <v>365</v>
      </c>
      <c r="O1960" t="s">
        <v>53</v>
      </c>
      <c r="P1960" s="4">
        <v>94.75</v>
      </c>
      <c r="Q1960">
        <v>4</v>
      </c>
      <c r="R1960" s="4">
        <f t="shared" si="150"/>
        <v>379</v>
      </c>
      <c r="S1960" s="2">
        <v>122.2799988</v>
      </c>
      <c r="T1960" s="2">
        <f t="shared" si="153"/>
        <v>256.72000120000001</v>
      </c>
      <c r="U1960" s="2">
        <f t="shared" si="154"/>
        <v>30.5699997</v>
      </c>
    </row>
    <row r="1961" spans="1:21">
      <c r="A1961">
        <v>27957</v>
      </c>
      <c r="B1961" s="1">
        <v>43113</v>
      </c>
      <c r="C1961" s="2">
        <f t="shared" si="151"/>
        <v>6</v>
      </c>
      <c r="D1961" s="2" t="str">
        <f t="shared" si="152"/>
        <v>Weekend</v>
      </c>
      <c r="E1961" s="2" t="str">
        <f>TEXT(Table2[[#This Row],[Order Date]],"MMMM")</f>
        <v>January</v>
      </c>
      <c r="F1961" s="2" t="str">
        <f>TEXT(Table2[[#This Row],[Order Date]],"YYYY")</f>
        <v>2018</v>
      </c>
      <c r="G1961">
        <v>4618</v>
      </c>
      <c r="H1961" t="s">
        <v>92</v>
      </c>
      <c r="I1961" t="s">
        <v>52</v>
      </c>
      <c r="J1961" t="s">
        <v>89</v>
      </c>
      <c r="K1961" t="s">
        <v>90</v>
      </c>
      <c r="L1961" t="s">
        <v>28</v>
      </c>
      <c r="M1961" t="s">
        <v>94</v>
      </c>
      <c r="N1961">
        <v>403</v>
      </c>
      <c r="O1961" t="s">
        <v>53</v>
      </c>
      <c r="P1961" s="4">
        <v>133.37</v>
      </c>
      <c r="Q1961">
        <v>1</v>
      </c>
      <c r="R1961" s="4">
        <f t="shared" si="150"/>
        <v>133.37</v>
      </c>
      <c r="S1961" s="2">
        <v>84.590000149999995</v>
      </c>
      <c r="T1961" s="2">
        <f t="shared" si="153"/>
        <v>48.77999985000001</v>
      </c>
      <c r="U1961" s="2">
        <f t="shared" si="154"/>
        <v>84.590000149999995</v>
      </c>
    </row>
    <row r="1962" spans="1:21">
      <c r="A1962">
        <v>29959</v>
      </c>
      <c r="B1962" s="1">
        <v>43113</v>
      </c>
      <c r="C1962" s="2">
        <f t="shared" si="151"/>
        <v>6</v>
      </c>
      <c r="D1962" s="2" t="str">
        <f t="shared" si="152"/>
        <v>Weekend</v>
      </c>
      <c r="E1962" s="2" t="str">
        <f>TEXT(Table2[[#This Row],[Order Date]],"MMMM")</f>
        <v>January</v>
      </c>
      <c r="F1962" s="2" t="str">
        <f>TEXT(Table2[[#This Row],[Order Date]],"YYYY")</f>
        <v>2018</v>
      </c>
      <c r="G1962">
        <v>11882</v>
      </c>
      <c r="H1962" t="s">
        <v>92</v>
      </c>
      <c r="I1962" t="s">
        <v>1097</v>
      </c>
      <c r="J1962" t="s">
        <v>89</v>
      </c>
      <c r="K1962" t="s">
        <v>90</v>
      </c>
      <c r="L1962" t="s">
        <v>33</v>
      </c>
      <c r="M1962" t="s">
        <v>183</v>
      </c>
      <c r="N1962">
        <v>627</v>
      </c>
      <c r="O1962" t="s">
        <v>46</v>
      </c>
      <c r="P1962" s="4">
        <v>165</v>
      </c>
      <c r="Q1962">
        <v>2</v>
      </c>
      <c r="R1962" s="4">
        <f t="shared" si="150"/>
        <v>330</v>
      </c>
      <c r="S1962" s="2">
        <v>245.4600068</v>
      </c>
      <c r="T1962" s="2">
        <f t="shared" si="153"/>
        <v>84.539993199999998</v>
      </c>
      <c r="U1962" s="2">
        <f t="shared" si="154"/>
        <v>122.7300034</v>
      </c>
    </row>
    <row r="1963" spans="1:21">
      <c r="A1963">
        <v>29993</v>
      </c>
      <c r="B1963" s="1">
        <v>43113</v>
      </c>
      <c r="C1963" s="2">
        <f t="shared" si="151"/>
        <v>6</v>
      </c>
      <c r="D1963" s="2" t="str">
        <f t="shared" si="152"/>
        <v>Weekend</v>
      </c>
      <c r="E1963" s="2" t="str">
        <f>TEXT(Table2[[#This Row],[Order Date]],"MMMM")</f>
        <v>January</v>
      </c>
      <c r="F1963" s="2" t="str">
        <f>TEXT(Table2[[#This Row],[Order Date]],"YYYY")</f>
        <v>2018</v>
      </c>
      <c r="G1963">
        <v>7229</v>
      </c>
      <c r="H1963" t="s">
        <v>92</v>
      </c>
      <c r="I1963" t="s">
        <v>781</v>
      </c>
      <c r="J1963" t="s">
        <v>89</v>
      </c>
      <c r="K1963" t="s">
        <v>90</v>
      </c>
      <c r="L1963" t="s">
        <v>33</v>
      </c>
      <c r="M1963" t="s">
        <v>134</v>
      </c>
      <c r="N1963">
        <v>191</v>
      </c>
      <c r="O1963" t="s">
        <v>29</v>
      </c>
      <c r="P1963" s="4">
        <v>85</v>
      </c>
      <c r="Q1963">
        <v>2</v>
      </c>
      <c r="R1963" s="4">
        <f t="shared" si="150"/>
        <v>170</v>
      </c>
      <c r="S1963" s="2">
        <v>109.5599976</v>
      </c>
      <c r="T1963" s="2">
        <f t="shared" si="153"/>
        <v>60.440002399999997</v>
      </c>
      <c r="U1963" s="2">
        <f t="shared" si="154"/>
        <v>54.779998800000001</v>
      </c>
    </row>
    <row r="1964" spans="1:21">
      <c r="A1964">
        <v>56476</v>
      </c>
      <c r="B1964" s="1">
        <v>43112</v>
      </c>
      <c r="C1964" s="2">
        <f t="shared" si="151"/>
        <v>5</v>
      </c>
      <c r="D1964" s="2" t="str">
        <f t="shared" si="152"/>
        <v>Weekday</v>
      </c>
      <c r="E1964" s="2" t="str">
        <f>TEXT(Table2[[#This Row],[Order Date]],"MMMM")</f>
        <v>January</v>
      </c>
      <c r="F1964" s="2" t="str">
        <f>TEXT(Table2[[#This Row],[Order Date]],"YYYY")</f>
        <v>2018</v>
      </c>
      <c r="G1964">
        <v>9698</v>
      </c>
      <c r="H1964" t="s">
        <v>441</v>
      </c>
      <c r="I1964" t="s">
        <v>708</v>
      </c>
      <c r="J1964" t="s">
        <v>89</v>
      </c>
      <c r="K1964" t="s">
        <v>90</v>
      </c>
      <c r="L1964" t="s">
        <v>33</v>
      </c>
      <c r="M1964" t="s">
        <v>120</v>
      </c>
      <c r="N1964">
        <v>365</v>
      </c>
      <c r="O1964" t="s">
        <v>53</v>
      </c>
      <c r="P1964" s="4">
        <v>94.75</v>
      </c>
      <c r="Q1964">
        <v>4</v>
      </c>
      <c r="R1964" s="4">
        <f t="shared" si="150"/>
        <v>379</v>
      </c>
      <c r="S1964" s="2">
        <v>122.2799988</v>
      </c>
      <c r="T1964" s="2">
        <f t="shared" si="153"/>
        <v>256.72000120000001</v>
      </c>
      <c r="U1964" s="2">
        <f t="shared" si="154"/>
        <v>30.5699997</v>
      </c>
    </row>
    <row r="1965" spans="1:21">
      <c r="A1965">
        <v>27918</v>
      </c>
      <c r="B1965" s="1">
        <v>43112</v>
      </c>
      <c r="C1965" s="2">
        <f t="shared" si="151"/>
        <v>5</v>
      </c>
      <c r="D1965" s="2" t="str">
        <f t="shared" si="152"/>
        <v>Weekday</v>
      </c>
      <c r="E1965" s="2" t="str">
        <f>TEXT(Table2[[#This Row],[Order Date]],"MMMM")</f>
        <v>January</v>
      </c>
      <c r="F1965" s="2" t="str">
        <f>TEXT(Table2[[#This Row],[Order Date]],"YYYY")</f>
        <v>2018</v>
      </c>
      <c r="G1965">
        <v>11286</v>
      </c>
      <c r="H1965" t="s">
        <v>301</v>
      </c>
      <c r="I1965" t="s">
        <v>591</v>
      </c>
      <c r="J1965" t="s">
        <v>89</v>
      </c>
      <c r="K1965" t="s">
        <v>90</v>
      </c>
      <c r="L1965" t="s">
        <v>28</v>
      </c>
      <c r="M1965" t="s">
        <v>120</v>
      </c>
      <c r="N1965">
        <v>365</v>
      </c>
      <c r="O1965" t="s">
        <v>53</v>
      </c>
      <c r="P1965" s="4">
        <v>94.75</v>
      </c>
      <c r="Q1965">
        <v>1</v>
      </c>
      <c r="R1965" s="4">
        <f t="shared" si="150"/>
        <v>94.75</v>
      </c>
      <c r="S1965" s="2">
        <v>30.5699997</v>
      </c>
      <c r="T1965" s="2">
        <f t="shared" si="153"/>
        <v>64.180000300000003</v>
      </c>
      <c r="U1965" s="2">
        <f t="shared" si="154"/>
        <v>30.5699997</v>
      </c>
    </row>
    <row r="1966" spans="1:21">
      <c r="A1966">
        <v>27918</v>
      </c>
      <c r="B1966" s="1">
        <v>43112</v>
      </c>
      <c r="C1966" s="2">
        <f t="shared" si="151"/>
        <v>5</v>
      </c>
      <c r="D1966" s="2" t="str">
        <f t="shared" si="152"/>
        <v>Weekday</v>
      </c>
      <c r="E1966" s="2" t="str">
        <f>TEXT(Table2[[#This Row],[Order Date]],"MMMM")</f>
        <v>January</v>
      </c>
      <c r="F1966" s="2" t="str">
        <f>TEXT(Table2[[#This Row],[Order Date]],"YYYY")</f>
        <v>2018</v>
      </c>
      <c r="G1966">
        <v>11286</v>
      </c>
      <c r="H1966" t="s">
        <v>301</v>
      </c>
      <c r="I1966" t="s">
        <v>591</v>
      </c>
      <c r="J1966" t="s">
        <v>89</v>
      </c>
      <c r="K1966" t="s">
        <v>90</v>
      </c>
      <c r="L1966" t="s">
        <v>28</v>
      </c>
      <c r="M1966" t="s">
        <v>94</v>
      </c>
      <c r="N1966">
        <v>403</v>
      </c>
      <c r="O1966" t="s">
        <v>53</v>
      </c>
      <c r="P1966" s="4">
        <v>133.37</v>
      </c>
      <c r="Q1966">
        <v>1</v>
      </c>
      <c r="R1966" s="4">
        <f t="shared" si="150"/>
        <v>133.37</v>
      </c>
      <c r="S1966" s="2">
        <v>84.590000149999995</v>
      </c>
      <c r="T1966" s="2">
        <f t="shared" si="153"/>
        <v>48.77999985000001</v>
      </c>
      <c r="U1966" s="2">
        <f t="shared" si="154"/>
        <v>84.590000149999995</v>
      </c>
    </row>
    <row r="1967" spans="1:21">
      <c r="A1967">
        <v>31296</v>
      </c>
      <c r="B1967" s="1">
        <v>43111</v>
      </c>
      <c r="C1967" s="2">
        <f t="shared" si="151"/>
        <v>4</v>
      </c>
      <c r="D1967" s="2" t="str">
        <f t="shared" si="152"/>
        <v>Weekday</v>
      </c>
      <c r="E1967" s="2" t="str">
        <f>TEXT(Table2[[#This Row],[Order Date]],"MMMM")</f>
        <v>January</v>
      </c>
      <c r="F1967" s="2" t="str">
        <f>TEXT(Table2[[#This Row],[Order Date]],"YYYY")</f>
        <v>2018</v>
      </c>
      <c r="G1967">
        <v>2546</v>
      </c>
      <c r="H1967" t="s">
        <v>92</v>
      </c>
      <c r="I1967" t="s">
        <v>40</v>
      </c>
      <c r="J1967" t="s">
        <v>110</v>
      </c>
      <c r="K1967" t="s">
        <v>90</v>
      </c>
      <c r="L1967" t="s">
        <v>28</v>
      </c>
      <c r="M1967" t="s">
        <v>160</v>
      </c>
      <c r="N1967">
        <v>502</v>
      </c>
      <c r="O1967" t="s">
        <v>29</v>
      </c>
      <c r="P1967" s="4">
        <v>65</v>
      </c>
      <c r="Q1967">
        <v>3</v>
      </c>
      <c r="R1967" s="4">
        <f t="shared" si="150"/>
        <v>195</v>
      </c>
      <c r="S1967" s="2">
        <v>100.79999541000001</v>
      </c>
      <c r="T1967" s="2">
        <f t="shared" si="153"/>
        <v>94.200004589999992</v>
      </c>
      <c r="U1967" s="2">
        <f t="shared" si="154"/>
        <v>33.599998470000003</v>
      </c>
    </row>
    <row r="1968" spans="1:21">
      <c r="A1968">
        <v>738</v>
      </c>
      <c r="B1968" s="1">
        <v>43111</v>
      </c>
      <c r="C1968" s="2">
        <f t="shared" si="151"/>
        <v>4</v>
      </c>
      <c r="D1968" s="2" t="str">
        <f t="shared" si="152"/>
        <v>Weekday</v>
      </c>
      <c r="E1968" s="2" t="str">
        <f>TEXT(Table2[[#This Row],[Order Date]],"MMMM")</f>
        <v>January</v>
      </c>
      <c r="F1968" s="2" t="str">
        <f>TEXT(Table2[[#This Row],[Order Date]],"YYYY")</f>
        <v>2018</v>
      </c>
      <c r="G1968">
        <v>10042</v>
      </c>
      <c r="H1968" t="s">
        <v>989</v>
      </c>
      <c r="I1968" t="s">
        <v>886</v>
      </c>
      <c r="J1968" t="s">
        <v>89</v>
      </c>
      <c r="K1968" t="s">
        <v>90</v>
      </c>
      <c r="L1968" t="s">
        <v>33</v>
      </c>
      <c r="M1968" t="s">
        <v>120</v>
      </c>
      <c r="N1968">
        <v>365</v>
      </c>
      <c r="O1968" t="s">
        <v>53</v>
      </c>
      <c r="P1968" s="4">
        <v>94.75</v>
      </c>
      <c r="Q1968">
        <v>4</v>
      </c>
      <c r="R1968" s="4">
        <f t="shared" si="150"/>
        <v>379</v>
      </c>
      <c r="S1968" s="2">
        <v>122.2799988</v>
      </c>
      <c r="T1968" s="2">
        <f t="shared" si="153"/>
        <v>256.72000120000001</v>
      </c>
      <c r="U1968" s="2">
        <f t="shared" si="154"/>
        <v>30.5699997</v>
      </c>
    </row>
    <row r="1969" spans="1:21">
      <c r="A1969">
        <v>27772</v>
      </c>
      <c r="B1969" s="1">
        <v>43110</v>
      </c>
      <c r="C1969" s="2">
        <f t="shared" si="151"/>
        <v>3</v>
      </c>
      <c r="D1969" s="2" t="str">
        <f t="shared" si="152"/>
        <v>Weekday</v>
      </c>
      <c r="E1969" s="2" t="str">
        <f>TEXT(Table2[[#This Row],[Order Date]],"MMMM")</f>
        <v>January</v>
      </c>
      <c r="F1969" s="2" t="str">
        <f>TEXT(Table2[[#This Row],[Order Date]],"YYYY")</f>
        <v>2018</v>
      </c>
      <c r="G1969">
        <v>9467</v>
      </c>
      <c r="H1969" t="s">
        <v>563</v>
      </c>
      <c r="I1969" t="s">
        <v>159</v>
      </c>
      <c r="J1969" t="s">
        <v>110</v>
      </c>
      <c r="K1969" t="s">
        <v>90</v>
      </c>
      <c r="L1969" t="s">
        <v>28</v>
      </c>
      <c r="M1969" t="s">
        <v>120</v>
      </c>
      <c r="N1969">
        <v>365</v>
      </c>
      <c r="O1969" t="s">
        <v>53</v>
      </c>
      <c r="P1969" s="4">
        <v>94.75</v>
      </c>
      <c r="Q1969">
        <v>3</v>
      </c>
      <c r="R1969" s="4">
        <f t="shared" si="150"/>
        <v>284.25</v>
      </c>
      <c r="S1969" s="2">
        <v>91.709999100000005</v>
      </c>
      <c r="T1969" s="2">
        <f t="shared" si="153"/>
        <v>192.5400009</v>
      </c>
      <c r="U1969" s="2">
        <f t="shared" si="154"/>
        <v>30.5699997</v>
      </c>
    </row>
    <row r="1970" spans="1:21">
      <c r="A1970">
        <v>29746</v>
      </c>
      <c r="B1970" s="1">
        <v>43110</v>
      </c>
      <c r="C1970" s="2">
        <f t="shared" si="151"/>
        <v>3</v>
      </c>
      <c r="D1970" s="2" t="str">
        <f t="shared" si="152"/>
        <v>Weekday</v>
      </c>
      <c r="E1970" s="2" t="str">
        <f>TEXT(Table2[[#This Row],[Order Date]],"MMMM")</f>
        <v>January</v>
      </c>
      <c r="F1970" s="2" t="str">
        <f>TEXT(Table2[[#This Row],[Order Date]],"YYYY")</f>
        <v>2018</v>
      </c>
      <c r="G1970">
        <v>11924</v>
      </c>
      <c r="H1970" t="s">
        <v>633</v>
      </c>
      <c r="I1970" t="s">
        <v>1098</v>
      </c>
      <c r="J1970" t="s">
        <v>110</v>
      </c>
      <c r="K1970" t="s">
        <v>90</v>
      </c>
      <c r="L1970" t="s">
        <v>28</v>
      </c>
      <c r="M1970" t="s">
        <v>120</v>
      </c>
      <c r="N1970">
        <v>365</v>
      </c>
      <c r="O1970" t="s">
        <v>53</v>
      </c>
      <c r="P1970" s="4">
        <v>94.75</v>
      </c>
      <c r="Q1970">
        <v>1</v>
      </c>
      <c r="R1970" s="4">
        <f t="shared" si="150"/>
        <v>94.75</v>
      </c>
      <c r="S1970" s="2">
        <v>30.5699997</v>
      </c>
      <c r="T1970" s="2">
        <f t="shared" si="153"/>
        <v>64.180000300000003</v>
      </c>
      <c r="U1970" s="2">
        <f t="shared" si="154"/>
        <v>30.5699997</v>
      </c>
    </row>
    <row r="1971" spans="1:21">
      <c r="A1971">
        <v>29746</v>
      </c>
      <c r="B1971" s="1">
        <v>43110</v>
      </c>
      <c r="C1971" s="2">
        <f t="shared" si="151"/>
        <v>3</v>
      </c>
      <c r="D1971" s="2" t="str">
        <f t="shared" si="152"/>
        <v>Weekday</v>
      </c>
      <c r="E1971" s="2" t="str">
        <f>TEXT(Table2[[#This Row],[Order Date]],"MMMM")</f>
        <v>January</v>
      </c>
      <c r="F1971" s="2" t="str">
        <f>TEXT(Table2[[#This Row],[Order Date]],"YYYY")</f>
        <v>2018</v>
      </c>
      <c r="G1971">
        <v>11924</v>
      </c>
      <c r="H1971" t="s">
        <v>633</v>
      </c>
      <c r="I1971" t="s">
        <v>1098</v>
      </c>
      <c r="J1971" t="s">
        <v>110</v>
      </c>
      <c r="K1971" t="s">
        <v>90</v>
      </c>
      <c r="L1971" t="s">
        <v>28</v>
      </c>
      <c r="M1971" t="s">
        <v>94</v>
      </c>
      <c r="N1971">
        <v>403</v>
      </c>
      <c r="O1971" t="s">
        <v>53</v>
      </c>
      <c r="P1971" s="4">
        <v>133.37</v>
      </c>
      <c r="Q1971">
        <v>1</v>
      </c>
      <c r="R1971" s="4">
        <f t="shared" si="150"/>
        <v>133.37</v>
      </c>
      <c r="S1971" s="2">
        <v>84.590000149999995</v>
      </c>
      <c r="T1971" s="2">
        <f t="shared" si="153"/>
        <v>48.77999985000001</v>
      </c>
      <c r="U1971" s="2">
        <f t="shared" si="154"/>
        <v>84.590000149999995</v>
      </c>
    </row>
    <row r="1972" spans="1:21">
      <c r="A1972">
        <v>25665</v>
      </c>
      <c r="B1972" s="1">
        <v>43110</v>
      </c>
      <c r="C1972" s="2">
        <f t="shared" si="151"/>
        <v>3</v>
      </c>
      <c r="D1972" s="2" t="str">
        <f t="shared" si="152"/>
        <v>Weekday</v>
      </c>
      <c r="E1972" s="2" t="str">
        <f>TEXT(Table2[[#This Row],[Order Date]],"MMMM")</f>
        <v>January</v>
      </c>
      <c r="F1972" s="2" t="str">
        <f>TEXT(Table2[[#This Row],[Order Date]],"YYYY")</f>
        <v>2018</v>
      </c>
      <c r="G1972">
        <v>11650</v>
      </c>
      <c r="H1972" t="s">
        <v>92</v>
      </c>
      <c r="I1972" t="s">
        <v>31</v>
      </c>
      <c r="J1972" t="s">
        <v>110</v>
      </c>
      <c r="K1972" t="s">
        <v>90</v>
      </c>
      <c r="L1972" t="s">
        <v>28</v>
      </c>
      <c r="M1972" t="s">
        <v>120</v>
      </c>
      <c r="N1972">
        <v>365</v>
      </c>
      <c r="O1972" t="s">
        <v>53</v>
      </c>
      <c r="P1972" s="4">
        <v>94.75</v>
      </c>
      <c r="Q1972">
        <v>3</v>
      </c>
      <c r="R1972" s="4">
        <f t="shared" si="150"/>
        <v>284.25</v>
      </c>
      <c r="S1972" s="2">
        <v>91.709999100000005</v>
      </c>
      <c r="T1972" s="2">
        <f t="shared" si="153"/>
        <v>192.5400009</v>
      </c>
      <c r="U1972" s="2">
        <f t="shared" si="154"/>
        <v>30.5699997</v>
      </c>
    </row>
    <row r="1973" spans="1:21">
      <c r="A1973">
        <v>42353</v>
      </c>
      <c r="B1973" s="1">
        <v>43110</v>
      </c>
      <c r="C1973" s="2">
        <f t="shared" si="151"/>
        <v>3</v>
      </c>
      <c r="D1973" s="2" t="str">
        <f t="shared" si="152"/>
        <v>Weekday</v>
      </c>
      <c r="E1973" s="2" t="str">
        <f>TEXT(Table2[[#This Row],[Order Date]],"MMMM")</f>
        <v>January</v>
      </c>
      <c r="F1973" s="2" t="str">
        <f>TEXT(Table2[[#This Row],[Order Date]],"YYYY")</f>
        <v>2018</v>
      </c>
      <c r="G1973">
        <v>5295</v>
      </c>
      <c r="H1973" t="s">
        <v>213</v>
      </c>
      <c r="I1973" t="s">
        <v>1099</v>
      </c>
      <c r="J1973" t="s">
        <v>89</v>
      </c>
      <c r="K1973" t="s">
        <v>90</v>
      </c>
      <c r="L1973" t="s">
        <v>28</v>
      </c>
      <c r="M1973" t="s">
        <v>94</v>
      </c>
      <c r="N1973">
        <v>403</v>
      </c>
      <c r="O1973" t="s">
        <v>53</v>
      </c>
      <c r="P1973" s="4">
        <v>133.37</v>
      </c>
      <c r="Q1973">
        <v>1</v>
      </c>
      <c r="R1973" s="4">
        <f t="shared" si="150"/>
        <v>133.37</v>
      </c>
      <c r="S1973" s="2">
        <v>84.590000149999995</v>
      </c>
      <c r="T1973" s="2">
        <f t="shared" si="153"/>
        <v>48.77999985000001</v>
      </c>
      <c r="U1973" s="2">
        <f t="shared" si="154"/>
        <v>84.590000149999995</v>
      </c>
    </row>
    <row r="1974" spans="1:21">
      <c r="A1974">
        <v>44388</v>
      </c>
      <c r="B1974" s="1">
        <v>43109</v>
      </c>
      <c r="C1974" s="2">
        <f t="shared" si="151"/>
        <v>2</v>
      </c>
      <c r="D1974" s="2" t="str">
        <f t="shared" si="152"/>
        <v>Weekday</v>
      </c>
      <c r="E1974" s="2" t="str">
        <f>TEXT(Table2[[#This Row],[Order Date]],"MMMM")</f>
        <v>January</v>
      </c>
      <c r="F1974" s="2" t="str">
        <f>TEXT(Table2[[#This Row],[Order Date]],"YYYY")</f>
        <v>2018</v>
      </c>
      <c r="G1974">
        <v>468</v>
      </c>
      <c r="H1974" t="s">
        <v>303</v>
      </c>
      <c r="I1974" t="s">
        <v>44</v>
      </c>
      <c r="J1974" t="s">
        <v>110</v>
      </c>
      <c r="K1974" t="s">
        <v>111</v>
      </c>
      <c r="L1974" t="s">
        <v>28</v>
      </c>
      <c r="M1974" t="s">
        <v>94</v>
      </c>
      <c r="N1974">
        <v>403</v>
      </c>
      <c r="O1974" t="s">
        <v>53</v>
      </c>
      <c r="P1974" s="4">
        <v>133.37</v>
      </c>
      <c r="Q1974">
        <v>1</v>
      </c>
      <c r="R1974" s="4">
        <f t="shared" si="150"/>
        <v>133.37</v>
      </c>
      <c r="S1974" s="2">
        <v>84.590000149999995</v>
      </c>
      <c r="T1974" s="2">
        <f t="shared" si="153"/>
        <v>48.77999985000001</v>
      </c>
      <c r="U1974" s="2">
        <f t="shared" si="154"/>
        <v>84.590000149999995</v>
      </c>
    </row>
    <row r="1975" spans="1:21">
      <c r="A1975">
        <v>18009</v>
      </c>
      <c r="B1975" s="1">
        <v>43109</v>
      </c>
      <c r="C1975" s="2">
        <f t="shared" si="151"/>
        <v>2</v>
      </c>
      <c r="D1975" s="2" t="str">
        <f t="shared" si="152"/>
        <v>Weekday</v>
      </c>
      <c r="E1975" s="2" t="str">
        <f>TEXT(Table2[[#This Row],[Order Date]],"MMMM")</f>
        <v>January</v>
      </c>
      <c r="F1975" s="2" t="str">
        <f>TEXT(Table2[[#This Row],[Order Date]],"YYYY")</f>
        <v>2018</v>
      </c>
      <c r="G1975">
        <v>1222</v>
      </c>
      <c r="H1975" t="s">
        <v>301</v>
      </c>
      <c r="I1975" t="s">
        <v>44</v>
      </c>
      <c r="J1975" t="s">
        <v>110</v>
      </c>
      <c r="K1975" t="s">
        <v>111</v>
      </c>
      <c r="L1975" t="s">
        <v>28</v>
      </c>
      <c r="M1975" t="s">
        <v>94</v>
      </c>
      <c r="N1975">
        <v>403</v>
      </c>
      <c r="O1975" t="s">
        <v>53</v>
      </c>
      <c r="P1975" s="4">
        <v>133.37</v>
      </c>
      <c r="Q1975">
        <v>1</v>
      </c>
      <c r="R1975" s="4">
        <f t="shared" si="150"/>
        <v>133.37</v>
      </c>
      <c r="S1975" s="2">
        <v>84.590000149999995</v>
      </c>
      <c r="T1975" s="2">
        <f t="shared" si="153"/>
        <v>48.77999985000001</v>
      </c>
      <c r="U1975" s="2">
        <f t="shared" si="154"/>
        <v>84.590000149999995</v>
      </c>
    </row>
    <row r="1976" spans="1:21">
      <c r="A1976">
        <v>50054</v>
      </c>
      <c r="B1976" s="1">
        <v>43109</v>
      </c>
      <c r="C1976" s="2">
        <f t="shared" si="151"/>
        <v>2</v>
      </c>
      <c r="D1976" s="2" t="str">
        <f t="shared" si="152"/>
        <v>Weekday</v>
      </c>
      <c r="E1976" s="2" t="str">
        <f>TEXT(Table2[[#This Row],[Order Date]],"MMMM")</f>
        <v>January</v>
      </c>
      <c r="F1976" s="2" t="str">
        <f>TEXT(Table2[[#This Row],[Order Date]],"YYYY")</f>
        <v>2018</v>
      </c>
      <c r="G1976">
        <v>1362</v>
      </c>
      <c r="H1976" t="s">
        <v>92</v>
      </c>
      <c r="I1976" t="s">
        <v>40</v>
      </c>
      <c r="J1976" t="s">
        <v>110</v>
      </c>
      <c r="K1976" t="s">
        <v>90</v>
      </c>
      <c r="L1976" t="s">
        <v>28</v>
      </c>
      <c r="M1976" t="s">
        <v>134</v>
      </c>
      <c r="N1976">
        <v>191</v>
      </c>
      <c r="O1976" t="s">
        <v>29</v>
      </c>
      <c r="P1976" s="4">
        <v>85</v>
      </c>
      <c r="Q1976">
        <v>3</v>
      </c>
      <c r="R1976" s="4">
        <f t="shared" si="150"/>
        <v>255</v>
      </c>
      <c r="S1976" s="2">
        <v>164.33999640000002</v>
      </c>
      <c r="T1976" s="2">
        <f t="shared" si="153"/>
        <v>90.660003599999982</v>
      </c>
      <c r="U1976" s="2">
        <f t="shared" si="154"/>
        <v>54.779998800000008</v>
      </c>
    </row>
    <row r="1977" spans="1:21">
      <c r="A1977">
        <v>27729</v>
      </c>
      <c r="B1977" s="1">
        <v>43109</v>
      </c>
      <c r="C1977" s="2">
        <f t="shared" si="151"/>
        <v>2</v>
      </c>
      <c r="D1977" s="2" t="str">
        <f t="shared" si="152"/>
        <v>Weekday</v>
      </c>
      <c r="E1977" s="2" t="str">
        <f>TEXT(Table2[[#This Row],[Order Date]],"MMMM")</f>
        <v>January</v>
      </c>
      <c r="F1977" s="2" t="str">
        <f>TEXT(Table2[[#This Row],[Order Date]],"YYYY")</f>
        <v>2018</v>
      </c>
      <c r="G1977">
        <v>6721</v>
      </c>
      <c r="H1977" t="s">
        <v>997</v>
      </c>
      <c r="I1977" t="s">
        <v>351</v>
      </c>
      <c r="J1977" t="s">
        <v>89</v>
      </c>
      <c r="K1977" t="s">
        <v>90</v>
      </c>
      <c r="L1977" t="s">
        <v>28</v>
      </c>
      <c r="M1977" t="s">
        <v>94</v>
      </c>
      <c r="N1977">
        <v>403</v>
      </c>
      <c r="O1977" t="s">
        <v>53</v>
      </c>
      <c r="P1977" s="4">
        <v>133.37</v>
      </c>
      <c r="Q1977">
        <v>1</v>
      </c>
      <c r="R1977" s="4">
        <f t="shared" si="150"/>
        <v>133.37</v>
      </c>
      <c r="S1977" s="2">
        <v>84.590000149999995</v>
      </c>
      <c r="T1977" s="2">
        <f t="shared" si="153"/>
        <v>48.77999985000001</v>
      </c>
      <c r="U1977" s="2">
        <f t="shared" si="154"/>
        <v>84.590000149999995</v>
      </c>
    </row>
    <row r="1978" spans="1:21">
      <c r="A1978">
        <v>19200</v>
      </c>
      <c r="B1978" s="1">
        <v>43108</v>
      </c>
      <c r="C1978" s="2">
        <f t="shared" si="151"/>
        <v>1</v>
      </c>
      <c r="D1978" s="2" t="str">
        <f t="shared" si="152"/>
        <v>Weekday</v>
      </c>
      <c r="E1978" s="2" t="str">
        <f>TEXT(Table2[[#This Row],[Order Date]],"MMMM")</f>
        <v>January</v>
      </c>
      <c r="F1978" s="2" t="str">
        <f>TEXT(Table2[[#This Row],[Order Date]],"YYYY")</f>
        <v>2018</v>
      </c>
      <c r="G1978">
        <v>7175</v>
      </c>
      <c r="H1978" t="s">
        <v>310</v>
      </c>
      <c r="I1978" t="s">
        <v>44</v>
      </c>
      <c r="J1978" t="s">
        <v>110</v>
      </c>
      <c r="K1978" t="s">
        <v>111</v>
      </c>
      <c r="L1978" t="s">
        <v>28</v>
      </c>
      <c r="M1978" t="s">
        <v>94</v>
      </c>
      <c r="N1978">
        <v>403</v>
      </c>
      <c r="O1978" t="s">
        <v>53</v>
      </c>
      <c r="P1978" s="4">
        <v>133.37</v>
      </c>
      <c r="Q1978">
        <v>1</v>
      </c>
      <c r="R1978" s="4">
        <f t="shared" si="150"/>
        <v>133.37</v>
      </c>
      <c r="S1978" s="2">
        <v>84.590000149999995</v>
      </c>
      <c r="T1978" s="2">
        <f t="shared" si="153"/>
        <v>48.77999985000001</v>
      </c>
      <c r="U1978" s="2">
        <f t="shared" si="154"/>
        <v>84.590000149999995</v>
      </c>
    </row>
    <row r="1979" spans="1:21">
      <c r="A1979">
        <v>48434</v>
      </c>
      <c r="B1979" s="1">
        <v>43108</v>
      </c>
      <c r="C1979" s="2">
        <f t="shared" si="151"/>
        <v>1</v>
      </c>
      <c r="D1979" s="2" t="str">
        <f t="shared" si="152"/>
        <v>Weekday</v>
      </c>
      <c r="E1979" s="2" t="str">
        <f>TEXT(Table2[[#This Row],[Order Date]],"MMMM")</f>
        <v>January</v>
      </c>
      <c r="F1979" s="2" t="str">
        <f>TEXT(Table2[[#This Row],[Order Date]],"YYYY")</f>
        <v>2018</v>
      </c>
      <c r="G1979">
        <v>9451</v>
      </c>
      <c r="H1979" t="s">
        <v>92</v>
      </c>
      <c r="I1979" t="s">
        <v>159</v>
      </c>
      <c r="J1979" t="s">
        <v>110</v>
      </c>
      <c r="K1979" t="s">
        <v>90</v>
      </c>
      <c r="L1979" t="s">
        <v>28</v>
      </c>
      <c r="M1979" t="s">
        <v>160</v>
      </c>
      <c r="N1979">
        <v>502</v>
      </c>
      <c r="O1979" t="s">
        <v>29</v>
      </c>
      <c r="P1979" s="4">
        <v>65</v>
      </c>
      <c r="Q1979">
        <v>5</v>
      </c>
      <c r="R1979" s="4">
        <f t="shared" si="150"/>
        <v>325</v>
      </c>
      <c r="S1979" s="2">
        <v>167.99999235000001</v>
      </c>
      <c r="T1979" s="2">
        <f t="shared" si="153"/>
        <v>157.00000764999999</v>
      </c>
      <c r="U1979" s="2">
        <f t="shared" si="154"/>
        <v>33.599998470000003</v>
      </c>
    </row>
    <row r="1980" spans="1:21">
      <c r="A1980">
        <v>48434</v>
      </c>
      <c r="B1980" s="1">
        <v>43108</v>
      </c>
      <c r="C1980" s="2">
        <f t="shared" si="151"/>
        <v>1</v>
      </c>
      <c r="D1980" s="2" t="str">
        <f t="shared" si="152"/>
        <v>Weekday</v>
      </c>
      <c r="E1980" s="2" t="str">
        <f>TEXT(Table2[[#This Row],[Order Date]],"MMMM")</f>
        <v>January</v>
      </c>
      <c r="F1980" s="2" t="str">
        <f>TEXT(Table2[[#This Row],[Order Date]],"YYYY")</f>
        <v>2018</v>
      </c>
      <c r="G1980">
        <v>9451</v>
      </c>
      <c r="H1980" t="s">
        <v>92</v>
      </c>
      <c r="I1980" t="s">
        <v>159</v>
      </c>
      <c r="J1980" t="s">
        <v>110</v>
      </c>
      <c r="K1980" t="s">
        <v>90</v>
      </c>
      <c r="L1980" t="s">
        <v>28</v>
      </c>
      <c r="M1980" t="s">
        <v>932</v>
      </c>
      <c r="N1980">
        <v>828</v>
      </c>
      <c r="O1980" t="s">
        <v>49</v>
      </c>
      <c r="P1980" s="4">
        <v>185</v>
      </c>
      <c r="Q1980">
        <v>3</v>
      </c>
      <c r="R1980" s="4">
        <f t="shared" si="150"/>
        <v>555</v>
      </c>
      <c r="S1980" s="2">
        <v>264.68999861999998</v>
      </c>
      <c r="T1980" s="2">
        <f t="shared" si="153"/>
        <v>290.31000138000002</v>
      </c>
      <c r="U1980" s="2">
        <f t="shared" si="154"/>
        <v>88.229999539999994</v>
      </c>
    </row>
    <row r="1981" spans="1:21">
      <c r="A1981">
        <v>30305</v>
      </c>
      <c r="B1981" s="1">
        <v>43108</v>
      </c>
      <c r="C1981" s="2">
        <f t="shared" si="151"/>
        <v>1</v>
      </c>
      <c r="D1981" s="2" t="str">
        <f t="shared" si="152"/>
        <v>Weekday</v>
      </c>
      <c r="E1981" s="2" t="str">
        <f>TEXT(Table2[[#This Row],[Order Date]],"MMMM")</f>
        <v>January</v>
      </c>
      <c r="F1981" s="2" t="str">
        <f>TEXT(Table2[[#This Row],[Order Date]],"YYYY")</f>
        <v>2018</v>
      </c>
      <c r="G1981">
        <v>9702</v>
      </c>
      <c r="H1981" t="s">
        <v>527</v>
      </c>
      <c r="I1981" t="s">
        <v>159</v>
      </c>
      <c r="J1981" t="s">
        <v>110</v>
      </c>
      <c r="K1981" t="s">
        <v>90</v>
      </c>
      <c r="L1981" t="s">
        <v>28</v>
      </c>
      <c r="M1981" t="s">
        <v>183</v>
      </c>
      <c r="N1981">
        <v>627</v>
      </c>
      <c r="O1981" t="s">
        <v>46</v>
      </c>
      <c r="P1981" s="4">
        <v>165</v>
      </c>
      <c r="Q1981">
        <v>3</v>
      </c>
      <c r="R1981" s="4">
        <f t="shared" si="150"/>
        <v>495</v>
      </c>
      <c r="S1981" s="2">
        <v>368.19001020000002</v>
      </c>
      <c r="T1981" s="2">
        <f t="shared" si="153"/>
        <v>126.80998979999998</v>
      </c>
      <c r="U1981" s="2">
        <f t="shared" si="154"/>
        <v>122.7300034</v>
      </c>
    </row>
    <row r="1982" spans="1:21">
      <c r="A1982">
        <v>44265</v>
      </c>
      <c r="B1982" s="1">
        <v>43108</v>
      </c>
      <c r="C1982" s="2">
        <f t="shared" si="151"/>
        <v>1</v>
      </c>
      <c r="D1982" s="2" t="str">
        <f t="shared" si="152"/>
        <v>Weekday</v>
      </c>
      <c r="E1982" s="2" t="str">
        <f>TEXT(Table2[[#This Row],[Order Date]],"MMMM")</f>
        <v>January</v>
      </c>
      <c r="F1982" s="2" t="str">
        <f>TEXT(Table2[[#This Row],[Order Date]],"YYYY")</f>
        <v>2018</v>
      </c>
      <c r="G1982">
        <v>7331</v>
      </c>
      <c r="H1982" t="s">
        <v>1100</v>
      </c>
      <c r="I1982" t="s">
        <v>1101</v>
      </c>
      <c r="J1982" t="s">
        <v>89</v>
      </c>
      <c r="K1982" t="s">
        <v>90</v>
      </c>
      <c r="L1982" t="s">
        <v>33</v>
      </c>
      <c r="M1982" t="s">
        <v>1084</v>
      </c>
      <c r="N1982">
        <v>116</v>
      </c>
      <c r="O1982" t="s">
        <v>29</v>
      </c>
      <c r="P1982" s="4">
        <v>27.54</v>
      </c>
      <c r="Q1982">
        <v>4</v>
      </c>
      <c r="R1982" s="4">
        <f t="shared" si="150"/>
        <v>110.16</v>
      </c>
      <c r="S1982" s="2">
        <v>48.600006120000003</v>
      </c>
      <c r="T1982" s="2">
        <f t="shared" si="153"/>
        <v>61.559993879999993</v>
      </c>
      <c r="U1982" s="2">
        <f t="shared" si="154"/>
        <v>12.150001530000001</v>
      </c>
    </row>
    <row r="1983" spans="1:21">
      <c r="A1983">
        <v>46416</v>
      </c>
      <c r="B1983" s="1">
        <v>43108</v>
      </c>
      <c r="C1983" s="2">
        <f t="shared" si="151"/>
        <v>1</v>
      </c>
      <c r="D1983" s="2" t="str">
        <f t="shared" si="152"/>
        <v>Weekday</v>
      </c>
      <c r="E1983" s="2" t="str">
        <f>TEXT(Table2[[#This Row],[Order Date]],"MMMM")</f>
        <v>January</v>
      </c>
      <c r="F1983" s="2" t="str">
        <f>TEXT(Table2[[#This Row],[Order Date]],"YYYY")</f>
        <v>2018</v>
      </c>
      <c r="G1983">
        <v>7967</v>
      </c>
      <c r="H1983" t="s">
        <v>335</v>
      </c>
      <c r="I1983" t="s">
        <v>519</v>
      </c>
      <c r="J1983" t="s">
        <v>89</v>
      </c>
      <c r="K1983" t="s">
        <v>90</v>
      </c>
      <c r="L1983" t="s">
        <v>33</v>
      </c>
      <c r="M1983" t="s">
        <v>134</v>
      </c>
      <c r="N1983">
        <v>191</v>
      </c>
      <c r="O1983" t="s">
        <v>29</v>
      </c>
      <c r="P1983" s="4">
        <v>85</v>
      </c>
      <c r="Q1983">
        <v>4</v>
      </c>
      <c r="R1983" s="4">
        <f t="shared" si="150"/>
        <v>340</v>
      </c>
      <c r="S1983" s="2">
        <v>219.11999520000001</v>
      </c>
      <c r="T1983" s="2">
        <f t="shared" si="153"/>
        <v>120.88000479999999</v>
      </c>
      <c r="U1983" s="2">
        <f t="shared" si="154"/>
        <v>54.779998800000001</v>
      </c>
    </row>
    <row r="1984" spans="1:21">
      <c r="A1984">
        <v>44301</v>
      </c>
      <c r="B1984" s="1">
        <v>43108</v>
      </c>
      <c r="C1984" s="2">
        <f t="shared" si="151"/>
        <v>1</v>
      </c>
      <c r="D1984" s="2" t="str">
        <f t="shared" si="152"/>
        <v>Weekday</v>
      </c>
      <c r="E1984" s="2" t="str">
        <f>TEXT(Table2[[#This Row],[Order Date]],"MMMM")</f>
        <v>January</v>
      </c>
      <c r="F1984" s="2" t="str">
        <f>TEXT(Table2[[#This Row],[Order Date]],"YYYY")</f>
        <v>2018</v>
      </c>
      <c r="G1984">
        <v>12214</v>
      </c>
      <c r="H1984" t="s">
        <v>208</v>
      </c>
      <c r="I1984" t="s">
        <v>329</v>
      </c>
      <c r="J1984" t="s">
        <v>89</v>
      </c>
      <c r="K1984" t="s">
        <v>90</v>
      </c>
      <c r="L1984" t="s">
        <v>28</v>
      </c>
      <c r="M1984" t="s">
        <v>134</v>
      </c>
      <c r="N1984">
        <v>191</v>
      </c>
      <c r="O1984" t="s">
        <v>29</v>
      </c>
      <c r="P1984" s="4">
        <v>85</v>
      </c>
      <c r="Q1984">
        <v>5</v>
      </c>
      <c r="R1984" s="4">
        <f t="shared" si="150"/>
        <v>425</v>
      </c>
      <c r="S1984" s="2">
        <v>273.89999399999999</v>
      </c>
      <c r="T1984" s="2">
        <f t="shared" si="153"/>
        <v>151.10000600000001</v>
      </c>
      <c r="U1984" s="2">
        <f t="shared" si="154"/>
        <v>54.779998800000001</v>
      </c>
    </row>
    <row r="1985" spans="1:21">
      <c r="A1985">
        <v>63972</v>
      </c>
      <c r="B1985" s="1">
        <v>43107</v>
      </c>
      <c r="C1985" s="2">
        <f t="shared" si="151"/>
        <v>7</v>
      </c>
      <c r="D1985" s="2" t="str">
        <f t="shared" si="152"/>
        <v>Weekend</v>
      </c>
      <c r="E1985" s="2" t="str">
        <f>TEXT(Table2[[#This Row],[Order Date]],"MMMM")</f>
        <v>January</v>
      </c>
      <c r="F1985" s="2" t="str">
        <f>TEXT(Table2[[#This Row],[Order Date]],"YYYY")</f>
        <v>2018</v>
      </c>
      <c r="G1985">
        <v>1962</v>
      </c>
      <c r="H1985" t="s">
        <v>92</v>
      </c>
      <c r="I1985" t="s">
        <v>44</v>
      </c>
      <c r="J1985" t="s">
        <v>110</v>
      </c>
      <c r="K1985" t="s">
        <v>111</v>
      </c>
      <c r="L1985" t="s">
        <v>28</v>
      </c>
      <c r="M1985" t="s">
        <v>94</v>
      </c>
      <c r="N1985">
        <v>403</v>
      </c>
      <c r="O1985" t="s">
        <v>53</v>
      </c>
      <c r="P1985" s="4">
        <v>133.37</v>
      </c>
      <c r="Q1985">
        <v>1</v>
      </c>
      <c r="R1985" s="4">
        <f t="shared" si="150"/>
        <v>133.37</v>
      </c>
      <c r="S1985" s="2">
        <v>84.590000149999995</v>
      </c>
      <c r="T1985" s="2">
        <f t="shared" si="153"/>
        <v>48.77999985000001</v>
      </c>
      <c r="U1985" s="2">
        <f t="shared" si="154"/>
        <v>84.590000149999995</v>
      </c>
    </row>
    <row r="1986" spans="1:21">
      <c r="A1986">
        <v>49521</v>
      </c>
      <c r="B1986" s="1">
        <v>43107</v>
      </c>
      <c r="C1986" s="2">
        <f t="shared" si="151"/>
        <v>7</v>
      </c>
      <c r="D1986" s="2" t="str">
        <f t="shared" si="152"/>
        <v>Weekend</v>
      </c>
      <c r="E1986" s="2" t="str">
        <f>TEXT(Table2[[#This Row],[Order Date]],"MMMM")</f>
        <v>January</v>
      </c>
      <c r="F1986" s="2" t="str">
        <f>TEXT(Table2[[#This Row],[Order Date]],"YYYY")</f>
        <v>2018</v>
      </c>
      <c r="G1986">
        <v>9597</v>
      </c>
      <c r="H1986" t="s">
        <v>805</v>
      </c>
      <c r="I1986" t="s">
        <v>159</v>
      </c>
      <c r="J1986" t="s">
        <v>110</v>
      </c>
      <c r="K1986" t="s">
        <v>90</v>
      </c>
      <c r="L1986" t="s">
        <v>28</v>
      </c>
      <c r="M1986" t="s">
        <v>134</v>
      </c>
      <c r="N1986">
        <v>191</v>
      </c>
      <c r="O1986" t="s">
        <v>29</v>
      </c>
      <c r="P1986" s="4">
        <v>85</v>
      </c>
      <c r="Q1986">
        <v>3</v>
      </c>
      <c r="R1986" s="4">
        <f t="shared" ref="R1986:R2027" si="155">P1986*Q1986</f>
        <v>255</v>
      </c>
      <c r="S1986" s="2">
        <v>164.33999640000002</v>
      </c>
      <c r="T1986" s="2">
        <f t="shared" si="153"/>
        <v>90.660003599999982</v>
      </c>
      <c r="U1986" s="2">
        <f t="shared" si="154"/>
        <v>54.779998800000008</v>
      </c>
    </row>
    <row r="1987" spans="1:21">
      <c r="A1987">
        <v>48374</v>
      </c>
      <c r="B1987" s="1">
        <v>43107</v>
      </c>
      <c r="C1987" s="2">
        <f t="shared" ref="C1987:C2027" si="156">WEEKDAY(B1987,2)</f>
        <v>7</v>
      </c>
      <c r="D1987" s="2" t="str">
        <f t="shared" ref="D1987:D2027" si="157">IF(C1987&gt;=6,"Weekend","Weekday")</f>
        <v>Weekend</v>
      </c>
      <c r="E1987" s="2" t="str">
        <f>TEXT(Table2[[#This Row],[Order Date]],"MMMM")</f>
        <v>January</v>
      </c>
      <c r="F1987" s="2" t="str">
        <f>TEXT(Table2[[#This Row],[Order Date]],"YYYY")</f>
        <v>2018</v>
      </c>
      <c r="G1987">
        <v>1834</v>
      </c>
      <c r="H1987" t="s">
        <v>102</v>
      </c>
      <c r="I1987" t="s">
        <v>40</v>
      </c>
      <c r="J1987" t="s">
        <v>110</v>
      </c>
      <c r="K1987" t="s">
        <v>90</v>
      </c>
      <c r="L1987" t="s">
        <v>28</v>
      </c>
      <c r="M1987" t="s">
        <v>134</v>
      </c>
      <c r="N1987">
        <v>191</v>
      </c>
      <c r="O1987" t="s">
        <v>29</v>
      </c>
      <c r="P1987" s="4">
        <v>85</v>
      </c>
      <c r="Q1987">
        <v>5</v>
      </c>
      <c r="R1987" s="4">
        <f t="shared" si="155"/>
        <v>425</v>
      </c>
      <c r="S1987" s="2">
        <v>273.89999399999999</v>
      </c>
      <c r="T1987" s="2">
        <f t="shared" ref="T1987:T2027" si="158">R1987-S1987</f>
        <v>151.10000600000001</v>
      </c>
      <c r="U1987" s="2">
        <f t="shared" ref="U1987:U2027" si="159">S1987/Q1987</f>
        <v>54.779998800000001</v>
      </c>
    </row>
    <row r="1988" spans="1:21">
      <c r="A1988">
        <v>71217</v>
      </c>
      <c r="B1988" s="1">
        <v>43106</v>
      </c>
      <c r="C1988" s="2">
        <f t="shared" si="156"/>
        <v>6</v>
      </c>
      <c r="D1988" s="2" t="str">
        <f t="shared" si="157"/>
        <v>Weekend</v>
      </c>
      <c r="E1988" s="2" t="str">
        <f>TEXT(Table2[[#This Row],[Order Date]],"MMMM")</f>
        <v>January</v>
      </c>
      <c r="F1988" s="2" t="str">
        <f>TEXT(Table2[[#This Row],[Order Date]],"YYYY")</f>
        <v>2018</v>
      </c>
      <c r="G1988">
        <v>14770</v>
      </c>
      <c r="H1988" t="s">
        <v>270</v>
      </c>
      <c r="I1988" t="s">
        <v>218</v>
      </c>
      <c r="J1988" t="s">
        <v>110</v>
      </c>
      <c r="K1988" t="s">
        <v>111</v>
      </c>
      <c r="L1988" t="s">
        <v>28</v>
      </c>
      <c r="M1988" t="s">
        <v>140</v>
      </c>
      <c r="N1988">
        <v>1353</v>
      </c>
      <c r="O1988" t="s">
        <v>29</v>
      </c>
      <c r="P1988" s="4">
        <v>9.59</v>
      </c>
      <c r="Q1988">
        <v>1</v>
      </c>
      <c r="R1988" s="4">
        <f t="shared" si="155"/>
        <v>9.59</v>
      </c>
      <c r="S1988" s="2">
        <v>3.6100006100000002</v>
      </c>
      <c r="T1988" s="2">
        <f t="shared" si="158"/>
        <v>5.9799993899999997</v>
      </c>
      <c r="U1988" s="2">
        <f t="shared" si="159"/>
        <v>3.6100006100000002</v>
      </c>
    </row>
    <row r="1989" spans="1:21">
      <c r="A1989">
        <v>21941</v>
      </c>
      <c r="B1989" s="1">
        <v>43106</v>
      </c>
      <c r="C1989" s="2">
        <f t="shared" si="156"/>
        <v>6</v>
      </c>
      <c r="D1989" s="2" t="str">
        <f t="shared" si="157"/>
        <v>Weekend</v>
      </c>
      <c r="E1989" s="2" t="str">
        <f>TEXT(Table2[[#This Row],[Order Date]],"MMMM")</f>
        <v>January</v>
      </c>
      <c r="F1989" s="2" t="str">
        <f>TEXT(Table2[[#This Row],[Order Date]],"YYYY")</f>
        <v>2018</v>
      </c>
      <c r="G1989">
        <v>2796</v>
      </c>
      <c r="H1989" t="s">
        <v>723</v>
      </c>
      <c r="I1989" t="s">
        <v>44</v>
      </c>
      <c r="J1989" t="s">
        <v>110</v>
      </c>
      <c r="K1989" t="s">
        <v>111</v>
      </c>
      <c r="L1989" t="s">
        <v>33</v>
      </c>
      <c r="M1989" t="s">
        <v>309</v>
      </c>
      <c r="N1989">
        <v>835</v>
      </c>
      <c r="O1989" t="s">
        <v>46</v>
      </c>
      <c r="P1989" s="4">
        <v>185</v>
      </c>
      <c r="Q1989">
        <v>5</v>
      </c>
      <c r="R1989" s="4">
        <f t="shared" si="155"/>
        <v>925</v>
      </c>
      <c r="S1989" s="2">
        <v>514.9500084</v>
      </c>
      <c r="T1989" s="2">
        <f t="shared" si="158"/>
        <v>410.0499916</v>
      </c>
      <c r="U1989" s="2">
        <f t="shared" si="159"/>
        <v>102.99000168000001</v>
      </c>
    </row>
    <row r="1990" spans="1:21">
      <c r="A1990">
        <v>27478</v>
      </c>
      <c r="B1990" s="1">
        <v>43106</v>
      </c>
      <c r="C1990" s="2">
        <f t="shared" si="156"/>
        <v>6</v>
      </c>
      <c r="D1990" s="2" t="str">
        <f t="shared" si="157"/>
        <v>Weekend</v>
      </c>
      <c r="E1990" s="2" t="str">
        <f>TEXT(Table2[[#This Row],[Order Date]],"MMMM")</f>
        <v>January</v>
      </c>
      <c r="F1990" s="2" t="str">
        <f>TEXT(Table2[[#This Row],[Order Date]],"YYYY")</f>
        <v>2018</v>
      </c>
      <c r="G1990">
        <v>11930</v>
      </c>
      <c r="H1990" t="s">
        <v>232</v>
      </c>
      <c r="I1990" t="s">
        <v>395</v>
      </c>
      <c r="J1990" t="s">
        <v>89</v>
      </c>
      <c r="K1990" t="s">
        <v>90</v>
      </c>
      <c r="L1990" t="s">
        <v>28</v>
      </c>
      <c r="M1990" t="s">
        <v>94</v>
      </c>
      <c r="N1990">
        <v>403</v>
      </c>
      <c r="O1990" t="s">
        <v>53</v>
      </c>
      <c r="P1990" s="4">
        <v>133.37</v>
      </c>
      <c r="Q1990">
        <v>1</v>
      </c>
      <c r="R1990" s="4">
        <f t="shared" si="155"/>
        <v>133.37</v>
      </c>
      <c r="S1990" s="2">
        <v>84.590000149999995</v>
      </c>
      <c r="T1990" s="2">
        <f t="shared" si="158"/>
        <v>48.77999985000001</v>
      </c>
      <c r="U1990" s="2">
        <f t="shared" si="159"/>
        <v>84.590000149999995</v>
      </c>
    </row>
    <row r="1991" spans="1:21">
      <c r="A1991">
        <v>46308</v>
      </c>
      <c r="B1991" s="1">
        <v>43106</v>
      </c>
      <c r="C1991" s="2">
        <f t="shared" si="156"/>
        <v>6</v>
      </c>
      <c r="D1991" s="2" t="str">
        <f t="shared" si="157"/>
        <v>Weekend</v>
      </c>
      <c r="E1991" s="2" t="str">
        <f>TEXT(Table2[[#This Row],[Order Date]],"MMMM")</f>
        <v>January</v>
      </c>
      <c r="F1991" s="2" t="str">
        <f>TEXT(Table2[[#This Row],[Order Date]],"YYYY")</f>
        <v>2018</v>
      </c>
      <c r="G1991">
        <v>3372</v>
      </c>
      <c r="H1991" t="s">
        <v>92</v>
      </c>
      <c r="I1991" t="s">
        <v>607</v>
      </c>
      <c r="J1991" t="s">
        <v>89</v>
      </c>
      <c r="K1991" t="s">
        <v>90</v>
      </c>
      <c r="L1991" t="s">
        <v>28</v>
      </c>
      <c r="M1991" t="s">
        <v>183</v>
      </c>
      <c r="N1991">
        <v>627</v>
      </c>
      <c r="O1991" t="s">
        <v>46</v>
      </c>
      <c r="P1991" s="4">
        <v>165</v>
      </c>
      <c r="Q1991">
        <v>5</v>
      </c>
      <c r="R1991" s="4">
        <f t="shared" si="155"/>
        <v>825</v>
      </c>
      <c r="S1991" s="2">
        <v>613.65001700000005</v>
      </c>
      <c r="T1991" s="2">
        <f t="shared" si="158"/>
        <v>211.34998299999995</v>
      </c>
      <c r="U1991" s="2">
        <f t="shared" si="159"/>
        <v>122.73000340000002</v>
      </c>
    </row>
    <row r="1992" spans="1:21">
      <c r="A1992">
        <v>44160</v>
      </c>
      <c r="B1992" s="1">
        <v>43106</v>
      </c>
      <c r="C1992" s="2">
        <f t="shared" si="156"/>
        <v>6</v>
      </c>
      <c r="D1992" s="2" t="str">
        <f t="shared" si="157"/>
        <v>Weekend</v>
      </c>
      <c r="E1992" s="2" t="str">
        <f>TEXT(Table2[[#This Row],[Order Date]],"MMMM")</f>
        <v>January</v>
      </c>
      <c r="F1992" s="2" t="str">
        <f>TEXT(Table2[[#This Row],[Order Date]],"YYYY")</f>
        <v>2018</v>
      </c>
      <c r="G1992">
        <v>9399</v>
      </c>
      <c r="H1992" t="s">
        <v>617</v>
      </c>
      <c r="I1992" t="s">
        <v>725</v>
      </c>
      <c r="J1992" t="s">
        <v>89</v>
      </c>
      <c r="K1992" t="s">
        <v>90</v>
      </c>
      <c r="L1992" t="s">
        <v>28</v>
      </c>
      <c r="M1992" t="s">
        <v>183</v>
      </c>
      <c r="N1992">
        <v>627</v>
      </c>
      <c r="O1992" t="s">
        <v>46</v>
      </c>
      <c r="P1992" s="4">
        <v>165</v>
      </c>
      <c r="Q1992">
        <v>5</v>
      </c>
      <c r="R1992" s="4">
        <f t="shared" si="155"/>
        <v>825</v>
      </c>
      <c r="S1992" s="2">
        <v>613.65001700000005</v>
      </c>
      <c r="T1992" s="2">
        <f t="shared" si="158"/>
        <v>211.34998299999995</v>
      </c>
      <c r="U1992" s="2">
        <f t="shared" si="159"/>
        <v>122.73000340000002</v>
      </c>
    </row>
    <row r="1993" spans="1:21">
      <c r="A1993">
        <v>46224</v>
      </c>
      <c r="B1993" s="1">
        <v>43105</v>
      </c>
      <c r="C1993" s="2">
        <f t="shared" si="156"/>
        <v>5</v>
      </c>
      <c r="D1993" s="2" t="str">
        <f t="shared" si="157"/>
        <v>Weekday</v>
      </c>
      <c r="E1993" s="2" t="str">
        <f>TEXT(Table2[[#This Row],[Order Date]],"MMMM")</f>
        <v>January</v>
      </c>
      <c r="F1993" s="2" t="str">
        <f>TEXT(Table2[[#This Row],[Order Date]],"YYYY")</f>
        <v>2018</v>
      </c>
      <c r="G1993">
        <v>1820</v>
      </c>
      <c r="H1993" t="s">
        <v>246</v>
      </c>
      <c r="I1993" t="s">
        <v>44</v>
      </c>
      <c r="J1993" t="s">
        <v>110</v>
      </c>
      <c r="K1993" t="s">
        <v>111</v>
      </c>
      <c r="L1993" t="s">
        <v>28</v>
      </c>
      <c r="M1993" t="s">
        <v>120</v>
      </c>
      <c r="N1993">
        <v>365</v>
      </c>
      <c r="O1993" t="s">
        <v>53</v>
      </c>
      <c r="P1993" s="4">
        <v>94.75</v>
      </c>
      <c r="Q1993">
        <v>1</v>
      </c>
      <c r="R1993" s="4">
        <f t="shared" si="155"/>
        <v>94.75</v>
      </c>
      <c r="S1993" s="2">
        <v>30.5699997</v>
      </c>
      <c r="T1993" s="2">
        <f t="shared" si="158"/>
        <v>64.180000300000003</v>
      </c>
      <c r="U1993" s="2">
        <f t="shared" si="159"/>
        <v>30.5699997</v>
      </c>
    </row>
    <row r="1994" spans="1:21">
      <c r="A1994">
        <v>48334</v>
      </c>
      <c r="B1994" s="1">
        <v>43105</v>
      </c>
      <c r="C1994" s="2">
        <f t="shared" si="156"/>
        <v>5</v>
      </c>
      <c r="D1994" s="2" t="str">
        <f t="shared" si="157"/>
        <v>Weekday</v>
      </c>
      <c r="E1994" s="2" t="str">
        <f>TEXT(Table2[[#This Row],[Order Date]],"MMMM")</f>
        <v>January</v>
      </c>
      <c r="F1994" s="2" t="str">
        <f>TEXT(Table2[[#This Row],[Order Date]],"YYYY")</f>
        <v>2018</v>
      </c>
      <c r="G1994">
        <v>6900</v>
      </c>
      <c r="H1994" t="s">
        <v>365</v>
      </c>
      <c r="I1994" t="s">
        <v>44</v>
      </c>
      <c r="J1994" t="s">
        <v>110</v>
      </c>
      <c r="K1994" t="s">
        <v>111</v>
      </c>
      <c r="L1994" t="s">
        <v>33</v>
      </c>
      <c r="M1994" t="s">
        <v>160</v>
      </c>
      <c r="N1994">
        <v>502</v>
      </c>
      <c r="O1994" t="s">
        <v>29</v>
      </c>
      <c r="P1994" s="4">
        <v>65</v>
      </c>
      <c r="Q1994">
        <v>5</v>
      </c>
      <c r="R1994" s="4">
        <f t="shared" si="155"/>
        <v>325</v>
      </c>
      <c r="S1994" s="2">
        <v>167.99999235000001</v>
      </c>
      <c r="T1994" s="2">
        <f t="shared" si="158"/>
        <v>157.00000764999999</v>
      </c>
      <c r="U1994" s="2">
        <f t="shared" si="159"/>
        <v>33.599998470000003</v>
      </c>
    </row>
    <row r="1995" spans="1:21">
      <c r="A1995">
        <v>46229</v>
      </c>
      <c r="B1995" s="1">
        <v>43105</v>
      </c>
      <c r="C1995" s="2">
        <f t="shared" si="156"/>
        <v>5</v>
      </c>
      <c r="D1995" s="2" t="str">
        <f t="shared" si="157"/>
        <v>Weekday</v>
      </c>
      <c r="E1995" s="2" t="str">
        <f>TEXT(Table2[[#This Row],[Order Date]],"MMMM")</f>
        <v>January</v>
      </c>
      <c r="F1995" s="2" t="str">
        <f>TEXT(Table2[[#This Row],[Order Date]],"YYYY")</f>
        <v>2018</v>
      </c>
      <c r="G1995">
        <v>5643</v>
      </c>
      <c r="H1995" t="s">
        <v>1000</v>
      </c>
      <c r="I1995" t="s">
        <v>282</v>
      </c>
      <c r="J1995" t="s">
        <v>89</v>
      </c>
      <c r="K1995" t="s">
        <v>90</v>
      </c>
      <c r="L1995" t="s">
        <v>33</v>
      </c>
      <c r="M1995" t="s">
        <v>134</v>
      </c>
      <c r="N1995">
        <v>191</v>
      </c>
      <c r="O1995" t="s">
        <v>29</v>
      </c>
      <c r="P1995" s="4">
        <v>85</v>
      </c>
      <c r="Q1995">
        <v>4</v>
      </c>
      <c r="R1995" s="4">
        <f t="shared" si="155"/>
        <v>340</v>
      </c>
      <c r="S1995" s="2">
        <v>219.11999520000001</v>
      </c>
      <c r="T1995" s="2">
        <f t="shared" si="158"/>
        <v>120.88000479999999</v>
      </c>
      <c r="U1995" s="2">
        <f t="shared" si="159"/>
        <v>54.779998800000001</v>
      </c>
    </row>
    <row r="1996" spans="1:21">
      <c r="A1996">
        <v>26827</v>
      </c>
      <c r="B1996" s="1">
        <v>43104</v>
      </c>
      <c r="C1996" s="2">
        <f t="shared" si="156"/>
        <v>4</v>
      </c>
      <c r="D1996" s="2" t="str">
        <f t="shared" si="157"/>
        <v>Weekday</v>
      </c>
      <c r="E1996" s="2" t="str">
        <f>TEXT(Table2[[#This Row],[Order Date]],"MMMM")</f>
        <v>January</v>
      </c>
      <c r="F1996" s="2" t="str">
        <f>TEXT(Table2[[#This Row],[Order Date]],"YYYY")</f>
        <v>2018</v>
      </c>
      <c r="G1996">
        <v>1916</v>
      </c>
      <c r="H1996" t="s">
        <v>661</v>
      </c>
      <c r="I1996" t="s">
        <v>44</v>
      </c>
      <c r="J1996" t="s">
        <v>110</v>
      </c>
      <c r="K1996" t="s">
        <v>111</v>
      </c>
      <c r="L1996" t="s">
        <v>33</v>
      </c>
      <c r="M1996" t="s">
        <v>183</v>
      </c>
      <c r="N1996">
        <v>627</v>
      </c>
      <c r="O1996" t="s">
        <v>46</v>
      </c>
      <c r="P1996" s="4">
        <v>165</v>
      </c>
      <c r="Q1996">
        <v>5</v>
      </c>
      <c r="R1996" s="4">
        <f t="shared" si="155"/>
        <v>825</v>
      </c>
      <c r="S1996" s="2">
        <v>613.65001700000005</v>
      </c>
      <c r="T1996" s="2">
        <f t="shared" si="158"/>
        <v>211.34998299999995</v>
      </c>
      <c r="U1996" s="2">
        <f t="shared" si="159"/>
        <v>122.73000340000002</v>
      </c>
    </row>
    <row r="1997" spans="1:21">
      <c r="A1997">
        <v>48193</v>
      </c>
      <c r="B1997" s="1">
        <v>43104</v>
      </c>
      <c r="C1997" s="2">
        <f t="shared" si="156"/>
        <v>4</v>
      </c>
      <c r="D1997" s="2" t="str">
        <f t="shared" si="157"/>
        <v>Weekday</v>
      </c>
      <c r="E1997" s="2" t="str">
        <f>TEXT(Table2[[#This Row],[Order Date]],"MMMM")</f>
        <v>January</v>
      </c>
      <c r="F1997" s="2" t="str">
        <f>TEXT(Table2[[#This Row],[Order Date]],"YYYY")</f>
        <v>2018</v>
      </c>
      <c r="G1997">
        <v>3471</v>
      </c>
      <c r="H1997" t="s">
        <v>907</v>
      </c>
      <c r="I1997" t="s">
        <v>313</v>
      </c>
      <c r="J1997" t="s">
        <v>89</v>
      </c>
      <c r="K1997" t="s">
        <v>90</v>
      </c>
      <c r="L1997" t="s">
        <v>28</v>
      </c>
      <c r="M1997" t="s">
        <v>320</v>
      </c>
      <c r="N1997">
        <v>905</v>
      </c>
      <c r="O1997" t="s">
        <v>46</v>
      </c>
      <c r="P1997" s="4">
        <v>52.99</v>
      </c>
      <c r="Q1997">
        <v>4</v>
      </c>
      <c r="R1997" s="4">
        <f t="shared" si="155"/>
        <v>211.96</v>
      </c>
      <c r="S1997" s="2">
        <v>143.44000244</v>
      </c>
      <c r="T1997" s="2">
        <f t="shared" si="158"/>
        <v>68.519997560000007</v>
      </c>
      <c r="U1997" s="2">
        <f t="shared" si="159"/>
        <v>35.86000061</v>
      </c>
    </row>
    <row r="1998" spans="1:21">
      <c r="A1998">
        <v>41896</v>
      </c>
      <c r="B1998" s="1">
        <v>43103</v>
      </c>
      <c r="C1998" s="2">
        <f t="shared" si="156"/>
        <v>3</v>
      </c>
      <c r="D1998" s="2" t="str">
        <f t="shared" si="157"/>
        <v>Weekday</v>
      </c>
      <c r="E1998" s="2" t="str">
        <f>TEXT(Table2[[#This Row],[Order Date]],"MMMM")</f>
        <v>January</v>
      </c>
      <c r="F1998" s="2" t="str">
        <f>TEXT(Table2[[#This Row],[Order Date]],"YYYY")</f>
        <v>2018</v>
      </c>
      <c r="G1998">
        <v>289</v>
      </c>
      <c r="H1998" t="s">
        <v>1013</v>
      </c>
      <c r="I1998" t="s">
        <v>1014</v>
      </c>
      <c r="J1998" t="s">
        <v>89</v>
      </c>
      <c r="K1998" t="s">
        <v>90</v>
      </c>
      <c r="L1998" t="s">
        <v>28</v>
      </c>
      <c r="M1998" t="s">
        <v>94</v>
      </c>
      <c r="N1998">
        <v>403</v>
      </c>
      <c r="O1998" t="s">
        <v>53</v>
      </c>
      <c r="P1998" s="4">
        <v>133.37</v>
      </c>
      <c r="Q1998">
        <v>1</v>
      </c>
      <c r="R1998" s="4">
        <f t="shared" si="155"/>
        <v>133.37</v>
      </c>
      <c r="S1998" s="2">
        <v>84.590000149999995</v>
      </c>
      <c r="T1998" s="2">
        <f t="shared" si="158"/>
        <v>48.77999985000001</v>
      </c>
      <c r="U1998" s="2">
        <f t="shared" si="159"/>
        <v>84.590000149999995</v>
      </c>
    </row>
    <row r="1999" spans="1:21">
      <c r="A1999">
        <v>31296</v>
      </c>
      <c r="B1999" s="1">
        <v>43101</v>
      </c>
      <c r="C1999" s="2">
        <f t="shared" si="156"/>
        <v>1</v>
      </c>
      <c r="D1999" s="2" t="str">
        <f t="shared" si="157"/>
        <v>Weekday</v>
      </c>
      <c r="E1999" s="2" t="str">
        <f>TEXT(Table2[[#This Row],[Order Date]],"MMMM")</f>
        <v>January</v>
      </c>
      <c r="F1999" s="2" t="str">
        <f>TEXT(Table2[[#This Row],[Order Date]],"YYYY")</f>
        <v>2018</v>
      </c>
      <c r="G1999">
        <v>2546</v>
      </c>
      <c r="H1999" t="s">
        <v>92</v>
      </c>
      <c r="I1999" t="s">
        <v>40</v>
      </c>
      <c r="J1999" t="s">
        <v>110</v>
      </c>
      <c r="K1999" t="s">
        <v>90</v>
      </c>
      <c r="L1999" t="s">
        <v>28</v>
      </c>
      <c r="M1999" t="s">
        <v>120</v>
      </c>
      <c r="N1999">
        <v>365</v>
      </c>
      <c r="O1999" t="s">
        <v>53</v>
      </c>
      <c r="P1999" s="4">
        <v>94.75</v>
      </c>
      <c r="Q1999">
        <v>3</v>
      </c>
      <c r="R1999" s="4">
        <f t="shared" si="155"/>
        <v>284.25</v>
      </c>
      <c r="S1999" s="2">
        <v>91.709999100000005</v>
      </c>
      <c r="T1999" s="2">
        <f t="shared" si="158"/>
        <v>192.5400009</v>
      </c>
      <c r="U1999" s="2">
        <f t="shared" si="159"/>
        <v>30.5699997</v>
      </c>
    </row>
    <row r="2000" spans="1:21">
      <c r="A2000">
        <v>41785</v>
      </c>
      <c r="B2000" s="1">
        <v>43101</v>
      </c>
      <c r="C2000" s="2">
        <f t="shared" si="156"/>
        <v>1</v>
      </c>
      <c r="D2000" s="2" t="str">
        <f t="shared" si="157"/>
        <v>Weekday</v>
      </c>
      <c r="E2000" s="2" t="str">
        <f>TEXT(Table2[[#This Row],[Order Date]],"MMMM")</f>
        <v>January</v>
      </c>
      <c r="F2000" s="2" t="str">
        <f>TEXT(Table2[[#This Row],[Order Date]],"YYYY")</f>
        <v>2018</v>
      </c>
      <c r="G2000">
        <v>10819</v>
      </c>
      <c r="H2000" t="s">
        <v>734</v>
      </c>
      <c r="I2000" t="s">
        <v>397</v>
      </c>
      <c r="J2000" t="s">
        <v>89</v>
      </c>
      <c r="K2000" t="s">
        <v>90</v>
      </c>
      <c r="L2000" t="s">
        <v>28</v>
      </c>
      <c r="M2000" t="s">
        <v>183</v>
      </c>
      <c r="N2000">
        <v>627</v>
      </c>
      <c r="O2000" t="s">
        <v>46</v>
      </c>
      <c r="P2000" s="4">
        <v>165</v>
      </c>
      <c r="Q2000">
        <v>4</v>
      </c>
      <c r="R2000" s="4">
        <f t="shared" si="155"/>
        <v>660</v>
      </c>
      <c r="S2000" s="2">
        <v>490.9200136</v>
      </c>
      <c r="T2000" s="2">
        <f t="shared" si="158"/>
        <v>169.0799864</v>
      </c>
      <c r="U2000" s="2">
        <f t="shared" si="159"/>
        <v>122.7300034</v>
      </c>
    </row>
    <row r="2001" spans="1:21">
      <c r="A2001">
        <v>21691</v>
      </c>
      <c r="B2001" s="1">
        <v>43101</v>
      </c>
      <c r="C2001" s="2">
        <f t="shared" si="156"/>
        <v>1</v>
      </c>
      <c r="D2001" s="2" t="str">
        <f t="shared" si="157"/>
        <v>Weekday</v>
      </c>
      <c r="E2001" s="2" t="str">
        <f>TEXT(Table2[[#This Row],[Order Date]],"MMMM")</f>
        <v>January</v>
      </c>
      <c r="F2001" s="2" t="str">
        <f>TEXT(Table2[[#This Row],[Order Date]],"YYYY")</f>
        <v>2018</v>
      </c>
      <c r="G2001">
        <v>532</v>
      </c>
      <c r="H2001" t="s">
        <v>92</v>
      </c>
      <c r="I2001" t="s">
        <v>685</v>
      </c>
      <c r="J2001" t="s">
        <v>89</v>
      </c>
      <c r="K2001" t="s">
        <v>90</v>
      </c>
      <c r="L2001" t="s">
        <v>28</v>
      </c>
      <c r="M2001" t="s">
        <v>128</v>
      </c>
      <c r="N2001">
        <v>818</v>
      </c>
      <c r="O2001" t="s">
        <v>46</v>
      </c>
      <c r="P2001" s="4">
        <v>46.69</v>
      </c>
      <c r="Q2001">
        <v>2</v>
      </c>
      <c r="R2001" s="4">
        <f t="shared" si="155"/>
        <v>93.38</v>
      </c>
      <c r="S2001" s="2">
        <v>59.380001059999998</v>
      </c>
      <c r="T2001" s="2">
        <f t="shared" si="158"/>
        <v>33.999998939999998</v>
      </c>
      <c r="U2001" s="2">
        <f t="shared" si="159"/>
        <v>29.690000529999999</v>
      </c>
    </row>
    <row r="2002" spans="1:21">
      <c r="A2002">
        <v>88165</v>
      </c>
      <c r="B2002" s="1">
        <v>44200</v>
      </c>
      <c r="C2002" s="2">
        <f t="shared" si="156"/>
        <v>1</v>
      </c>
      <c r="D2002" s="2" t="str">
        <f t="shared" si="157"/>
        <v>Weekday</v>
      </c>
      <c r="E2002" s="2" t="str">
        <f>TEXT(Table2[[#This Row],[Order Date]],"MMMM")</f>
        <v>January</v>
      </c>
      <c r="F2002" s="2" t="str">
        <f>TEXT(Table2[[#This Row],[Order Date]],"YYYY")</f>
        <v>2021</v>
      </c>
      <c r="G2002">
        <v>2173</v>
      </c>
      <c r="H2002" t="s">
        <v>129</v>
      </c>
      <c r="I2002" t="s">
        <v>1102</v>
      </c>
      <c r="J2002" t="s">
        <v>319</v>
      </c>
      <c r="K2002" t="s">
        <v>90</v>
      </c>
      <c r="L2002" t="s">
        <v>28</v>
      </c>
      <c r="M2002" t="s">
        <v>320</v>
      </c>
      <c r="N2002">
        <v>905</v>
      </c>
      <c r="O2002" t="s">
        <v>46</v>
      </c>
      <c r="P2002" s="4">
        <v>52.99</v>
      </c>
      <c r="Q2002">
        <v>4</v>
      </c>
      <c r="R2002" s="4">
        <f t="shared" si="155"/>
        <v>211.96</v>
      </c>
      <c r="S2002" s="2">
        <v>143.44000244</v>
      </c>
      <c r="T2002" s="2">
        <f t="shared" si="158"/>
        <v>68.519997560000007</v>
      </c>
      <c r="U2002" s="2">
        <f t="shared" si="159"/>
        <v>35.86000061</v>
      </c>
    </row>
    <row r="2003" spans="1:21">
      <c r="A2003">
        <v>81876</v>
      </c>
      <c r="B2003" s="1">
        <v>44199</v>
      </c>
      <c r="C2003" s="2">
        <f t="shared" si="156"/>
        <v>7</v>
      </c>
      <c r="D2003" s="2" t="str">
        <f t="shared" si="157"/>
        <v>Weekend</v>
      </c>
      <c r="E2003" s="2" t="str">
        <f>TEXT(Table2[[#This Row],[Order Date]],"MMMM")</f>
        <v>January</v>
      </c>
      <c r="F2003" s="2" t="str">
        <f>TEXT(Table2[[#This Row],[Order Date]],"YYYY")</f>
        <v>2021</v>
      </c>
      <c r="G2003">
        <v>2789</v>
      </c>
      <c r="H2003" t="s">
        <v>117</v>
      </c>
      <c r="I2003" t="s">
        <v>1102</v>
      </c>
      <c r="J2003" t="s">
        <v>319</v>
      </c>
      <c r="K2003" t="s">
        <v>90</v>
      </c>
      <c r="L2003" t="s">
        <v>28</v>
      </c>
      <c r="M2003" t="s">
        <v>94</v>
      </c>
      <c r="N2003">
        <v>403</v>
      </c>
      <c r="O2003" t="s">
        <v>53</v>
      </c>
      <c r="P2003" s="4">
        <v>133.37</v>
      </c>
      <c r="Q2003">
        <v>1</v>
      </c>
      <c r="R2003" s="4">
        <f t="shared" si="155"/>
        <v>133.37</v>
      </c>
      <c r="S2003" s="2">
        <v>84.590000149999995</v>
      </c>
      <c r="T2003" s="2">
        <f t="shared" si="158"/>
        <v>48.77999985000001</v>
      </c>
      <c r="U2003" s="2">
        <f t="shared" si="159"/>
        <v>84.590000149999995</v>
      </c>
    </row>
    <row r="2004" spans="1:21">
      <c r="A2004">
        <v>81386</v>
      </c>
      <c r="B2004" s="1">
        <v>44198</v>
      </c>
      <c r="C2004" s="2">
        <f t="shared" si="156"/>
        <v>6</v>
      </c>
      <c r="D2004" s="2" t="str">
        <f t="shared" si="157"/>
        <v>Weekend</v>
      </c>
      <c r="E2004" s="2" t="str">
        <f>TEXT(Table2[[#This Row],[Order Date]],"MMMM")</f>
        <v>January</v>
      </c>
      <c r="F2004" s="2" t="str">
        <f>TEXT(Table2[[#This Row],[Order Date]],"YYYY")</f>
        <v>2021</v>
      </c>
      <c r="G2004">
        <v>2941</v>
      </c>
      <c r="H2004" t="s">
        <v>715</v>
      </c>
      <c r="I2004" t="s">
        <v>1102</v>
      </c>
      <c r="J2004" t="s">
        <v>319</v>
      </c>
      <c r="K2004" t="s">
        <v>90</v>
      </c>
      <c r="L2004" t="s">
        <v>28</v>
      </c>
      <c r="M2004" t="s">
        <v>120</v>
      </c>
      <c r="N2004">
        <v>365</v>
      </c>
      <c r="O2004" t="s">
        <v>53</v>
      </c>
      <c r="P2004" s="4">
        <v>94.75</v>
      </c>
      <c r="Q2004">
        <v>2</v>
      </c>
      <c r="R2004" s="4">
        <f t="shared" si="155"/>
        <v>189.5</v>
      </c>
      <c r="S2004" s="2">
        <v>91.709999100000005</v>
      </c>
      <c r="T2004" s="2">
        <f t="shared" si="158"/>
        <v>97.790000899999995</v>
      </c>
      <c r="U2004" s="2">
        <f t="shared" si="159"/>
        <v>45.854999550000002</v>
      </c>
    </row>
    <row r="2005" spans="1:21">
      <c r="A2005">
        <v>84743</v>
      </c>
      <c r="B2005" s="1">
        <v>44197</v>
      </c>
      <c r="C2005" s="2">
        <f t="shared" si="156"/>
        <v>5</v>
      </c>
      <c r="D2005" s="2" t="str">
        <f t="shared" si="157"/>
        <v>Weekday</v>
      </c>
      <c r="E2005" s="2" t="str">
        <f>TEXT(Table2[[#This Row],[Order Date]],"MMMM")</f>
        <v>January</v>
      </c>
      <c r="F2005" s="2" t="str">
        <f>TEXT(Table2[[#This Row],[Order Date]],"YYYY")</f>
        <v>2021</v>
      </c>
      <c r="G2005">
        <v>2839</v>
      </c>
      <c r="H2005" t="s">
        <v>1103</v>
      </c>
      <c r="I2005" t="s">
        <v>1102</v>
      </c>
      <c r="J2005" t="s">
        <v>319</v>
      </c>
      <c r="K2005" t="s">
        <v>90</v>
      </c>
      <c r="L2005" t="s">
        <v>28</v>
      </c>
      <c r="M2005" t="s">
        <v>183</v>
      </c>
      <c r="N2005">
        <v>627</v>
      </c>
      <c r="O2005" t="s">
        <v>46</v>
      </c>
      <c r="P2005" s="4">
        <v>165</v>
      </c>
      <c r="Q2005">
        <v>5</v>
      </c>
      <c r="R2005" s="4">
        <f t="shared" si="155"/>
        <v>825</v>
      </c>
      <c r="S2005" s="2">
        <v>490.9200136</v>
      </c>
      <c r="T2005" s="2">
        <f t="shared" si="158"/>
        <v>334.0799864</v>
      </c>
      <c r="U2005" s="2">
        <f t="shared" si="159"/>
        <v>98.184002719999995</v>
      </c>
    </row>
    <row r="2006" spans="1:21">
      <c r="A2006">
        <v>81357</v>
      </c>
      <c r="B2006" s="1">
        <v>44197</v>
      </c>
      <c r="C2006" s="2">
        <f t="shared" si="156"/>
        <v>5</v>
      </c>
      <c r="D2006" s="2" t="str">
        <f t="shared" si="157"/>
        <v>Weekday</v>
      </c>
      <c r="E2006" s="2" t="str">
        <f>TEXT(Table2[[#This Row],[Order Date]],"MMMM")</f>
        <v>January</v>
      </c>
      <c r="F2006" s="2" t="str">
        <f>TEXT(Table2[[#This Row],[Order Date]],"YYYY")</f>
        <v>2021</v>
      </c>
      <c r="G2006">
        <v>2351</v>
      </c>
      <c r="H2006" t="s">
        <v>201</v>
      </c>
      <c r="I2006" t="s">
        <v>1102</v>
      </c>
      <c r="J2006" t="s">
        <v>319</v>
      </c>
      <c r="K2006" t="s">
        <v>90</v>
      </c>
      <c r="L2006" t="s">
        <v>28</v>
      </c>
      <c r="M2006" t="s">
        <v>128</v>
      </c>
      <c r="N2006">
        <v>818</v>
      </c>
      <c r="O2006" t="s">
        <v>46</v>
      </c>
      <c r="P2006" s="4">
        <v>46.69</v>
      </c>
      <c r="Q2006">
        <v>2</v>
      </c>
      <c r="R2006" s="4">
        <f t="shared" si="155"/>
        <v>93.38</v>
      </c>
      <c r="S2006" s="2">
        <v>59.380001059999998</v>
      </c>
      <c r="T2006" s="2">
        <f t="shared" si="158"/>
        <v>33.999998939999998</v>
      </c>
      <c r="U2006" s="2">
        <f t="shared" si="159"/>
        <v>29.690000529999999</v>
      </c>
    </row>
    <row r="2007" spans="1:21">
      <c r="A2007">
        <v>89723</v>
      </c>
      <c r="B2007" s="1">
        <v>44210</v>
      </c>
      <c r="C2007" s="2">
        <f t="shared" si="156"/>
        <v>4</v>
      </c>
      <c r="D2007" s="2" t="str">
        <f t="shared" si="157"/>
        <v>Weekday</v>
      </c>
      <c r="E2007" s="2" t="str">
        <f>TEXT(Table2[[#This Row],[Order Date]],"MMMM")</f>
        <v>January</v>
      </c>
      <c r="F2007" s="2" t="str">
        <f>TEXT(Table2[[#This Row],[Order Date]],"YYYY")</f>
        <v>2021</v>
      </c>
      <c r="G2007">
        <v>12037</v>
      </c>
      <c r="H2007" t="s">
        <v>1104</v>
      </c>
      <c r="I2007" t="s">
        <v>1105</v>
      </c>
      <c r="J2007" t="s">
        <v>319</v>
      </c>
      <c r="K2007" t="s">
        <v>111</v>
      </c>
      <c r="L2007" t="s">
        <v>33</v>
      </c>
      <c r="M2007" t="s">
        <v>162</v>
      </c>
      <c r="N2007">
        <v>172</v>
      </c>
      <c r="O2007" t="s">
        <v>29</v>
      </c>
      <c r="P2007" s="4">
        <v>30</v>
      </c>
      <c r="Q2007">
        <v>5</v>
      </c>
      <c r="R2007" s="4">
        <f t="shared" si="155"/>
        <v>150</v>
      </c>
      <c r="S2007" s="2">
        <v>74.750003800000002</v>
      </c>
      <c r="T2007" s="2">
        <f t="shared" si="158"/>
        <v>75.249996199999998</v>
      </c>
      <c r="U2007" s="2">
        <f t="shared" si="159"/>
        <v>14.95000076</v>
      </c>
    </row>
    <row r="2008" spans="1:21">
      <c r="A2008">
        <v>88108</v>
      </c>
      <c r="B2008" s="1">
        <v>44210</v>
      </c>
      <c r="C2008" s="2">
        <f t="shared" si="156"/>
        <v>4</v>
      </c>
      <c r="D2008" s="2" t="str">
        <f t="shared" si="157"/>
        <v>Weekday</v>
      </c>
      <c r="E2008" s="2" t="str">
        <f>TEXT(Table2[[#This Row],[Order Date]],"MMMM")</f>
        <v>January</v>
      </c>
      <c r="F2008" s="2" t="str">
        <f>TEXT(Table2[[#This Row],[Order Date]],"YYYY")</f>
        <v>2021</v>
      </c>
      <c r="G2008">
        <v>12378</v>
      </c>
      <c r="H2008" t="s">
        <v>1106</v>
      </c>
      <c r="I2008" t="s">
        <v>1105</v>
      </c>
      <c r="J2008" t="s">
        <v>319</v>
      </c>
      <c r="K2008" t="s">
        <v>111</v>
      </c>
      <c r="L2008" t="s">
        <v>28</v>
      </c>
      <c r="M2008" t="s">
        <v>112</v>
      </c>
      <c r="N2008">
        <v>957</v>
      </c>
      <c r="O2008" t="s">
        <v>34</v>
      </c>
      <c r="P2008" s="4">
        <v>80</v>
      </c>
      <c r="Q2008">
        <v>1</v>
      </c>
      <c r="R2008" s="4">
        <f t="shared" si="155"/>
        <v>80</v>
      </c>
      <c r="S2008" s="2">
        <v>47.430000309999997</v>
      </c>
      <c r="T2008" s="2">
        <f t="shared" si="158"/>
        <v>32.569999690000003</v>
      </c>
      <c r="U2008" s="2">
        <f t="shared" si="159"/>
        <v>47.430000309999997</v>
      </c>
    </row>
    <row r="2009" spans="1:21">
      <c r="A2009">
        <v>92371</v>
      </c>
      <c r="B2009" s="1">
        <v>44211</v>
      </c>
      <c r="C2009" s="2">
        <f t="shared" si="156"/>
        <v>5</v>
      </c>
      <c r="D2009" s="2" t="str">
        <f t="shared" si="157"/>
        <v>Weekday</v>
      </c>
      <c r="E2009" s="2" t="str">
        <f>TEXT(Table2[[#This Row],[Order Date]],"MMMM")</f>
        <v>January</v>
      </c>
      <c r="F2009" s="2" t="str">
        <f>TEXT(Table2[[#This Row],[Order Date]],"YYYY")</f>
        <v>2021</v>
      </c>
      <c r="G2009">
        <v>12175</v>
      </c>
      <c r="H2009" t="s">
        <v>1107</v>
      </c>
      <c r="I2009" t="s">
        <v>318</v>
      </c>
      <c r="J2009" t="s">
        <v>319</v>
      </c>
      <c r="K2009" t="s">
        <v>90</v>
      </c>
      <c r="L2009" t="s">
        <v>28</v>
      </c>
      <c r="M2009" t="s">
        <v>94</v>
      </c>
      <c r="N2009">
        <v>403</v>
      </c>
      <c r="O2009" t="s">
        <v>53</v>
      </c>
      <c r="P2009" s="4">
        <v>133.37</v>
      </c>
      <c r="Q2009">
        <v>1</v>
      </c>
      <c r="R2009" s="4">
        <f t="shared" si="155"/>
        <v>133.37</v>
      </c>
      <c r="S2009" s="2">
        <v>84.590000149999995</v>
      </c>
      <c r="T2009" s="2">
        <f t="shared" si="158"/>
        <v>48.77999985000001</v>
      </c>
      <c r="U2009" s="2">
        <f t="shared" si="159"/>
        <v>84.590000149999995</v>
      </c>
    </row>
    <row r="2010" spans="1:21">
      <c r="A2010">
        <v>94718</v>
      </c>
      <c r="B2010" s="1">
        <v>44212</v>
      </c>
      <c r="C2010" s="2">
        <f t="shared" si="156"/>
        <v>6</v>
      </c>
      <c r="D2010" s="2" t="str">
        <f t="shared" si="157"/>
        <v>Weekend</v>
      </c>
      <c r="E2010" s="2" t="str">
        <f>TEXT(Table2[[#This Row],[Order Date]],"MMMM")</f>
        <v>January</v>
      </c>
      <c r="F2010" s="2" t="str">
        <f>TEXT(Table2[[#This Row],[Order Date]],"YYYY")</f>
        <v>2021</v>
      </c>
      <c r="G2010">
        <v>12789</v>
      </c>
      <c r="H2010" t="s">
        <v>434</v>
      </c>
      <c r="I2010" t="s">
        <v>40</v>
      </c>
      <c r="J2010" t="s">
        <v>110</v>
      </c>
      <c r="K2010" t="s">
        <v>90</v>
      </c>
      <c r="L2010" t="s">
        <v>28</v>
      </c>
      <c r="M2010" t="s">
        <v>94</v>
      </c>
      <c r="N2010">
        <v>403</v>
      </c>
      <c r="O2010" t="s">
        <v>53</v>
      </c>
      <c r="P2010" s="4">
        <v>133.37</v>
      </c>
      <c r="Q2010">
        <v>1</v>
      </c>
      <c r="R2010" s="4">
        <f t="shared" si="155"/>
        <v>133.37</v>
      </c>
      <c r="S2010" s="2">
        <v>84.590000149999995</v>
      </c>
      <c r="T2010" s="2">
        <f t="shared" si="158"/>
        <v>48.77999985000001</v>
      </c>
      <c r="U2010" s="2">
        <f t="shared" si="159"/>
        <v>84.590000149999995</v>
      </c>
    </row>
    <row r="2011" spans="1:21">
      <c r="A2011">
        <v>99820</v>
      </c>
      <c r="B2011" s="1">
        <v>44213</v>
      </c>
      <c r="C2011" s="2">
        <f t="shared" si="156"/>
        <v>7</v>
      </c>
      <c r="D2011" s="2" t="str">
        <f t="shared" si="157"/>
        <v>Weekend</v>
      </c>
      <c r="E2011" s="2" t="str">
        <f>TEXT(Table2[[#This Row],[Order Date]],"MMMM")</f>
        <v>January</v>
      </c>
      <c r="F2011" s="2" t="str">
        <f>TEXT(Table2[[#This Row],[Order Date]],"YYYY")</f>
        <v>2021</v>
      </c>
      <c r="G2011">
        <v>12624</v>
      </c>
      <c r="H2011" t="s">
        <v>1108</v>
      </c>
      <c r="I2011" t="s">
        <v>250</v>
      </c>
      <c r="J2011" t="s">
        <v>89</v>
      </c>
      <c r="K2011" t="s">
        <v>90</v>
      </c>
      <c r="L2011" t="s">
        <v>28</v>
      </c>
      <c r="M2011" t="s">
        <v>94</v>
      </c>
      <c r="N2011">
        <v>403</v>
      </c>
      <c r="O2011" t="s">
        <v>53</v>
      </c>
      <c r="P2011" s="4">
        <v>133.37</v>
      </c>
      <c r="Q2011">
        <v>1</v>
      </c>
      <c r="R2011" s="4">
        <f t="shared" si="155"/>
        <v>133.37</v>
      </c>
      <c r="S2011" s="2">
        <v>84.590000149999995</v>
      </c>
      <c r="T2011" s="2">
        <f t="shared" si="158"/>
        <v>48.77999985000001</v>
      </c>
      <c r="U2011" s="2">
        <f t="shared" si="159"/>
        <v>84.590000149999995</v>
      </c>
    </row>
    <row r="2012" spans="1:21">
      <c r="A2012">
        <v>99807</v>
      </c>
      <c r="B2012" s="1">
        <v>44214</v>
      </c>
      <c r="C2012" s="2">
        <f t="shared" si="156"/>
        <v>1</v>
      </c>
      <c r="D2012" s="2" t="str">
        <f t="shared" si="157"/>
        <v>Weekday</v>
      </c>
      <c r="E2012" s="2" t="str">
        <f>TEXT(Table2[[#This Row],[Order Date]],"MMMM")</f>
        <v>January</v>
      </c>
      <c r="F2012" s="2" t="str">
        <f>TEXT(Table2[[#This Row],[Order Date]],"YYYY")</f>
        <v>2021</v>
      </c>
      <c r="G2012">
        <v>12895</v>
      </c>
      <c r="H2012" t="s">
        <v>1109</v>
      </c>
      <c r="I2012" t="s">
        <v>96</v>
      </c>
      <c r="J2012" t="s">
        <v>89</v>
      </c>
      <c r="K2012" t="s">
        <v>90</v>
      </c>
      <c r="L2012" t="s">
        <v>28</v>
      </c>
      <c r="M2012" t="s">
        <v>138</v>
      </c>
      <c r="N2012">
        <v>823</v>
      </c>
      <c r="O2012" t="s">
        <v>46</v>
      </c>
      <c r="P2012" s="4">
        <v>64.989999999999995</v>
      </c>
      <c r="Q2012">
        <v>4</v>
      </c>
      <c r="R2012" s="4">
        <f t="shared" si="155"/>
        <v>259.95999999999998</v>
      </c>
      <c r="S2012" s="2">
        <v>170.24000548000001</v>
      </c>
      <c r="T2012" s="2">
        <f t="shared" si="158"/>
        <v>89.719994519999972</v>
      </c>
      <c r="U2012" s="2">
        <f t="shared" si="159"/>
        <v>42.560001370000002</v>
      </c>
    </row>
    <row r="2013" spans="1:21">
      <c r="A2013">
        <v>93173</v>
      </c>
      <c r="B2013" s="1">
        <v>44209</v>
      </c>
      <c r="C2013" s="2">
        <f t="shared" si="156"/>
        <v>3</v>
      </c>
      <c r="D2013" s="2" t="str">
        <f t="shared" si="157"/>
        <v>Weekday</v>
      </c>
      <c r="E2013" s="2" t="str">
        <f>TEXT(Table2[[#This Row],[Order Date]],"MMMM")</f>
        <v>January</v>
      </c>
      <c r="F2013" s="2" t="str">
        <f>TEXT(Table2[[#This Row],[Order Date]],"YYYY")</f>
        <v>2021</v>
      </c>
      <c r="G2013">
        <v>12396</v>
      </c>
      <c r="H2013" t="s">
        <v>1077</v>
      </c>
      <c r="I2013" t="s">
        <v>36</v>
      </c>
      <c r="J2013" t="s">
        <v>110</v>
      </c>
      <c r="K2013" t="s">
        <v>111</v>
      </c>
      <c r="L2013" t="s">
        <v>28</v>
      </c>
      <c r="M2013" t="s">
        <v>112</v>
      </c>
      <c r="N2013">
        <v>957</v>
      </c>
      <c r="O2013" t="s">
        <v>34</v>
      </c>
      <c r="P2013" s="4">
        <v>80</v>
      </c>
      <c r="Q2013">
        <v>1</v>
      </c>
      <c r="R2013" s="4">
        <f t="shared" si="155"/>
        <v>80</v>
      </c>
      <c r="S2013" s="2">
        <v>47.430000309999997</v>
      </c>
      <c r="T2013" s="2">
        <f t="shared" si="158"/>
        <v>32.569999690000003</v>
      </c>
      <c r="U2013" s="2">
        <f t="shared" si="159"/>
        <v>47.430000309999997</v>
      </c>
    </row>
    <row r="2014" spans="1:21">
      <c r="A2014">
        <v>94613</v>
      </c>
      <c r="B2014" s="1">
        <v>44209</v>
      </c>
      <c r="C2014" s="2">
        <f t="shared" si="156"/>
        <v>3</v>
      </c>
      <c r="D2014" s="2" t="str">
        <f t="shared" si="157"/>
        <v>Weekday</v>
      </c>
      <c r="E2014" s="2" t="str">
        <f>TEXT(Table2[[#This Row],[Order Date]],"MMMM")</f>
        <v>January</v>
      </c>
      <c r="F2014" s="2" t="str">
        <f>TEXT(Table2[[#This Row],[Order Date]],"YYYY")</f>
        <v>2021</v>
      </c>
      <c r="G2014">
        <v>12218</v>
      </c>
      <c r="H2014" t="s">
        <v>1110</v>
      </c>
      <c r="I2014" t="s">
        <v>44</v>
      </c>
      <c r="J2014" t="s">
        <v>110</v>
      </c>
      <c r="K2014" t="s">
        <v>111</v>
      </c>
      <c r="L2014" t="s">
        <v>28</v>
      </c>
      <c r="M2014" t="s">
        <v>409</v>
      </c>
      <c r="N2014">
        <v>282</v>
      </c>
      <c r="O2014" t="s">
        <v>29</v>
      </c>
      <c r="P2014" s="4">
        <v>185</v>
      </c>
      <c r="Q2014">
        <v>5</v>
      </c>
      <c r="R2014" s="4">
        <f t="shared" si="155"/>
        <v>925</v>
      </c>
      <c r="S2014" s="2">
        <v>499.35001375000002</v>
      </c>
      <c r="T2014" s="2">
        <f t="shared" si="158"/>
        <v>425.64998624999998</v>
      </c>
      <c r="U2014" s="2">
        <f t="shared" si="159"/>
        <v>99.870002749999998</v>
      </c>
    </row>
    <row r="2015" spans="1:21">
      <c r="A2015">
        <v>98225</v>
      </c>
      <c r="B2015" s="1">
        <v>44209</v>
      </c>
      <c r="C2015" s="2">
        <f t="shared" si="156"/>
        <v>3</v>
      </c>
      <c r="D2015" s="2" t="str">
        <f t="shared" si="157"/>
        <v>Weekday</v>
      </c>
      <c r="E2015" s="2" t="str">
        <f>TEXT(Table2[[#This Row],[Order Date]],"MMMM")</f>
        <v>January</v>
      </c>
      <c r="F2015" s="2" t="str">
        <f>TEXT(Table2[[#This Row],[Order Date]],"YYYY")</f>
        <v>2021</v>
      </c>
      <c r="G2015">
        <v>12312</v>
      </c>
      <c r="H2015" t="s">
        <v>1111</v>
      </c>
      <c r="I2015" t="s">
        <v>44</v>
      </c>
      <c r="J2015" t="s">
        <v>110</v>
      </c>
      <c r="K2015" t="s">
        <v>90</v>
      </c>
      <c r="L2015" t="s">
        <v>28</v>
      </c>
      <c r="M2015" t="s">
        <v>160</v>
      </c>
      <c r="N2015">
        <v>502</v>
      </c>
      <c r="O2015" t="s">
        <v>29</v>
      </c>
      <c r="P2015" s="4">
        <v>65</v>
      </c>
      <c r="Q2015">
        <v>4</v>
      </c>
      <c r="R2015" s="4">
        <f t="shared" si="155"/>
        <v>260</v>
      </c>
      <c r="S2015" s="2">
        <v>134.39999388000001</v>
      </c>
      <c r="T2015" s="2">
        <f t="shared" si="158"/>
        <v>125.60000611999999</v>
      </c>
      <c r="U2015" s="2">
        <f t="shared" si="159"/>
        <v>33.599998470000003</v>
      </c>
    </row>
    <row r="2016" spans="1:21">
      <c r="A2016">
        <v>97640</v>
      </c>
      <c r="B2016" s="1">
        <v>44209</v>
      </c>
      <c r="C2016" s="2">
        <f t="shared" si="156"/>
        <v>3</v>
      </c>
      <c r="D2016" s="2" t="str">
        <f t="shared" si="157"/>
        <v>Weekday</v>
      </c>
      <c r="E2016" s="2" t="str">
        <f>TEXT(Table2[[#This Row],[Order Date]],"MMMM")</f>
        <v>January</v>
      </c>
      <c r="F2016" s="2" t="str">
        <f>TEXT(Table2[[#This Row],[Order Date]],"YYYY")</f>
        <v>2021</v>
      </c>
      <c r="G2016">
        <v>12179</v>
      </c>
      <c r="H2016" t="s">
        <v>580</v>
      </c>
      <c r="I2016" t="s">
        <v>136</v>
      </c>
      <c r="J2016" t="s">
        <v>89</v>
      </c>
      <c r="K2016" t="s">
        <v>90</v>
      </c>
      <c r="L2016" t="s">
        <v>28</v>
      </c>
      <c r="M2016" t="s">
        <v>120</v>
      </c>
      <c r="N2016">
        <v>365</v>
      </c>
      <c r="O2016" t="s">
        <v>53</v>
      </c>
      <c r="P2016" s="4">
        <v>94.75</v>
      </c>
      <c r="Q2016">
        <v>4</v>
      </c>
      <c r="R2016" s="4">
        <f t="shared" si="155"/>
        <v>379</v>
      </c>
      <c r="S2016" s="2">
        <v>122.2799988</v>
      </c>
      <c r="T2016" s="2">
        <f t="shared" si="158"/>
        <v>256.72000120000001</v>
      </c>
      <c r="U2016" s="2">
        <f t="shared" si="159"/>
        <v>30.5699997</v>
      </c>
    </row>
    <row r="2017" spans="1:21">
      <c r="A2017">
        <v>99371</v>
      </c>
      <c r="B2017" s="1">
        <v>44209</v>
      </c>
      <c r="C2017" s="2">
        <f t="shared" si="156"/>
        <v>3</v>
      </c>
      <c r="D2017" s="2" t="str">
        <f t="shared" si="157"/>
        <v>Weekday</v>
      </c>
      <c r="E2017" s="2" t="str">
        <f>TEXT(Table2[[#This Row],[Order Date]],"MMMM")</f>
        <v>January</v>
      </c>
      <c r="F2017" s="2" t="str">
        <f>TEXT(Table2[[#This Row],[Order Date]],"YYYY")</f>
        <v>2021</v>
      </c>
      <c r="G2017">
        <v>12175</v>
      </c>
      <c r="H2017" t="s">
        <v>1107</v>
      </c>
      <c r="I2017" t="s">
        <v>318</v>
      </c>
      <c r="J2017" t="s">
        <v>319</v>
      </c>
      <c r="K2017" t="s">
        <v>90</v>
      </c>
      <c r="L2017" t="s">
        <v>28</v>
      </c>
      <c r="M2017" t="s">
        <v>94</v>
      </c>
      <c r="N2017">
        <v>403</v>
      </c>
      <c r="O2017" t="s">
        <v>53</v>
      </c>
      <c r="P2017" s="4">
        <v>133.37</v>
      </c>
      <c r="Q2017">
        <v>1</v>
      </c>
      <c r="R2017" s="4">
        <f t="shared" si="155"/>
        <v>133.37</v>
      </c>
      <c r="S2017" s="2">
        <v>84.590000149999995</v>
      </c>
      <c r="T2017" s="2">
        <f t="shared" si="158"/>
        <v>48.77999985000001</v>
      </c>
      <c r="U2017" s="2">
        <f t="shared" si="159"/>
        <v>84.590000149999995</v>
      </c>
    </row>
    <row r="2018" spans="1:21">
      <c r="A2018">
        <v>82512</v>
      </c>
      <c r="B2018" s="1">
        <v>44209</v>
      </c>
      <c r="C2018" s="2">
        <f t="shared" si="156"/>
        <v>3</v>
      </c>
      <c r="D2018" s="2" t="str">
        <f t="shared" si="157"/>
        <v>Weekday</v>
      </c>
      <c r="E2018" s="2" t="str">
        <f>TEXT(Table2[[#This Row],[Order Date]],"MMMM")</f>
        <v>January</v>
      </c>
      <c r="F2018" s="2" t="str">
        <f>TEXT(Table2[[#This Row],[Order Date]],"YYYY")</f>
        <v>2021</v>
      </c>
      <c r="G2018">
        <v>12180</v>
      </c>
      <c r="H2018" t="s">
        <v>1112</v>
      </c>
      <c r="I2018" t="s">
        <v>109</v>
      </c>
      <c r="J2018" t="s">
        <v>110</v>
      </c>
      <c r="K2018" t="s">
        <v>90</v>
      </c>
      <c r="L2018" t="s">
        <v>28</v>
      </c>
      <c r="M2018" t="s">
        <v>183</v>
      </c>
      <c r="N2018">
        <v>627</v>
      </c>
      <c r="O2018" t="s">
        <v>46</v>
      </c>
      <c r="P2018" s="4">
        <v>165</v>
      </c>
      <c r="Q2018">
        <v>2</v>
      </c>
      <c r="R2018" s="4">
        <f t="shared" si="155"/>
        <v>330</v>
      </c>
      <c r="S2018" s="2">
        <v>245.4600068</v>
      </c>
      <c r="T2018" s="2">
        <f t="shared" si="158"/>
        <v>84.539993199999998</v>
      </c>
      <c r="U2018" s="2">
        <f t="shared" si="159"/>
        <v>122.7300034</v>
      </c>
    </row>
    <row r="2019" spans="1:21">
      <c r="A2019">
        <v>97371</v>
      </c>
      <c r="B2019" s="1">
        <v>44209</v>
      </c>
      <c r="C2019" s="2">
        <f t="shared" si="156"/>
        <v>3</v>
      </c>
      <c r="D2019" s="2" t="str">
        <f t="shared" si="157"/>
        <v>Weekday</v>
      </c>
      <c r="E2019" s="2" t="str">
        <f>TEXT(Table2[[#This Row],[Order Date]],"MMMM")</f>
        <v>January</v>
      </c>
      <c r="F2019" s="2" t="str">
        <f>TEXT(Table2[[#This Row],[Order Date]],"YYYY")</f>
        <v>2021</v>
      </c>
      <c r="G2019">
        <v>12007</v>
      </c>
      <c r="H2019" t="s">
        <v>583</v>
      </c>
      <c r="I2019" t="s">
        <v>685</v>
      </c>
      <c r="J2019" t="s">
        <v>89</v>
      </c>
      <c r="K2019" t="s">
        <v>90</v>
      </c>
      <c r="L2019" t="s">
        <v>28</v>
      </c>
      <c r="M2019" t="s">
        <v>134</v>
      </c>
      <c r="N2019">
        <v>191</v>
      </c>
      <c r="O2019" t="s">
        <v>29</v>
      </c>
      <c r="P2019" s="4">
        <v>85</v>
      </c>
      <c r="Q2019">
        <v>2</v>
      </c>
      <c r="R2019" s="4">
        <f t="shared" si="155"/>
        <v>170</v>
      </c>
      <c r="S2019" s="2">
        <v>109.5599976</v>
      </c>
      <c r="T2019" s="2">
        <f t="shared" si="158"/>
        <v>60.440002399999997</v>
      </c>
      <c r="U2019" s="2">
        <f t="shared" si="159"/>
        <v>54.779998800000001</v>
      </c>
    </row>
    <row r="2020" spans="1:21">
      <c r="A2020">
        <v>90687</v>
      </c>
      <c r="B2020" s="1">
        <v>44208</v>
      </c>
      <c r="C2020" s="2">
        <f t="shared" si="156"/>
        <v>2</v>
      </c>
      <c r="D2020" s="2" t="str">
        <f t="shared" si="157"/>
        <v>Weekday</v>
      </c>
      <c r="E2020" s="2" t="str">
        <f>TEXT(Table2[[#This Row],[Order Date]],"MMMM")</f>
        <v>January</v>
      </c>
      <c r="F2020" s="2" t="str">
        <f>TEXT(Table2[[#This Row],[Order Date]],"YYYY")</f>
        <v>2021</v>
      </c>
      <c r="G2020">
        <v>12010</v>
      </c>
      <c r="H2020" t="s">
        <v>716</v>
      </c>
      <c r="I2020" t="s">
        <v>44</v>
      </c>
      <c r="J2020" t="s">
        <v>110</v>
      </c>
      <c r="K2020" t="s">
        <v>90</v>
      </c>
      <c r="L2020" t="s">
        <v>28</v>
      </c>
      <c r="M2020" t="s">
        <v>120</v>
      </c>
      <c r="N2020">
        <v>365</v>
      </c>
      <c r="O2020" t="s">
        <v>53</v>
      </c>
      <c r="P2020" s="4">
        <v>94.75</v>
      </c>
      <c r="Q2020">
        <v>4</v>
      </c>
      <c r="R2020" s="4">
        <f t="shared" si="155"/>
        <v>379</v>
      </c>
      <c r="S2020" s="2">
        <v>122.2799988</v>
      </c>
      <c r="T2020" s="2">
        <f t="shared" si="158"/>
        <v>256.72000120000001</v>
      </c>
      <c r="U2020" s="2">
        <f t="shared" si="159"/>
        <v>30.5699997</v>
      </c>
    </row>
    <row r="2021" spans="1:21">
      <c r="A2021">
        <v>90125</v>
      </c>
      <c r="B2021" s="1">
        <v>44209</v>
      </c>
      <c r="C2021" s="2">
        <f t="shared" si="156"/>
        <v>3</v>
      </c>
      <c r="D2021" s="2" t="str">
        <f t="shared" si="157"/>
        <v>Weekday</v>
      </c>
      <c r="E2021" s="2" t="str">
        <f>TEXT(Table2[[#This Row],[Order Date]],"MMMM")</f>
        <v>January</v>
      </c>
      <c r="F2021" s="2" t="str">
        <f>TEXT(Table2[[#This Row],[Order Date]],"YYYY")</f>
        <v>2021</v>
      </c>
      <c r="G2021">
        <v>12944</v>
      </c>
      <c r="H2021" t="s">
        <v>1113</v>
      </c>
      <c r="I2021" t="s">
        <v>40</v>
      </c>
      <c r="J2021" t="s">
        <v>110</v>
      </c>
      <c r="K2021" t="s">
        <v>90</v>
      </c>
      <c r="L2021" t="s">
        <v>28</v>
      </c>
      <c r="M2021" t="s">
        <v>120</v>
      </c>
      <c r="N2021">
        <v>365</v>
      </c>
      <c r="O2021" t="s">
        <v>53</v>
      </c>
      <c r="P2021" s="4">
        <v>94.75</v>
      </c>
      <c r="Q2021">
        <v>1</v>
      </c>
      <c r="R2021" s="4">
        <f t="shared" si="155"/>
        <v>94.75</v>
      </c>
      <c r="S2021" s="2">
        <v>30.5699997</v>
      </c>
      <c r="T2021" s="2">
        <f t="shared" si="158"/>
        <v>64.180000300000003</v>
      </c>
      <c r="U2021" s="2">
        <f t="shared" si="159"/>
        <v>30.5699997</v>
      </c>
    </row>
    <row r="2022" spans="1:21">
      <c r="A2022">
        <v>97361</v>
      </c>
      <c r="B2022" s="1">
        <v>44210</v>
      </c>
      <c r="C2022" s="2">
        <f t="shared" si="156"/>
        <v>4</v>
      </c>
      <c r="D2022" s="2" t="str">
        <f t="shared" si="157"/>
        <v>Weekday</v>
      </c>
      <c r="E2022" s="2" t="str">
        <f>TEXT(Table2[[#This Row],[Order Date]],"MMMM")</f>
        <v>January</v>
      </c>
      <c r="F2022" s="2" t="str">
        <f>TEXT(Table2[[#This Row],[Order Date]],"YYYY")</f>
        <v>2021</v>
      </c>
      <c r="G2022">
        <v>12888</v>
      </c>
      <c r="H2022" t="s">
        <v>1114</v>
      </c>
      <c r="I2022" t="s">
        <v>44</v>
      </c>
      <c r="J2022" t="s">
        <v>110</v>
      </c>
      <c r="K2022" t="s">
        <v>90</v>
      </c>
      <c r="L2022" t="s">
        <v>28</v>
      </c>
      <c r="M2022" t="s">
        <v>94</v>
      </c>
      <c r="N2022">
        <v>403</v>
      </c>
      <c r="O2022" t="s">
        <v>53</v>
      </c>
      <c r="P2022" s="4">
        <v>133.37</v>
      </c>
      <c r="Q2022">
        <v>1</v>
      </c>
      <c r="R2022" s="4">
        <f t="shared" si="155"/>
        <v>133.37</v>
      </c>
      <c r="S2022" s="2">
        <v>84.590000149999995</v>
      </c>
      <c r="T2022" s="2">
        <f t="shared" si="158"/>
        <v>48.77999985000001</v>
      </c>
      <c r="U2022" s="2">
        <f t="shared" si="159"/>
        <v>84.590000149999995</v>
      </c>
    </row>
    <row r="2023" spans="1:21">
      <c r="A2023">
        <v>98361</v>
      </c>
      <c r="B2023" s="1">
        <v>44211</v>
      </c>
      <c r="C2023" s="2">
        <f t="shared" si="156"/>
        <v>5</v>
      </c>
      <c r="D2023" s="2" t="str">
        <f t="shared" si="157"/>
        <v>Weekday</v>
      </c>
      <c r="E2023" s="2" t="str">
        <f>TEXT(Table2[[#This Row],[Order Date]],"MMMM")</f>
        <v>January</v>
      </c>
      <c r="F2023" s="2" t="str">
        <f>TEXT(Table2[[#This Row],[Order Date]],"YYYY")</f>
        <v>2021</v>
      </c>
      <c r="G2023">
        <v>12776</v>
      </c>
      <c r="H2023" t="s">
        <v>1115</v>
      </c>
      <c r="I2023" t="s">
        <v>1098</v>
      </c>
      <c r="J2023" t="s">
        <v>110</v>
      </c>
      <c r="K2023" t="s">
        <v>90</v>
      </c>
      <c r="L2023" t="s">
        <v>28</v>
      </c>
      <c r="M2023" t="s">
        <v>160</v>
      </c>
      <c r="N2023">
        <v>502</v>
      </c>
      <c r="O2023" t="s">
        <v>29</v>
      </c>
      <c r="P2023" s="4">
        <v>65</v>
      </c>
      <c r="Q2023">
        <v>3</v>
      </c>
      <c r="R2023" s="4">
        <f t="shared" si="155"/>
        <v>195</v>
      </c>
      <c r="S2023" s="2">
        <v>100.79999541000001</v>
      </c>
      <c r="T2023" s="2">
        <f t="shared" si="158"/>
        <v>94.200004589999992</v>
      </c>
      <c r="U2023" s="2">
        <f t="shared" si="159"/>
        <v>33.599998470000003</v>
      </c>
    </row>
    <row r="2024" spans="1:21">
      <c r="A2024">
        <v>89073</v>
      </c>
      <c r="B2024" s="1">
        <v>44212</v>
      </c>
      <c r="C2024" s="2">
        <f t="shared" si="156"/>
        <v>6</v>
      </c>
      <c r="D2024" s="2" t="str">
        <f t="shared" si="157"/>
        <v>Weekend</v>
      </c>
      <c r="E2024" s="2" t="str">
        <f>TEXT(Table2[[#This Row],[Order Date]],"MMMM")</f>
        <v>January</v>
      </c>
      <c r="F2024" s="2" t="str">
        <f>TEXT(Table2[[#This Row],[Order Date]],"YYYY")</f>
        <v>2021</v>
      </c>
      <c r="G2024">
        <v>12112</v>
      </c>
      <c r="H2024" t="s">
        <v>1116</v>
      </c>
      <c r="I2024" t="s">
        <v>26</v>
      </c>
      <c r="J2024" t="s">
        <v>89</v>
      </c>
      <c r="K2024" t="s">
        <v>90</v>
      </c>
      <c r="L2024" t="s">
        <v>28</v>
      </c>
      <c r="M2024" t="s">
        <v>120</v>
      </c>
      <c r="N2024">
        <v>365</v>
      </c>
      <c r="O2024" t="s">
        <v>53</v>
      </c>
      <c r="P2024" s="4">
        <v>94.75</v>
      </c>
      <c r="Q2024">
        <v>4</v>
      </c>
      <c r="R2024" s="4">
        <f t="shared" si="155"/>
        <v>379</v>
      </c>
      <c r="S2024" s="2">
        <v>122.2799988</v>
      </c>
      <c r="T2024" s="2">
        <f t="shared" si="158"/>
        <v>256.72000120000001</v>
      </c>
      <c r="U2024" s="2">
        <f t="shared" si="159"/>
        <v>30.5699997</v>
      </c>
    </row>
    <row r="2025" spans="1:21">
      <c r="A2025">
        <v>98417</v>
      </c>
      <c r="B2025" s="1">
        <v>44206</v>
      </c>
      <c r="C2025" s="2">
        <f t="shared" si="156"/>
        <v>7</v>
      </c>
      <c r="D2025" s="2" t="str">
        <f t="shared" si="157"/>
        <v>Weekend</v>
      </c>
      <c r="E2025" s="2" t="str">
        <f>TEXT(Table2[[#This Row],[Order Date]],"MMMM")</f>
        <v>January</v>
      </c>
      <c r="F2025" s="2" t="str">
        <f>TEXT(Table2[[#This Row],[Order Date]],"YYYY")</f>
        <v>2021</v>
      </c>
      <c r="G2025">
        <v>12199</v>
      </c>
      <c r="H2025" t="s">
        <v>1117</v>
      </c>
      <c r="I2025" t="s">
        <v>159</v>
      </c>
      <c r="J2025" t="s">
        <v>110</v>
      </c>
      <c r="K2025" t="s">
        <v>90</v>
      </c>
      <c r="L2025" t="s">
        <v>28</v>
      </c>
      <c r="M2025" t="s">
        <v>120</v>
      </c>
      <c r="N2025">
        <v>365</v>
      </c>
      <c r="O2025" t="s">
        <v>53</v>
      </c>
      <c r="P2025" s="4">
        <v>94.75</v>
      </c>
      <c r="Q2025">
        <v>3</v>
      </c>
      <c r="R2025" s="4">
        <f t="shared" si="155"/>
        <v>284.25</v>
      </c>
      <c r="S2025" s="2">
        <v>91.709999100000005</v>
      </c>
      <c r="T2025" s="2">
        <f t="shared" si="158"/>
        <v>192.5400009</v>
      </c>
      <c r="U2025" s="2">
        <f t="shared" si="159"/>
        <v>30.5699997</v>
      </c>
    </row>
    <row r="2026" spans="1:21">
      <c r="A2026">
        <v>85217</v>
      </c>
      <c r="B2026" s="1">
        <v>44206</v>
      </c>
      <c r="C2026" s="2">
        <f t="shared" si="156"/>
        <v>7</v>
      </c>
      <c r="D2026" s="2" t="str">
        <f t="shared" si="157"/>
        <v>Weekend</v>
      </c>
      <c r="E2026" s="2" t="str">
        <f>TEXT(Table2[[#This Row],[Order Date]],"MMMM")</f>
        <v>January</v>
      </c>
      <c r="F2026" s="2" t="str">
        <f>TEXT(Table2[[#This Row],[Order Date]],"YYYY")</f>
        <v>2021</v>
      </c>
      <c r="G2026">
        <v>12008</v>
      </c>
      <c r="H2026" t="s">
        <v>636</v>
      </c>
      <c r="I2026" t="s">
        <v>159</v>
      </c>
      <c r="J2026" t="s">
        <v>110</v>
      </c>
      <c r="K2026" t="s">
        <v>90</v>
      </c>
      <c r="L2026" t="s">
        <v>28</v>
      </c>
      <c r="M2026" t="s">
        <v>120</v>
      </c>
      <c r="N2026">
        <v>365</v>
      </c>
      <c r="O2026" t="s">
        <v>53</v>
      </c>
      <c r="P2026" s="4">
        <v>94.75</v>
      </c>
      <c r="Q2026">
        <v>1</v>
      </c>
      <c r="R2026" s="4">
        <f t="shared" si="155"/>
        <v>94.75</v>
      </c>
      <c r="S2026" s="2">
        <v>30.5699997</v>
      </c>
      <c r="T2026" s="2">
        <f t="shared" si="158"/>
        <v>64.180000300000003</v>
      </c>
      <c r="U2026" s="2">
        <f t="shared" si="159"/>
        <v>30.5699997</v>
      </c>
    </row>
    <row r="2027" spans="1:21">
      <c r="A2027">
        <v>91623</v>
      </c>
      <c r="B2027" s="1">
        <v>44206</v>
      </c>
      <c r="C2027" s="2">
        <f t="shared" si="156"/>
        <v>7</v>
      </c>
      <c r="D2027" s="2" t="str">
        <f t="shared" si="157"/>
        <v>Weekend</v>
      </c>
      <c r="E2027" s="2" t="str">
        <f>TEXT(Table2[[#This Row],[Order Date]],"MMMM")</f>
        <v>January</v>
      </c>
      <c r="F2027" s="2" t="str">
        <f>TEXT(Table2[[#This Row],[Order Date]],"YYYY")</f>
        <v>2021</v>
      </c>
      <c r="G2027">
        <v>12059</v>
      </c>
      <c r="H2027" t="s">
        <v>1118</v>
      </c>
      <c r="I2027" t="s">
        <v>109</v>
      </c>
      <c r="J2027" t="s">
        <v>110</v>
      </c>
      <c r="K2027" t="s">
        <v>90</v>
      </c>
      <c r="L2027" t="s">
        <v>28</v>
      </c>
      <c r="M2027" t="s">
        <v>94</v>
      </c>
      <c r="N2027">
        <v>403</v>
      </c>
      <c r="O2027" t="s">
        <v>53</v>
      </c>
      <c r="P2027" s="4">
        <v>133.37</v>
      </c>
      <c r="Q2027">
        <v>1</v>
      </c>
      <c r="R2027" s="4">
        <f t="shared" si="155"/>
        <v>133.37</v>
      </c>
      <c r="S2027" s="2">
        <v>84.590000149999995</v>
      </c>
      <c r="T2027" s="2">
        <f t="shared" si="158"/>
        <v>48.77999985000001</v>
      </c>
      <c r="U2027" s="2">
        <f t="shared" si="159"/>
        <v>84.590000149999995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"/>
  <sheetViews>
    <sheetView workbookViewId="0">
      <selection activeCell="H2" sqref="H2"/>
    </sheetView>
  </sheetViews>
  <sheetFormatPr defaultRowHeight="14.1"/>
  <cols>
    <col min="2" max="2" width="11.25" customWidth="1"/>
    <col min="3" max="3" width="13.125" customWidth="1"/>
    <col min="5" max="5" width="13.5" customWidth="1"/>
    <col min="6" max="6" width="37.75" customWidth="1"/>
    <col min="7" max="7" width="11.125" customWidth="1"/>
    <col min="8" max="8" width="12.25" customWidth="1"/>
  </cols>
  <sheetData>
    <row r="1" spans="1:8">
      <c r="A1" t="s">
        <v>1119</v>
      </c>
      <c r="B1" t="s">
        <v>1120</v>
      </c>
      <c r="C1" t="s">
        <v>1121</v>
      </c>
      <c r="D1" t="s">
        <v>1122</v>
      </c>
      <c r="E1" t="s">
        <v>1123</v>
      </c>
      <c r="F1" t="s">
        <v>1124</v>
      </c>
      <c r="G1" t="s">
        <v>1125</v>
      </c>
      <c r="H1" t="s">
        <v>1126</v>
      </c>
    </row>
    <row r="2" spans="1:8">
      <c r="A2">
        <v>16953</v>
      </c>
      <c r="B2" s="1">
        <f>VLOOKUP(A2,Sheet1!A:H,2,FALSE)</f>
        <v>44184</v>
      </c>
      <c r="C2">
        <f>VLOOKUP(A2,Sheet1!A:H,3,FALSE)</f>
        <v>2078</v>
      </c>
      <c r="D2" t="str">
        <f>VLOOKUP(A2,Sheet1!A:H,4,FALSE)</f>
        <v>In Store</v>
      </c>
      <c r="E2" t="str">
        <f>VLOOKUP(A2,Sheet1!A:H,5,FALSE)</f>
        <v>Credit Card</v>
      </c>
      <c r="F2" t="str">
        <f>VLOOKUP(A2,Sheet1!A:H,6,FALSE)</f>
        <v>Schwinn Comfort Bike Seat</v>
      </c>
      <c r="G2" t="str">
        <f>VLOOKUP(A2,Sheet1!A:H,7,FALSE)</f>
        <v>Biking</v>
      </c>
      <c r="H2">
        <f>VLOOKUP(A2,Sheet1!A:H,8,FALSE)</f>
        <v>80</v>
      </c>
    </row>
    <row r="3" spans="1:8">
      <c r="A3">
        <v>16864</v>
      </c>
      <c r="B3" s="1">
        <f>VLOOKUP(A3,Sheet1!A:H,2,FALSE)</f>
        <v>44184</v>
      </c>
      <c r="C3">
        <f>VLOOKUP(A3,Sheet1!A:H,3,FALSE)</f>
        <v>10992</v>
      </c>
      <c r="D3" t="str">
        <f>VLOOKUP(A3,Sheet1!A:H,4,FALSE)</f>
        <v>Online</v>
      </c>
      <c r="E3" t="str">
        <f>VLOOKUP(A3,Sheet1!A:H,5,FALSE)</f>
        <v>Credit Card</v>
      </c>
      <c r="F3" t="str">
        <f>VLOOKUP(A3,Sheet1!A:H,6,FALSE)</f>
        <v>Mercurial Vapor 13 Elite FG</v>
      </c>
      <c r="G3" t="str">
        <f>VLOOKUP(A3,Sheet1!A:H,7,FALSE)</f>
        <v>Soccer</v>
      </c>
      <c r="H3">
        <f>VLOOKUP(A3,Sheet1!A:H,8,FALSE)</f>
        <v>94.75</v>
      </c>
    </row>
    <row r="4" spans="1:8">
      <c r="A4">
        <v>10459</v>
      </c>
      <c r="B4" s="1">
        <f>VLOOKUP(A4,Sheet1!A:H,2,FALSE)</f>
        <v>44184</v>
      </c>
      <c r="C4">
        <f>VLOOKUP(A4,Sheet1!A:H,3,FALSE)</f>
        <v>9814</v>
      </c>
      <c r="D4" t="str">
        <f>VLOOKUP(A4,Sheet1!A:H,4,FALSE)</f>
        <v>Online</v>
      </c>
      <c r="E4" t="str">
        <f>VLOOKUP(A4,Sheet1!A:H,5,FALSE)</f>
        <v>Debit Card</v>
      </c>
      <c r="F4" t="str">
        <f>VLOOKUP(A4,Sheet1!A:H,6,FALSE)</f>
        <v>MAZEL Two Way Golf Putter</v>
      </c>
      <c r="G4" t="str">
        <f>VLOOKUP(A4,Sheet1!A:H,7,FALSE)</f>
        <v>Golf</v>
      </c>
      <c r="H4">
        <f>VLOOKUP(A4,Sheet1!A:H,8,FALSE)</f>
        <v>211.96</v>
      </c>
    </row>
    <row r="5" spans="1:8">
      <c r="A5">
        <v>18857</v>
      </c>
      <c r="B5" s="1">
        <f>VLOOKUP(A5,Sheet1!A:H,2,FALSE)</f>
        <v>44183</v>
      </c>
      <c r="C5">
        <f>VLOOKUP(A5,Sheet1!A:H,3,FALSE)</f>
        <v>4838</v>
      </c>
      <c r="D5" t="str">
        <f>VLOOKUP(A5,Sheet1!A:H,4,FALSE)</f>
        <v>In Store</v>
      </c>
      <c r="E5" t="str">
        <f>VLOOKUP(A5,Sheet1!A:H,5,FALSE)</f>
        <v>Credit Card</v>
      </c>
      <c r="F5" t="str">
        <f>VLOOKUP(A5,Sheet1!A:H,6,FALSE)</f>
        <v>Schwinn Comfort Bike Seat</v>
      </c>
      <c r="G5" t="str">
        <f>VLOOKUP(A5,Sheet1!A:H,7,FALSE)</f>
        <v>Biking</v>
      </c>
      <c r="H5">
        <f>VLOOKUP(A5,Sheet1!A:H,8,FALSE)</f>
        <v>80</v>
      </c>
    </row>
    <row r="6" spans="1:8">
      <c r="A6">
        <v>16081</v>
      </c>
      <c r="B6" s="1">
        <f>VLOOKUP(A6,Sheet1!A:H,2,FALSE)</f>
        <v>44183</v>
      </c>
      <c r="C6">
        <f>VLOOKUP(A6,Sheet1!A:H,3,FALSE)</f>
        <v>5367</v>
      </c>
      <c r="D6" t="str">
        <f>VLOOKUP(A6,Sheet1!A:H,4,FALSE)</f>
        <v>Online</v>
      </c>
      <c r="E6" t="str">
        <f>VLOOKUP(A6,Sheet1!A:H,5,FALSE)</f>
        <v>Credit Card</v>
      </c>
      <c r="F6" t="str">
        <f>VLOOKUP(A6,Sheet1!A:H,6,FALSE)</f>
        <v>Mercurial Vapor 12 Academy Cleats</v>
      </c>
      <c r="G6" t="str">
        <f>VLOOKUP(A6,Sheet1!A:H,7,FALSE)</f>
        <v>Soccer</v>
      </c>
      <c r="H6">
        <f>VLOOKUP(A6,Sheet1!A:H,8,FALSE)</f>
        <v>133.37</v>
      </c>
    </row>
    <row r="7" spans="1:8">
      <c r="A7">
        <v>49878</v>
      </c>
      <c r="B7" s="1">
        <f>VLOOKUP(A7,Sheet1!A:H,2,FALSE)</f>
        <v>44183</v>
      </c>
      <c r="C7">
        <f>VLOOKUP(A7,Sheet1!A:H,3,FALSE)</f>
        <v>1564</v>
      </c>
      <c r="D7" t="str">
        <f>VLOOKUP(A7,Sheet1!A:H,4,FALSE)</f>
        <v>Online</v>
      </c>
      <c r="E7" t="str">
        <f>VLOOKUP(A7,Sheet1!A:H,5,FALSE)</f>
        <v>Debit Card</v>
      </c>
      <c r="F7" t="str">
        <f>VLOOKUP(A7,Sheet1!A:H,6,FALSE)</f>
        <v>Taylormade Rocketballz Golf Balls</v>
      </c>
      <c r="G7" t="str">
        <f>VLOOKUP(A7,Sheet1!A:H,7,FALSE)</f>
        <v>Golf</v>
      </c>
      <c r="H7">
        <f>VLOOKUP(A7,Sheet1!A:H,8,FALSE)</f>
        <v>186.76</v>
      </c>
    </row>
    <row r="8" spans="1:8">
      <c r="A8">
        <v>48098</v>
      </c>
      <c r="B8" s="1">
        <f>VLOOKUP(A8,Sheet1!A:H,2,FALSE)</f>
        <v>44180</v>
      </c>
      <c r="C8">
        <f>VLOOKUP(A8,Sheet1!A:H,3,FALSE)</f>
        <v>4238</v>
      </c>
      <c r="D8" t="str">
        <f>VLOOKUP(A8,Sheet1!A:H,4,FALSE)</f>
        <v>Online</v>
      </c>
      <c r="E8" t="str">
        <f>VLOOKUP(A8,Sheet1!A:H,5,FALSE)</f>
        <v>Credit Card</v>
      </c>
      <c r="F8" t="str">
        <f>VLOOKUP(A8,Sheet1!A:H,6,FALSE)</f>
        <v>Mercurial Vapor 13 Elite FG</v>
      </c>
      <c r="G8" t="str">
        <f>VLOOKUP(A8,Sheet1!A:H,7,FALSE)</f>
        <v>Soccer</v>
      </c>
      <c r="H8">
        <f>VLOOKUP(A8,Sheet1!A:H,8,FALSE)</f>
        <v>94.75</v>
      </c>
    </row>
    <row r="9" spans="1:8">
      <c r="A9">
        <v>75774</v>
      </c>
      <c r="B9" s="1">
        <f>VLOOKUP(A9,Sheet1!A:H,2,FALSE)</f>
        <v>44180</v>
      </c>
      <c r="C9">
        <f>VLOOKUP(A9,Sheet1!A:H,3,FALSE)</f>
        <v>19327</v>
      </c>
      <c r="D9" t="str">
        <f>VLOOKUP(A9,Sheet1!A:H,4,FALSE)</f>
        <v>Online</v>
      </c>
      <c r="E9" t="str">
        <f>VLOOKUP(A9,Sheet1!A:H,5,FALSE)</f>
        <v>Credit Card</v>
      </c>
      <c r="F9" t="str">
        <f>VLOOKUP(A9,Sheet1!A:H,6,FALSE)</f>
        <v xml:space="preserve">Smart watch </v>
      </c>
      <c r="G9" t="str">
        <f>VLOOKUP(A9,Sheet1!A:H,7,FALSE)</f>
        <v>Electronics</v>
      </c>
      <c r="H9">
        <f>VLOOKUP(A9,Sheet1!A:H,8,FALSE)</f>
        <v>370</v>
      </c>
    </row>
    <row r="10" spans="1:8">
      <c r="A10">
        <v>15042</v>
      </c>
      <c r="B10" s="1">
        <f>VLOOKUP(A10,Sheet1!A:H,2,FALSE)</f>
        <v>44180</v>
      </c>
      <c r="C10">
        <f>VLOOKUP(A10,Sheet1!A:H,3,FALSE)</f>
        <v>1443</v>
      </c>
      <c r="D10" t="str">
        <f>VLOOKUP(A10,Sheet1!A:H,4,FALSE)</f>
        <v>Online</v>
      </c>
      <c r="E10" t="str">
        <f>VLOOKUP(A10,Sheet1!A:H,5,FALSE)</f>
        <v>Debit Card</v>
      </c>
      <c r="F10" t="str">
        <f>VLOOKUP(A10,Sheet1!A:H,6,FALSE)</f>
        <v>Air Zoom Pegasus 37</v>
      </c>
      <c r="G10" t="str">
        <f>VLOOKUP(A10,Sheet1!A:H,7,FALSE)</f>
        <v>Apparel</v>
      </c>
      <c r="H10">
        <f>VLOOKUP(A10,Sheet1!A:H,8,FALSE)</f>
        <v>340</v>
      </c>
    </row>
    <row r="11" spans="1:8">
      <c r="A11">
        <v>21312</v>
      </c>
      <c r="B11" s="1">
        <f>VLOOKUP(A11,Sheet1!A:H,2,FALSE)</f>
        <v>44179</v>
      </c>
      <c r="C11">
        <f>VLOOKUP(A11,Sheet1!A:H,3,FALSE)</f>
        <v>6706</v>
      </c>
      <c r="D11" t="str">
        <f>VLOOKUP(A11,Sheet1!A:H,4,FALSE)</f>
        <v>In Store</v>
      </c>
      <c r="E11" t="str">
        <f>VLOOKUP(A11,Sheet1!A:H,5,FALSE)</f>
        <v>Debit Card</v>
      </c>
      <c r="F11" t="str">
        <f>VLOOKUP(A11,Sheet1!A:H,6,FALSE)</f>
        <v>Women's X-Tech Golf Glove Left Hand</v>
      </c>
      <c r="G11" t="str">
        <f>VLOOKUP(A11,Sheet1!A:H,7,FALSE)</f>
        <v>Golf</v>
      </c>
      <c r="H11">
        <f>VLOOKUP(A11,Sheet1!A:H,8,FALSE)</f>
        <v>274.25</v>
      </c>
    </row>
    <row r="12" spans="1:8">
      <c r="A12">
        <v>51298</v>
      </c>
      <c r="B12" s="1">
        <f>VLOOKUP(A12,Sheet1!A:H,2,FALSE)</f>
        <v>44179</v>
      </c>
      <c r="C12">
        <f>VLOOKUP(A12,Sheet1!A:H,3,FALSE)</f>
        <v>9272</v>
      </c>
      <c r="D12" t="str">
        <f>VLOOKUP(A12,Sheet1!A:H,4,FALSE)</f>
        <v>Online</v>
      </c>
      <c r="E12" t="str">
        <f>VLOOKUP(A12,Sheet1!A:H,5,FALSE)</f>
        <v>Credit Card</v>
      </c>
      <c r="F12" t="str">
        <f>VLOOKUP(A12,Sheet1!A:H,6,FALSE)</f>
        <v>Dri-FIT Victory Golf Polo</v>
      </c>
      <c r="G12" t="str">
        <f>VLOOKUP(A12,Sheet1!A:H,7,FALSE)</f>
        <v>Apparel</v>
      </c>
      <c r="H12">
        <f>VLOOKUP(A12,Sheet1!A:H,8,FALSE)</f>
        <v>325</v>
      </c>
    </row>
    <row r="13" spans="1:8">
      <c r="A13">
        <v>10595</v>
      </c>
      <c r="B13" s="1">
        <f>VLOOKUP(A13,Sheet1!A:H,2,FALSE)</f>
        <v>44179</v>
      </c>
      <c r="C13">
        <f>VLOOKUP(A13,Sheet1!A:H,3,FALSE)</f>
        <v>11034</v>
      </c>
      <c r="D13" t="str">
        <f>VLOOKUP(A13,Sheet1!A:H,4,FALSE)</f>
        <v>Online</v>
      </c>
      <c r="E13" t="str">
        <f>VLOOKUP(A13,Sheet1!A:H,5,FALSE)</f>
        <v>Credit Card</v>
      </c>
      <c r="F13" t="str">
        <f>VLOOKUP(A13,Sheet1!A:H,6,FALSE)</f>
        <v>Mercurial Vapor 12 Academy Cleats</v>
      </c>
      <c r="G13" t="str">
        <f>VLOOKUP(A13,Sheet1!A:H,7,FALSE)</f>
        <v>Soccer</v>
      </c>
      <c r="H13">
        <f>VLOOKUP(A13,Sheet1!A:H,8,FALSE)</f>
        <v>133.37</v>
      </c>
    </row>
    <row r="14" spans="1:8">
      <c r="A14">
        <v>47199</v>
      </c>
      <c r="B14" s="1">
        <f>VLOOKUP(A14,Sheet1!A:H,2,FALSE)</f>
        <v>44179</v>
      </c>
      <c r="C14">
        <f>VLOOKUP(A14,Sheet1!A:H,3,FALSE)</f>
        <v>4839</v>
      </c>
      <c r="D14" t="str">
        <f>VLOOKUP(A14,Sheet1!A:H,4,FALSE)</f>
        <v>Online</v>
      </c>
      <c r="E14" t="str">
        <f>VLOOKUP(A14,Sheet1!A:H,5,FALSE)</f>
        <v>Debit Card</v>
      </c>
      <c r="F14" t="str">
        <f>VLOOKUP(A14,Sheet1!A:H,6,FALSE)</f>
        <v>Women's Tempo Shorts</v>
      </c>
      <c r="G14" t="str">
        <f>VLOOKUP(A14,Sheet1!A:H,7,FALSE)</f>
        <v>Apparel</v>
      </c>
      <c r="H14">
        <f>VLOOKUP(A14,Sheet1!A:H,8,FALSE)</f>
        <v>120</v>
      </c>
    </row>
    <row r="15" spans="1:8">
      <c r="A15">
        <v>75733</v>
      </c>
      <c r="B15" s="1">
        <f>VLOOKUP(A15,Sheet1!A:H,2,FALSE)</f>
        <v>44179</v>
      </c>
      <c r="C15">
        <f>VLOOKUP(A15,Sheet1!A:H,3,FALSE)</f>
        <v>19286</v>
      </c>
      <c r="D15" t="str">
        <f>VLOOKUP(A15,Sheet1!A:H,4,FALSE)</f>
        <v>Online</v>
      </c>
      <c r="E15" t="str">
        <f>VLOOKUP(A15,Sheet1!A:H,5,FALSE)</f>
        <v>Credit Card</v>
      </c>
      <c r="F15" t="str">
        <f>VLOOKUP(A15,Sheet1!A:H,6,FALSE)</f>
        <v xml:space="preserve">Smart watch </v>
      </c>
      <c r="G15" t="str">
        <f>VLOOKUP(A15,Sheet1!A:H,7,FALSE)</f>
        <v>Electronics</v>
      </c>
      <c r="H15">
        <f>VLOOKUP(A15,Sheet1!A:H,8,FALSE)</f>
        <v>370</v>
      </c>
    </row>
    <row r="16" spans="1:8">
      <c r="A16">
        <v>75735</v>
      </c>
      <c r="B16" s="1">
        <f>VLOOKUP(A16,Sheet1!A:H,2,FALSE)</f>
        <v>44177</v>
      </c>
      <c r="C16">
        <f>VLOOKUP(A16,Sheet1!A:H,3,FALSE)</f>
        <v>19288</v>
      </c>
      <c r="D16" t="str">
        <f>VLOOKUP(A16,Sheet1!A:H,4,FALSE)</f>
        <v>Online</v>
      </c>
      <c r="E16" t="str">
        <f>VLOOKUP(A16,Sheet1!A:H,5,FALSE)</f>
        <v>Credit Card</v>
      </c>
      <c r="F16" t="str">
        <f>VLOOKUP(A16,Sheet1!A:H,6,FALSE)</f>
        <v xml:space="preserve">Smart watch </v>
      </c>
      <c r="G16" t="str">
        <f>VLOOKUP(A16,Sheet1!A:H,7,FALSE)</f>
        <v>Electronics</v>
      </c>
      <c r="H16">
        <f>VLOOKUP(A16,Sheet1!A:H,8,FALSE)</f>
        <v>370</v>
      </c>
    </row>
    <row r="17" spans="1:8">
      <c r="A17">
        <v>75736</v>
      </c>
      <c r="B17" s="1">
        <f>VLOOKUP(A17,Sheet1!A:H,2,FALSE)</f>
        <v>44176</v>
      </c>
      <c r="C17">
        <f>VLOOKUP(A17,Sheet1!A:H,3,FALSE)</f>
        <v>19289</v>
      </c>
      <c r="D17" t="str">
        <f>VLOOKUP(A17,Sheet1!A:H,4,FALSE)</f>
        <v>Online</v>
      </c>
      <c r="E17" t="str">
        <f>VLOOKUP(A17,Sheet1!A:H,5,FALSE)</f>
        <v>Credit Card</v>
      </c>
      <c r="F17" t="str">
        <f>VLOOKUP(A17,Sheet1!A:H,6,FALSE)</f>
        <v xml:space="preserve">Smart watch </v>
      </c>
      <c r="G17" t="str">
        <f>VLOOKUP(A17,Sheet1!A:H,7,FALSE)</f>
        <v>Electronics</v>
      </c>
      <c r="H17">
        <f>VLOOKUP(A17,Sheet1!A:H,8,FALSE)</f>
        <v>370</v>
      </c>
    </row>
    <row r="18" spans="1:8">
      <c r="A18">
        <v>15228</v>
      </c>
      <c r="B18" s="1">
        <f>VLOOKUP(A18,Sheet1!A:H,2,FALSE)</f>
        <v>44176</v>
      </c>
      <c r="C18">
        <f>VLOOKUP(A18,Sheet1!A:H,3,FALSE)</f>
        <v>3138</v>
      </c>
      <c r="D18" t="str">
        <f>VLOOKUP(A18,Sheet1!A:H,4,FALSE)</f>
        <v>Online</v>
      </c>
      <c r="E18" t="str">
        <f>VLOOKUP(A18,Sheet1!A:H,5,FALSE)</f>
        <v>Debit Card</v>
      </c>
      <c r="F18" t="str">
        <f>VLOOKUP(A18,Sheet1!A:H,6,FALSE)</f>
        <v>NB 455 V2 Closure Running Shoe</v>
      </c>
      <c r="G18" t="str">
        <f>VLOOKUP(A18,Sheet1!A:H,7,FALSE)</f>
        <v>Apparel</v>
      </c>
      <c r="H18">
        <f>VLOOKUP(A18,Sheet1!A:H,8,FALSE)</f>
        <v>219.96</v>
      </c>
    </row>
    <row r="19" spans="1:8">
      <c r="A19">
        <v>75778</v>
      </c>
      <c r="B19" s="1">
        <f>VLOOKUP(A19,Sheet1!A:H,2,FALSE)</f>
        <v>44176</v>
      </c>
      <c r="C19">
        <f>VLOOKUP(A19,Sheet1!A:H,3,FALSE)</f>
        <v>19331</v>
      </c>
      <c r="D19" t="str">
        <f>VLOOKUP(A19,Sheet1!A:H,4,FALSE)</f>
        <v>Online</v>
      </c>
      <c r="E19" t="str">
        <f>VLOOKUP(A19,Sheet1!A:H,5,FALSE)</f>
        <v>Credit Card</v>
      </c>
      <c r="F19" t="str">
        <f>VLOOKUP(A19,Sheet1!A:H,6,FALSE)</f>
        <v xml:space="preserve">Smart watch </v>
      </c>
      <c r="G19" t="str">
        <f>VLOOKUP(A19,Sheet1!A:H,7,FALSE)</f>
        <v>Electronics</v>
      </c>
      <c r="H19">
        <f>VLOOKUP(A19,Sheet1!A:H,8,FALSE)</f>
        <v>370</v>
      </c>
    </row>
    <row r="20" spans="1:8">
      <c r="A20">
        <v>23156</v>
      </c>
      <c r="B20" s="1">
        <f>VLOOKUP(A20,Sheet1!A:H,2,FALSE)</f>
        <v>44170</v>
      </c>
      <c r="C20">
        <f>VLOOKUP(A20,Sheet1!A:H,3,FALSE)</f>
        <v>6466</v>
      </c>
      <c r="D20" t="str">
        <f>VLOOKUP(A20,Sheet1!A:H,4,FALSE)</f>
        <v>In Store</v>
      </c>
      <c r="E20" t="str">
        <f>VLOOKUP(A20,Sheet1!A:H,5,FALSE)</f>
        <v>Debit Card</v>
      </c>
      <c r="F20" t="str">
        <f>VLOOKUP(A20,Sheet1!A:H,6,FALSE)</f>
        <v>Mercurial Vapor 13 Elite FG</v>
      </c>
      <c r="G20" t="str">
        <f>VLOOKUP(A20,Sheet1!A:H,7,FALSE)</f>
        <v>Soccer</v>
      </c>
      <c r="H20">
        <f>VLOOKUP(A20,Sheet1!A:H,8,FALSE)</f>
        <v>473.75</v>
      </c>
    </row>
    <row r="21" spans="1:8">
      <c r="A21">
        <v>3987</v>
      </c>
      <c r="B21" s="1">
        <f>VLOOKUP(A21,Sheet1!A:H,2,FALSE)</f>
        <v>44170</v>
      </c>
      <c r="C21">
        <f>VLOOKUP(A21,Sheet1!A:H,3,FALSE)</f>
        <v>6280</v>
      </c>
      <c r="D21" t="str">
        <f>VLOOKUP(A21,Sheet1!A:H,4,FALSE)</f>
        <v>Online</v>
      </c>
      <c r="E21" t="str">
        <f>VLOOKUP(A21,Sheet1!A:H,5,FALSE)</f>
        <v>Credit Card</v>
      </c>
      <c r="F21" t="str">
        <f>VLOOKUP(A21,Sheet1!A:H,6,FALSE)</f>
        <v>Dri-FIT Victory Golf Polo</v>
      </c>
      <c r="G21" t="str">
        <f>VLOOKUP(A21,Sheet1!A:H,7,FALSE)</f>
        <v>Apparel</v>
      </c>
      <c r="H21">
        <f>VLOOKUP(A21,Sheet1!A:H,8,FALSE)</f>
        <v>325</v>
      </c>
    </row>
    <row r="22" spans="1:8">
      <c r="A22">
        <v>2911</v>
      </c>
      <c r="B22" s="1">
        <f>VLOOKUP(A22,Sheet1!A:H,2,FALSE)</f>
        <v>44170</v>
      </c>
      <c r="C22">
        <f>VLOOKUP(A22,Sheet1!A:H,3,FALSE)</f>
        <v>2817</v>
      </c>
      <c r="D22" t="str">
        <f>VLOOKUP(A22,Sheet1!A:H,4,FALSE)</f>
        <v>Online</v>
      </c>
      <c r="E22" t="str">
        <f>VLOOKUP(A22,Sheet1!A:H,5,FALSE)</f>
        <v>Credit Card</v>
      </c>
      <c r="F22" t="str">
        <f>VLOOKUP(A22,Sheet1!A:H,6,FALSE)</f>
        <v>Dri-FIT Victory Golf Polo</v>
      </c>
      <c r="G22" t="str">
        <f>VLOOKUP(A22,Sheet1!A:H,7,FALSE)</f>
        <v>Apparel</v>
      </c>
      <c r="H22">
        <f>VLOOKUP(A22,Sheet1!A:H,8,FALSE)</f>
        <v>130</v>
      </c>
    </row>
    <row r="23" spans="1:8">
      <c r="A23">
        <v>53202</v>
      </c>
      <c r="B23" s="1">
        <f>VLOOKUP(A23,Sheet1!A:H,2,FALSE)</f>
        <v>44169</v>
      </c>
      <c r="C23">
        <f>VLOOKUP(A23,Sheet1!A:H,3,FALSE)</f>
        <v>5007</v>
      </c>
      <c r="D23" t="str">
        <f>VLOOKUP(A23,Sheet1!A:H,4,FALSE)</f>
        <v>Online</v>
      </c>
      <c r="E23" t="str">
        <f>VLOOKUP(A23,Sheet1!A:H,5,FALSE)</f>
        <v>Credit Card</v>
      </c>
      <c r="F23" t="str">
        <f>VLOOKUP(A23,Sheet1!A:H,6,FALSE)</f>
        <v>Mercurial Vapor 13 Elite FG</v>
      </c>
      <c r="G23" t="str">
        <f>VLOOKUP(A23,Sheet1!A:H,7,FALSE)</f>
        <v>Soccer</v>
      </c>
      <c r="H23">
        <f>VLOOKUP(A23,Sheet1!A:H,8,FALSE)</f>
        <v>473.75</v>
      </c>
    </row>
    <row r="24" spans="1:8">
      <c r="A24">
        <v>10276</v>
      </c>
      <c r="B24" s="1">
        <f>VLOOKUP(A24,Sheet1!A:H,2,FALSE)</f>
        <v>44169</v>
      </c>
      <c r="C24">
        <f>VLOOKUP(A24,Sheet1!A:H,3,FALSE)</f>
        <v>7887</v>
      </c>
      <c r="D24" t="str">
        <f>VLOOKUP(A24,Sheet1!A:H,4,FALSE)</f>
        <v>Online</v>
      </c>
      <c r="E24" t="str">
        <f>VLOOKUP(A24,Sheet1!A:H,5,FALSE)</f>
        <v>Credit Card</v>
      </c>
      <c r="F24" t="str">
        <f>VLOOKUP(A24,Sheet1!A:H,6,FALSE)</f>
        <v>Dri-FIT Victory Golf Polo</v>
      </c>
      <c r="G24" t="str">
        <f>VLOOKUP(A24,Sheet1!A:H,7,FALSE)</f>
        <v>Apparel</v>
      </c>
      <c r="H24">
        <f>VLOOKUP(A24,Sheet1!A:H,8,FALSE)</f>
        <v>130</v>
      </c>
    </row>
    <row r="25" spans="1:8">
      <c r="A25">
        <v>10584</v>
      </c>
      <c r="B25" s="1">
        <f>VLOOKUP(A25,Sheet1!A:H,2,FALSE)</f>
        <v>44169</v>
      </c>
      <c r="C25">
        <f>VLOOKUP(A25,Sheet1!A:H,3,FALSE)</f>
        <v>2698</v>
      </c>
      <c r="D25" t="str">
        <f>VLOOKUP(A25,Sheet1!A:H,4,FALSE)</f>
        <v>Online</v>
      </c>
      <c r="E25" t="str">
        <f>VLOOKUP(A25,Sheet1!A:H,5,FALSE)</f>
        <v>Credit Card</v>
      </c>
      <c r="F25" t="str">
        <f>VLOOKUP(A25,Sheet1!A:H,6,FALSE)</f>
        <v>Mercurial Vapor 13 Elite FG</v>
      </c>
      <c r="G25" t="str">
        <f>VLOOKUP(A25,Sheet1!A:H,7,FALSE)</f>
        <v>Soccer</v>
      </c>
      <c r="H25">
        <f>VLOOKUP(A25,Sheet1!A:H,8,FALSE)</f>
        <v>473.75</v>
      </c>
    </row>
    <row r="26" spans="1:8">
      <c r="A26">
        <v>75912</v>
      </c>
      <c r="B26" s="1">
        <f>VLOOKUP(A26,Sheet1!A:H,2,FALSE)</f>
        <v>44169</v>
      </c>
      <c r="C26">
        <f>VLOOKUP(A26,Sheet1!A:H,3,FALSE)</f>
        <v>19465</v>
      </c>
      <c r="D26" t="str">
        <f>VLOOKUP(A26,Sheet1!A:H,4,FALSE)</f>
        <v>Online</v>
      </c>
      <c r="E26" t="str">
        <f>VLOOKUP(A26,Sheet1!A:H,5,FALSE)</f>
        <v>Credit Card</v>
      </c>
      <c r="F26" t="str">
        <f>VLOOKUP(A26,Sheet1!A:H,6,FALSE)</f>
        <v xml:space="preserve">Smart watch </v>
      </c>
      <c r="G26" t="str">
        <f>VLOOKUP(A26,Sheet1!A:H,7,FALSE)</f>
        <v>Electronics</v>
      </c>
      <c r="H26">
        <f>VLOOKUP(A26,Sheet1!A:H,8,FALSE)</f>
        <v>370</v>
      </c>
    </row>
    <row r="27" spans="1:8">
      <c r="A27">
        <v>64637</v>
      </c>
      <c r="B27" s="1">
        <f>VLOOKUP(A27,Sheet1!A:H,2,FALSE)</f>
        <v>44168</v>
      </c>
      <c r="C27">
        <f>VLOOKUP(A27,Sheet1!A:H,3,FALSE)</f>
        <v>9857</v>
      </c>
      <c r="D27" t="str">
        <f>VLOOKUP(A27,Sheet1!A:H,4,FALSE)</f>
        <v>In Store</v>
      </c>
      <c r="E27" t="str">
        <f>VLOOKUP(A27,Sheet1!A:H,5,FALSE)</f>
        <v>Credit Card</v>
      </c>
      <c r="F27" t="str">
        <f>VLOOKUP(A27,Sheet1!A:H,6,FALSE)</f>
        <v>Mercurial Vapor 12 Academy Cleats</v>
      </c>
      <c r="G27" t="str">
        <f>VLOOKUP(A27,Sheet1!A:H,7,FALSE)</f>
        <v>Soccer</v>
      </c>
      <c r="H27">
        <f>VLOOKUP(A27,Sheet1!A:H,8,FALSE)</f>
        <v>133.37</v>
      </c>
    </row>
    <row r="28" spans="1:8">
      <c r="A28">
        <v>53413</v>
      </c>
      <c r="B28" s="1">
        <f>VLOOKUP(A28,Sheet1!A:H,2,FALSE)</f>
        <v>44168</v>
      </c>
      <c r="C28">
        <f>VLOOKUP(A28,Sheet1!A:H,3,FALSE)</f>
        <v>376</v>
      </c>
      <c r="D28" t="str">
        <f>VLOOKUP(A28,Sheet1!A:H,4,FALSE)</f>
        <v>Online</v>
      </c>
      <c r="E28" t="str">
        <f>VLOOKUP(A28,Sheet1!A:H,5,FALSE)</f>
        <v>Credit Card</v>
      </c>
      <c r="F28" t="str">
        <f>VLOOKUP(A28,Sheet1!A:H,6,FALSE)</f>
        <v>Mercurial Vapor 13 Elite FG</v>
      </c>
      <c r="G28" t="str">
        <f>VLOOKUP(A28,Sheet1!A:H,7,FALSE)</f>
        <v>Soccer</v>
      </c>
      <c r="H28">
        <f>VLOOKUP(A28,Sheet1!A:H,8,FALSE)</f>
        <v>473.75</v>
      </c>
    </row>
    <row r="29" spans="1:8">
      <c r="A29">
        <v>2332</v>
      </c>
      <c r="B29" s="1">
        <f>VLOOKUP(A29,Sheet1!A:H,2,FALSE)</f>
        <v>44168</v>
      </c>
      <c r="C29">
        <f>VLOOKUP(A29,Sheet1!A:H,3,FALSE)</f>
        <v>9145</v>
      </c>
      <c r="D29" t="str">
        <f>VLOOKUP(A29,Sheet1!A:H,4,FALSE)</f>
        <v>Online</v>
      </c>
      <c r="E29" t="str">
        <f>VLOOKUP(A29,Sheet1!A:H,5,FALSE)</f>
        <v>Credit Card</v>
      </c>
      <c r="F29" t="str">
        <f>VLOOKUP(A29,Sheet1!A:H,6,FALSE)</f>
        <v>Mercurial Vapor 13 Elite FG</v>
      </c>
      <c r="G29" t="str">
        <f>VLOOKUP(A29,Sheet1!A:H,7,FALSE)</f>
        <v>Soccer</v>
      </c>
      <c r="H29">
        <f>VLOOKUP(A29,Sheet1!A:H,8,FALSE)</f>
        <v>189.5</v>
      </c>
    </row>
    <row r="30" spans="1:8">
      <c r="A30">
        <v>10444</v>
      </c>
      <c r="B30" s="1">
        <f>VLOOKUP(A30,Sheet1!A:H,2,FALSE)</f>
        <v>44167</v>
      </c>
      <c r="C30">
        <f>VLOOKUP(A30,Sheet1!A:H,3,FALSE)</f>
        <v>1596</v>
      </c>
      <c r="D30" t="str">
        <f>VLOOKUP(A30,Sheet1!A:H,4,FALSE)</f>
        <v>In Store</v>
      </c>
      <c r="E30" t="str">
        <f>VLOOKUP(A30,Sheet1!A:H,5,FALSE)</f>
        <v>Credit Card</v>
      </c>
      <c r="F30" t="str">
        <f>VLOOKUP(A30,Sheet1!A:H,6,FALSE)</f>
        <v>Mercurial Vapor 12 Academy Cleats</v>
      </c>
      <c r="G30" t="str">
        <f>VLOOKUP(A30,Sheet1!A:H,7,FALSE)</f>
        <v>Soccer</v>
      </c>
      <c r="H30">
        <f>VLOOKUP(A30,Sheet1!A:H,8,FALSE)</f>
        <v>133.37</v>
      </c>
    </row>
    <row r="31" spans="1:8">
      <c r="A31">
        <v>8163</v>
      </c>
      <c r="B31" s="1">
        <f>VLOOKUP(A31,Sheet1!A:H,2,FALSE)</f>
        <v>44167</v>
      </c>
      <c r="C31">
        <f>VLOOKUP(A31,Sheet1!A:H,3,FALSE)</f>
        <v>10588</v>
      </c>
      <c r="D31" t="str">
        <f>VLOOKUP(A31,Sheet1!A:H,4,FALSE)</f>
        <v>Online</v>
      </c>
      <c r="E31" t="str">
        <f>VLOOKUP(A31,Sheet1!A:H,5,FALSE)</f>
        <v>Credit Card</v>
      </c>
      <c r="F31" t="str">
        <f>VLOOKUP(A31,Sheet1!A:H,6,FALSE)</f>
        <v>Mercurial Vapor 13 Elite FG</v>
      </c>
      <c r="G31" t="str">
        <f>VLOOKUP(A31,Sheet1!A:H,7,FALSE)</f>
        <v>Soccer</v>
      </c>
      <c r="H31">
        <f>VLOOKUP(A31,Sheet1!A:H,8,FALSE)</f>
        <v>473.75</v>
      </c>
    </row>
    <row r="32" spans="1:8">
      <c r="A32">
        <v>27207</v>
      </c>
      <c r="B32" s="1">
        <f>VLOOKUP(A32,Sheet1!A:H,2,FALSE)</f>
        <v>44167</v>
      </c>
      <c r="C32">
        <f>VLOOKUP(A32,Sheet1!A:H,3,FALSE)</f>
        <v>10026</v>
      </c>
      <c r="D32" t="str">
        <f>VLOOKUP(A32,Sheet1!A:H,4,FALSE)</f>
        <v>Online</v>
      </c>
      <c r="E32" t="str">
        <f>VLOOKUP(A32,Sheet1!A:H,5,FALSE)</f>
        <v>Credit Card</v>
      </c>
      <c r="F32" t="str">
        <f>VLOOKUP(A32,Sheet1!A:H,6,FALSE)</f>
        <v>Mercurial Vapor 12 Academy Cleats</v>
      </c>
      <c r="G32" t="str">
        <f>VLOOKUP(A32,Sheet1!A:H,7,FALSE)</f>
        <v>Soccer</v>
      </c>
      <c r="H32">
        <f>VLOOKUP(A32,Sheet1!A:H,8,FALSE)</f>
        <v>133.37</v>
      </c>
    </row>
    <row r="33" spans="1:8">
      <c r="A33">
        <v>52533</v>
      </c>
      <c r="B33" s="1">
        <f>VLOOKUP(A33,Sheet1!A:H,2,FALSE)</f>
        <v>44167</v>
      </c>
      <c r="C33">
        <f>VLOOKUP(A33,Sheet1!A:H,3,FALSE)</f>
        <v>9002</v>
      </c>
      <c r="D33" t="str">
        <f>VLOOKUP(A33,Sheet1!A:H,4,FALSE)</f>
        <v>Online</v>
      </c>
      <c r="E33" t="str">
        <f>VLOOKUP(A33,Sheet1!A:H,5,FALSE)</f>
        <v>Credit Card</v>
      </c>
      <c r="F33" t="str">
        <f>VLOOKUP(A33,Sheet1!A:H,6,FALSE)</f>
        <v>Mercurial Vapor 13 Elite FG</v>
      </c>
      <c r="G33" t="str">
        <f>VLOOKUP(A33,Sheet1!A:H,7,FALSE)</f>
        <v>Soccer</v>
      </c>
      <c r="H33">
        <f>VLOOKUP(A33,Sheet1!A:H,8,FALSE)</f>
        <v>189.5</v>
      </c>
    </row>
    <row r="34" spans="1:8">
      <c r="A34">
        <v>6326</v>
      </c>
      <c r="B34" s="1">
        <f>VLOOKUP(A34,Sheet1!A:H,2,FALSE)</f>
        <v>44165</v>
      </c>
      <c r="C34">
        <f>VLOOKUP(A34,Sheet1!A:H,3,FALSE)</f>
        <v>6636</v>
      </c>
      <c r="D34" t="str">
        <f>VLOOKUP(A34,Sheet1!A:H,4,FALSE)</f>
        <v>Online</v>
      </c>
      <c r="E34" t="str">
        <f>VLOOKUP(A34,Sheet1!A:H,5,FALSE)</f>
        <v>Credit Card</v>
      </c>
      <c r="F34" t="str">
        <f>VLOOKUP(A34,Sheet1!A:H,6,FALSE)</f>
        <v>Mercurial Vapor 13 Elite FG</v>
      </c>
      <c r="G34" t="str">
        <f>VLOOKUP(A34,Sheet1!A:H,7,FALSE)</f>
        <v>Soccer</v>
      </c>
      <c r="H34">
        <f>VLOOKUP(A34,Sheet1!A:H,8,FALSE)</f>
        <v>473.75</v>
      </c>
    </row>
    <row r="35" spans="1:8">
      <c r="A35">
        <v>1991</v>
      </c>
      <c r="B35" s="1">
        <f>VLOOKUP(A35,Sheet1!A:H,2,FALSE)</f>
        <v>44165</v>
      </c>
      <c r="C35">
        <f>VLOOKUP(A35,Sheet1!A:H,3,FALSE)</f>
        <v>242</v>
      </c>
      <c r="D35" t="str">
        <f>VLOOKUP(A35,Sheet1!A:H,4,FALSE)</f>
        <v>Online</v>
      </c>
      <c r="E35" t="str">
        <f>VLOOKUP(A35,Sheet1!A:H,5,FALSE)</f>
        <v>Credit Card</v>
      </c>
      <c r="F35" t="str">
        <f>VLOOKUP(A35,Sheet1!A:H,6,FALSE)</f>
        <v>Air Zoom Pegasus 37</v>
      </c>
      <c r="G35" t="str">
        <f>VLOOKUP(A35,Sheet1!A:H,7,FALSE)</f>
        <v>Apparel</v>
      </c>
      <c r="H35">
        <f>VLOOKUP(A35,Sheet1!A:H,8,FALSE)</f>
        <v>170</v>
      </c>
    </row>
    <row r="36" spans="1:8">
      <c r="A36">
        <v>56357</v>
      </c>
      <c r="B36" s="1">
        <f>VLOOKUP(A36,Sheet1!A:H,2,FALSE)</f>
        <v>44164</v>
      </c>
      <c r="C36">
        <f>VLOOKUP(A36,Sheet1!A:H,3,FALSE)</f>
        <v>6268</v>
      </c>
      <c r="D36" t="str">
        <f>VLOOKUP(A36,Sheet1!A:H,4,FALSE)</f>
        <v>Online</v>
      </c>
      <c r="E36" t="str">
        <f>VLOOKUP(A36,Sheet1!A:H,5,FALSE)</f>
        <v>Credit Card</v>
      </c>
      <c r="F36" t="str">
        <f>VLOOKUP(A36,Sheet1!A:H,6,FALSE)</f>
        <v>Mercurial Vapor 13 Elite FG</v>
      </c>
      <c r="G36" t="str">
        <f>VLOOKUP(A36,Sheet1!A:H,7,FALSE)</f>
        <v>Soccer</v>
      </c>
      <c r="H36">
        <f>VLOOKUP(A36,Sheet1!A:H,8,FALSE)</f>
        <v>473.75</v>
      </c>
    </row>
    <row r="37" spans="1:8">
      <c r="A37">
        <v>5895</v>
      </c>
      <c r="B37" s="1">
        <f>VLOOKUP(A37,Sheet1!A:H,2,FALSE)</f>
        <v>44163</v>
      </c>
      <c r="C37">
        <f>VLOOKUP(A37,Sheet1!A:H,3,FALSE)</f>
        <v>8707</v>
      </c>
      <c r="D37" t="str">
        <f>VLOOKUP(A37,Sheet1!A:H,4,FALSE)</f>
        <v>Online</v>
      </c>
      <c r="E37" t="str">
        <f>VLOOKUP(A37,Sheet1!A:H,5,FALSE)</f>
        <v>Credit Card</v>
      </c>
      <c r="F37" t="str">
        <f>VLOOKUP(A37,Sheet1!A:H,6,FALSE)</f>
        <v>Mercurial Vapor 13 Elite FG</v>
      </c>
      <c r="G37" t="str">
        <f>VLOOKUP(A37,Sheet1!A:H,7,FALSE)</f>
        <v>Soccer</v>
      </c>
      <c r="H37">
        <f>VLOOKUP(A37,Sheet1!A:H,8,FALSE)</f>
        <v>473.75</v>
      </c>
    </row>
    <row r="38" spans="1:8">
      <c r="A38">
        <v>75918</v>
      </c>
      <c r="B38" s="1">
        <f>VLOOKUP(A38,Sheet1!A:H,2,FALSE)</f>
        <v>44161</v>
      </c>
      <c r="C38">
        <f>VLOOKUP(A38,Sheet1!A:H,3,FALSE)</f>
        <v>19471</v>
      </c>
      <c r="D38" t="str">
        <f>VLOOKUP(A38,Sheet1!A:H,4,FALSE)</f>
        <v>Online</v>
      </c>
      <c r="E38" t="str">
        <f>VLOOKUP(A38,Sheet1!A:H,5,FALSE)</f>
        <v>Credit Card</v>
      </c>
      <c r="F38" t="str">
        <f>VLOOKUP(A38,Sheet1!A:H,6,FALSE)</f>
        <v xml:space="preserve">Smart watch </v>
      </c>
      <c r="G38" t="str">
        <f>VLOOKUP(A38,Sheet1!A:H,7,FALSE)</f>
        <v>Electronics</v>
      </c>
      <c r="H38">
        <f>VLOOKUP(A38,Sheet1!A:H,8,FALSE)</f>
        <v>370</v>
      </c>
    </row>
    <row r="39" spans="1:8">
      <c r="A39">
        <v>19618</v>
      </c>
      <c r="B39" s="1">
        <f>VLOOKUP(A39,Sheet1!A:H,2,FALSE)</f>
        <v>44158</v>
      </c>
      <c r="C39">
        <f>VLOOKUP(A39,Sheet1!A:H,3,FALSE)</f>
        <v>11395</v>
      </c>
      <c r="D39" t="str">
        <f>VLOOKUP(A39,Sheet1!A:H,4,FALSE)</f>
        <v>Online</v>
      </c>
      <c r="E39" t="str">
        <f>VLOOKUP(A39,Sheet1!A:H,5,FALSE)</f>
        <v>Credit Card</v>
      </c>
      <c r="F39" t="str">
        <f>VLOOKUP(A39,Sheet1!A:H,6,FALSE)</f>
        <v>Mercurial Vapor 13 Elite FG</v>
      </c>
      <c r="G39" t="str">
        <f>VLOOKUP(A39,Sheet1!A:H,7,FALSE)</f>
        <v>Soccer</v>
      </c>
      <c r="H39">
        <f>VLOOKUP(A39,Sheet1!A:H,8,FALSE)</f>
        <v>94.75</v>
      </c>
    </row>
    <row r="40" spans="1:8">
      <c r="A40">
        <v>44706</v>
      </c>
      <c r="B40" s="1">
        <f>VLOOKUP(A40,Sheet1!A:H,2,FALSE)</f>
        <v>44158</v>
      </c>
      <c r="C40">
        <f>VLOOKUP(A40,Sheet1!A:H,3,FALSE)</f>
        <v>9023</v>
      </c>
      <c r="D40" t="str">
        <f>VLOOKUP(A40,Sheet1!A:H,4,FALSE)</f>
        <v>Online</v>
      </c>
      <c r="E40" t="str">
        <f>VLOOKUP(A40,Sheet1!A:H,5,FALSE)</f>
        <v>Credit Card</v>
      </c>
      <c r="F40" t="str">
        <f>VLOOKUP(A40,Sheet1!A:H,6,FALSE)</f>
        <v>Mercurial Vapor 13 Elite FG</v>
      </c>
      <c r="G40" t="str">
        <f>VLOOKUP(A40,Sheet1!A:H,7,FALSE)</f>
        <v>Soccer</v>
      </c>
      <c r="H40">
        <f>VLOOKUP(A40,Sheet1!A:H,8,FALSE)</f>
        <v>94.75</v>
      </c>
    </row>
    <row r="41" spans="1:8">
      <c r="A41">
        <v>18133</v>
      </c>
      <c r="B41" s="1">
        <f>VLOOKUP(A41,Sheet1!A:H,2,FALSE)</f>
        <v>44157</v>
      </c>
      <c r="C41">
        <f>VLOOKUP(A41,Sheet1!A:H,3,FALSE)</f>
        <v>11423</v>
      </c>
      <c r="D41" t="str">
        <f>VLOOKUP(A41,Sheet1!A:H,4,FALSE)</f>
        <v>Online</v>
      </c>
      <c r="E41" t="str">
        <f>VLOOKUP(A41,Sheet1!A:H,5,FALSE)</f>
        <v>Credit Card</v>
      </c>
      <c r="F41" t="str">
        <f>VLOOKUP(A41,Sheet1!A:H,6,FALSE)</f>
        <v>Mercurial Vapor 12 Academy Cleats</v>
      </c>
      <c r="G41" t="str">
        <f>VLOOKUP(A41,Sheet1!A:H,7,FALSE)</f>
        <v>Soccer</v>
      </c>
      <c r="H41">
        <f>VLOOKUP(A41,Sheet1!A:H,8,FALSE)</f>
        <v>133.37</v>
      </c>
    </row>
    <row r="42" spans="1:8">
      <c r="A42">
        <v>24552</v>
      </c>
      <c r="B42" s="1">
        <f>VLOOKUP(A42,Sheet1!A:H,2,FALSE)</f>
        <v>44157</v>
      </c>
      <c r="C42">
        <f>VLOOKUP(A42,Sheet1!A:H,3,FALSE)</f>
        <v>3275</v>
      </c>
      <c r="D42" t="str">
        <f>VLOOKUP(A42,Sheet1!A:H,4,FALSE)</f>
        <v>Online</v>
      </c>
      <c r="E42" t="str">
        <f>VLOOKUP(A42,Sheet1!A:H,5,FALSE)</f>
        <v>Credit Card</v>
      </c>
      <c r="F42" t="str">
        <f>VLOOKUP(A42,Sheet1!A:H,6,FALSE)</f>
        <v>Mercurial Vapor 12 Academy Cleats</v>
      </c>
      <c r="G42" t="str">
        <f>VLOOKUP(A42,Sheet1!A:H,7,FALSE)</f>
        <v>Soccer</v>
      </c>
      <c r="H42">
        <f>VLOOKUP(A42,Sheet1!A:H,8,FALSE)</f>
        <v>133.37</v>
      </c>
    </row>
    <row r="43" spans="1:8">
      <c r="A43">
        <v>75755</v>
      </c>
      <c r="B43" s="1">
        <f>VLOOKUP(A43,Sheet1!A:H,2,FALSE)</f>
        <v>44154</v>
      </c>
      <c r="C43">
        <f>VLOOKUP(A43,Sheet1!A:H,3,FALSE)</f>
        <v>19308</v>
      </c>
      <c r="D43" t="str">
        <f>VLOOKUP(A43,Sheet1!A:H,4,FALSE)</f>
        <v>Online</v>
      </c>
      <c r="E43" t="str">
        <f>VLOOKUP(A43,Sheet1!A:H,5,FALSE)</f>
        <v>Credit Card</v>
      </c>
      <c r="F43" t="str">
        <f>VLOOKUP(A43,Sheet1!A:H,6,FALSE)</f>
        <v xml:space="preserve">Smart watch </v>
      </c>
      <c r="G43" t="str">
        <f>VLOOKUP(A43,Sheet1!A:H,7,FALSE)</f>
        <v>Electronics</v>
      </c>
      <c r="H43">
        <f>VLOOKUP(A43,Sheet1!A:H,8,FALSE)</f>
        <v>370</v>
      </c>
    </row>
    <row r="44" spans="1:8">
      <c r="A44">
        <v>75756</v>
      </c>
      <c r="B44" s="1">
        <f>VLOOKUP(A44,Sheet1!A:H,2,FALSE)</f>
        <v>44153</v>
      </c>
      <c r="C44">
        <f>VLOOKUP(A44,Sheet1!A:H,3,FALSE)</f>
        <v>19309</v>
      </c>
      <c r="D44" t="str">
        <f>VLOOKUP(A44,Sheet1!A:H,4,FALSE)</f>
        <v>In Store</v>
      </c>
      <c r="E44" t="str">
        <f>VLOOKUP(A44,Sheet1!A:H,5,FALSE)</f>
        <v>Credit Card</v>
      </c>
      <c r="F44" t="str">
        <f>VLOOKUP(A44,Sheet1!A:H,6,FALSE)</f>
        <v xml:space="preserve">Smart watch </v>
      </c>
      <c r="G44" t="str">
        <f>VLOOKUP(A44,Sheet1!A:H,7,FALSE)</f>
        <v>Electronics</v>
      </c>
      <c r="H44">
        <f>VLOOKUP(A44,Sheet1!A:H,8,FALSE)</f>
        <v>370</v>
      </c>
    </row>
    <row r="45" spans="1:8">
      <c r="A45">
        <v>17055</v>
      </c>
      <c r="B45" s="1">
        <f>VLOOKUP(A45,Sheet1!A:H,2,FALSE)</f>
        <v>44153</v>
      </c>
      <c r="C45">
        <f>VLOOKUP(A45,Sheet1!A:H,3,FALSE)</f>
        <v>5456</v>
      </c>
      <c r="D45" t="str">
        <f>VLOOKUP(A45,Sheet1!A:H,4,FALSE)</f>
        <v>Online</v>
      </c>
      <c r="E45" t="str">
        <f>VLOOKUP(A45,Sheet1!A:H,5,FALSE)</f>
        <v>Credit Card</v>
      </c>
      <c r="F45" t="str">
        <f>VLOOKUP(A45,Sheet1!A:H,6,FALSE)</f>
        <v>Mercurial Vapor 13 Elite FG</v>
      </c>
      <c r="G45" t="str">
        <f>VLOOKUP(A45,Sheet1!A:H,7,FALSE)</f>
        <v>Soccer</v>
      </c>
      <c r="H45">
        <f>VLOOKUP(A45,Sheet1!A:H,8,FALSE)</f>
        <v>94.75</v>
      </c>
    </row>
    <row r="46" spans="1:8">
      <c r="A46">
        <v>75757</v>
      </c>
      <c r="B46" s="1">
        <f>VLOOKUP(A46,Sheet1!A:H,2,FALSE)</f>
        <v>44152</v>
      </c>
      <c r="C46">
        <f>VLOOKUP(A46,Sheet1!A:H,3,FALSE)</f>
        <v>19310</v>
      </c>
      <c r="D46" t="str">
        <f>VLOOKUP(A46,Sheet1!A:H,4,FALSE)</f>
        <v>In Store</v>
      </c>
      <c r="E46" t="str">
        <f>VLOOKUP(A46,Sheet1!A:H,5,FALSE)</f>
        <v>Credit Card</v>
      </c>
      <c r="F46" t="str">
        <f>VLOOKUP(A46,Sheet1!A:H,6,FALSE)</f>
        <v xml:space="preserve">Smart watch </v>
      </c>
      <c r="G46" t="str">
        <f>VLOOKUP(A46,Sheet1!A:H,7,FALSE)</f>
        <v>Electronics</v>
      </c>
      <c r="H46">
        <f>VLOOKUP(A46,Sheet1!A:H,8,FALSE)</f>
        <v>370</v>
      </c>
    </row>
    <row r="47" spans="1:8">
      <c r="A47">
        <v>75913</v>
      </c>
      <c r="B47" s="1">
        <f>VLOOKUP(A47,Sheet1!A:H,2,FALSE)</f>
        <v>44152</v>
      </c>
      <c r="C47">
        <f>VLOOKUP(A47,Sheet1!A:H,3,FALSE)</f>
        <v>19466</v>
      </c>
      <c r="D47" t="str">
        <f>VLOOKUP(A47,Sheet1!A:H,4,FALSE)</f>
        <v>Online</v>
      </c>
      <c r="E47" t="str">
        <f>VLOOKUP(A47,Sheet1!A:H,5,FALSE)</f>
        <v>Credit Card</v>
      </c>
      <c r="F47" t="str">
        <f>VLOOKUP(A47,Sheet1!A:H,6,FALSE)</f>
        <v xml:space="preserve">Smart watch </v>
      </c>
      <c r="G47" t="str">
        <f>VLOOKUP(A47,Sheet1!A:H,7,FALSE)</f>
        <v>Electronics</v>
      </c>
      <c r="H47">
        <f>VLOOKUP(A47,Sheet1!A:H,8,FALSE)</f>
        <v>370</v>
      </c>
    </row>
    <row r="48" spans="1:8">
      <c r="A48">
        <v>75758</v>
      </c>
      <c r="B48" s="1">
        <f>VLOOKUP(A48,Sheet1!A:H,2,FALSE)</f>
        <v>44151</v>
      </c>
      <c r="C48">
        <f>VLOOKUP(A48,Sheet1!A:H,3,FALSE)</f>
        <v>19311</v>
      </c>
      <c r="D48" t="str">
        <f>VLOOKUP(A48,Sheet1!A:H,4,FALSE)</f>
        <v>Online</v>
      </c>
      <c r="E48" t="str">
        <f>VLOOKUP(A48,Sheet1!A:H,5,FALSE)</f>
        <v>Credit Card</v>
      </c>
      <c r="F48" t="str">
        <f>VLOOKUP(A48,Sheet1!A:H,6,FALSE)</f>
        <v xml:space="preserve">Smart watch </v>
      </c>
      <c r="G48" t="str">
        <f>VLOOKUP(A48,Sheet1!A:H,7,FALSE)</f>
        <v>Electronics</v>
      </c>
      <c r="H48">
        <f>VLOOKUP(A48,Sheet1!A:H,8,FALSE)</f>
        <v>370</v>
      </c>
    </row>
    <row r="49" spans="1:8">
      <c r="A49">
        <v>75759</v>
      </c>
      <c r="B49" s="1">
        <f>VLOOKUP(A49,Sheet1!A:H,2,FALSE)</f>
        <v>44150</v>
      </c>
      <c r="C49">
        <f>VLOOKUP(A49,Sheet1!A:H,3,FALSE)</f>
        <v>19312</v>
      </c>
      <c r="D49" t="str">
        <f>VLOOKUP(A49,Sheet1!A:H,4,FALSE)</f>
        <v>Online</v>
      </c>
      <c r="E49" t="str">
        <f>VLOOKUP(A49,Sheet1!A:H,5,FALSE)</f>
        <v>Credit Card</v>
      </c>
      <c r="F49" t="str">
        <f>VLOOKUP(A49,Sheet1!A:H,6,FALSE)</f>
        <v xml:space="preserve">Smart watch </v>
      </c>
      <c r="G49" t="str">
        <f>VLOOKUP(A49,Sheet1!A:H,7,FALSE)</f>
        <v>Electronics</v>
      </c>
      <c r="H49">
        <f>VLOOKUP(A49,Sheet1!A:H,8,FALSE)</f>
        <v>370</v>
      </c>
    </row>
    <row r="50" spans="1:8">
      <c r="A50">
        <v>75760</v>
      </c>
      <c r="B50" s="1">
        <f>VLOOKUP(A50,Sheet1!A:H,2,FALSE)</f>
        <v>44149</v>
      </c>
      <c r="C50">
        <f>VLOOKUP(A50,Sheet1!A:H,3,FALSE)</f>
        <v>19313</v>
      </c>
      <c r="D50" t="str">
        <f>VLOOKUP(A50,Sheet1!A:H,4,FALSE)</f>
        <v>In Store</v>
      </c>
      <c r="E50" t="str">
        <f>VLOOKUP(A50,Sheet1!A:H,5,FALSE)</f>
        <v>Credit Card</v>
      </c>
      <c r="F50" t="str">
        <f>VLOOKUP(A50,Sheet1!A:H,6,FALSE)</f>
        <v xml:space="preserve">Smart watch </v>
      </c>
      <c r="G50" t="str">
        <f>VLOOKUP(A50,Sheet1!A:H,7,FALSE)</f>
        <v>Electronics</v>
      </c>
      <c r="H50">
        <f>VLOOKUP(A50,Sheet1!A:H,8,FALSE)</f>
        <v>370</v>
      </c>
    </row>
    <row r="51" spans="1:8">
      <c r="A51">
        <v>70022</v>
      </c>
      <c r="B51" s="1">
        <f>VLOOKUP(A51,Sheet1!A:H,2,FALSE)</f>
        <v>44149</v>
      </c>
      <c r="C51">
        <f>VLOOKUP(A51,Sheet1!A:H,3,FALSE)</f>
        <v>13575</v>
      </c>
      <c r="D51" t="str">
        <f>VLOOKUP(A51,Sheet1!A:H,4,FALSE)</f>
        <v>In Store</v>
      </c>
      <c r="E51" t="str">
        <f>VLOOKUP(A51,Sheet1!A:H,5,FALSE)</f>
        <v>Cash</v>
      </c>
      <c r="F51" t="str">
        <f>VLOOKUP(A51,Sheet1!A:H,6,FALSE)</f>
        <v>Adidas Sport Athletic Pullover Hooded</v>
      </c>
      <c r="G51" t="str">
        <f>VLOOKUP(A51,Sheet1!A:H,7,FALSE)</f>
        <v>Apparel</v>
      </c>
      <c r="H51">
        <f>VLOOKUP(A51,Sheet1!A:H,8,FALSE)</f>
        <v>22.74</v>
      </c>
    </row>
    <row r="52" spans="1:8">
      <c r="A52">
        <v>75939</v>
      </c>
      <c r="B52" s="1">
        <f>VLOOKUP(A52,Sheet1!A:H,2,FALSE)</f>
        <v>44148</v>
      </c>
      <c r="C52">
        <f>VLOOKUP(A52,Sheet1!A:H,3,FALSE)</f>
        <v>19492</v>
      </c>
      <c r="D52" t="str">
        <f>VLOOKUP(A52,Sheet1!A:H,4,FALSE)</f>
        <v>In Store</v>
      </c>
      <c r="E52" t="str">
        <f>VLOOKUP(A52,Sheet1!A:H,5,FALSE)</f>
        <v>Debit Card</v>
      </c>
      <c r="F52" t="str">
        <f>VLOOKUP(A52,Sheet1!A:H,6,FALSE)</f>
        <v xml:space="preserve">Smart watch </v>
      </c>
      <c r="G52" t="str">
        <f>VLOOKUP(A52,Sheet1!A:H,7,FALSE)</f>
        <v>Electronics</v>
      </c>
      <c r="H52">
        <f>VLOOKUP(A52,Sheet1!A:H,8,FALSE)</f>
        <v>370</v>
      </c>
    </row>
    <row r="53" spans="1:8">
      <c r="A53">
        <v>15369</v>
      </c>
      <c r="B53" s="1">
        <f>VLOOKUP(A53,Sheet1!A:H,2,FALSE)</f>
        <v>44148</v>
      </c>
      <c r="C53">
        <f>VLOOKUP(A53,Sheet1!A:H,3,FALSE)</f>
        <v>9210</v>
      </c>
      <c r="D53" t="str">
        <f>VLOOKUP(A53,Sheet1!A:H,4,FALSE)</f>
        <v>In Store</v>
      </c>
      <c r="E53" t="str">
        <f>VLOOKUP(A53,Sheet1!A:H,5,FALSE)</f>
        <v>Cash</v>
      </c>
      <c r="F53" t="str">
        <f>VLOOKUP(A53,Sheet1!A:H,6,FALSE)</f>
        <v>Mercurial Vapor 12 Academy Cleats</v>
      </c>
      <c r="G53" t="str">
        <f>VLOOKUP(A53,Sheet1!A:H,7,FALSE)</f>
        <v>Soccer</v>
      </c>
      <c r="H53">
        <f>VLOOKUP(A53,Sheet1!A:H,8,FALSE)</f>
        <v>133.37</v>
      </c>
    </row>
    <row r="54" spans="1:8">
      <c r="A54">
        <v>75930</v>
      </c>
      <c r="B54" s="1">
        <f>VLOOKUP(A54,Sheet1!A:H,2,FALSE)</f>
        <v>44148</v>
      </c>
      <c r="C54">
        <f>VLOOKUP(A54,Sheet1!A:H,3,FALSE)</f>
        <v>19483</v>
      </c>
      <c r="D54" t="str">
        <f>VLOOKUP(A54,Sheet1!A:H,4,FALSE)</f>
        <v>Online</v>
      </c>
      <c r="E54" t="str">
        <f>VLOOKUP(A54,Sheet1!A:H,5,FALSE)</f>
        <v>Debit Card</v>
      </c>
      <c r="F54" t="str">
        <f>VLOOKUP(A54,Sheet1!A:H,6,FALSE)</f>
        <v xml:space="preserve">Smart watch </v>
      </c>
      <c r="G54" t="str">
        <f>VLOOKUP(A54,Sheet1!A:H,7,FALSE)</f>
        <v>Electronics</v>
      </c>
      <c r="H54">
        <f>VLOOKUP(A54,Sheet1!A:H,8,FALSE)</f>
        <v>370</v>
      </c>
    </row>
    <row r="55" spans="1:8">
      <c r="A55">
        <v>75761</v>
      </c>
      <c r="B55" s="1">
        <f>VLOOKUP(A55,Sheet1!A:H,2,FALSE)</f>
        <v>44148</v>
      </c>
      <c r="C55">
        <f>VLOOKUP(A55,Sheet1!A:H,3,FALSE)</f>
        <v>19314</v>
      </c>
      <c r="D55" t="str">
        <f>VLOOKUP(A55,Sheet1!A:H,4,FALSE)</f>
        <v>Online</v>
      </c>
      <c r="E55" t="str">
        <f>VLOOKUP(A55,Sheet1!A:H,5,FALSE)</f>
        <v>Credit Card</v>
      </c>
      <c r="F55" t="str">
        <f>VLOOKUP(A55,Sheet1!A:H,6,FALSE)</f>
        <v xml:space="preserve">Smart watch </v>
      </c>
      <c r="G55" t="str">
        <f>VLOOKUP(A55,Sheet1!A:H,7,FALSE)</f>
        <v>Electronics</v>
      </c>
      <c r="H55">
        <f>VLOOKUP(A55,Sheet1!A:H,8,FALSE)</f>
        <v>370</v>
      </c>
    </row>
    <row r="56" spans="1:8">
      <c r="A56">
        <v>75762</v>
      </c>
      <c r="B56" s="1">
        <f>VLOOKUP(A56,Sheet1!A:H,2,FALSE)</f>
        <v>44147</v>
      </c>
      <c r="C56">
        <f>VLOOKUP(A56,Sheet1!A:H,3,FALSE)</f>
        <v>19315</v>
      </c>
      <c r="D56" t="str">
        <f>VLOOKUP(A56,Sheet1!A:H,4,FALSE)</f>
        <v>Online</v>
      </c>
      <c r="E56" t="str">
        <f>VLOOKUP(A56,Sheet1!A:H,5,FALSE)</f>
        <v>Credit Card</v>
      </c>
      <c r="F56" t="str">
        <f>VLOOKUP(A56,Sheet1!A:H,6,FALSE)</f>
        <v xml:space="preserve">Smart watch </v>
      </c>
      <c r="G56" t="str">
        <f>VLOOKUP(A56,Sheet1!A:H,7,FALSE)</f>
        <v>Electronics</v>
      </c>
      <c r="H56">
        <f>VLOOKUP(A56,Sheet1!A:H,8,FALSE)</f>
        <v>370</v>
      </c>
    </row>
    <row r="57" spans="1:8">
      <c r="A57">
        <v>75923</v>
      </c>
      <c r="B57" s="1">
        <f>VLOOKUP(A57,Sheet1!A:H,2,FALSE)</f>
        <v>44147</v>
      </c>
      <c r="C57">
        <f>VLOOKUP(A57,Sheet1!A:H,3,FALSE)</f>
        <v>19476</v>
      </c>
      <c r="D57" t="str">
        <f>VLOOKUP(A57,Sheet1!A:H,4,FALSE)</f>
        <v>Online</v>
      </c>
      <c r="E57" t="str">
        <f>VLOOKUP(A57,Sheet1!A:H,5,FALSE)</f>
        <v>Credit Card</v>
      </c>
      <c r="F57" t="str">
        <f>VLOOKUP(A57,Sheet1!A:H,6,FALSE)</f>
        <v xml:space="preserve">Smart watch </v>
      </c>
      <c r="G57" t="str">
        <f>VLOOKUP(A57,Sheet1!A:H,7,FALSE)</f>
        <v>Electronics</v>
      </c>
      <c r="H57">
        <f>VLOOKUP(A57,Sheet1!A:H,8,FALSE)</f>
        <v>370</v>
      </c>
    </row>
    <row r="58" spans="1:8">
      <c r="A58">
        <v>75763</v>
      </c>
      <c r="B58" s="1">
        <f>VLOOKUP(A58,Sheet1!A:H,2,FALSE)</f>
        <v>44146</v>
      </c>
      <c r="C58">
        <f>VLOOKUP(A58,Sheet1!A:H,3,FALSE)</f>
        <v>19316</v>
      </c>
      <c r="D58" t="str">
        <f>VLOOKUP(A58,Sheet1!A:H,4,FALSE)</f>
        <v>In Store</v>
      </c>
      <c r="E58" t="str">
        <f>VLOOKUP(A58,Sheet1!A:H,5,FALSE)</f>
        <v>Cash</v>
      </c>
      <c r="F58" t="str">
        <f>VLOOKUP(A58,Sheet1!A:H,6,FALSE)</f>
        <v xml:space="preserve">Smart watch </v>
      </c>
      <c r="G58" t="str">
        <f>VLOOKUP(A58,Sheet1!A:H,7,FALSE)</f>
        <v>Electronics</v>
      </c>
      <c r="H58">
        <f>VLOOKUP(A58,Sheet1!A:H,8,FALSE)</f>
        <v>370</v>
      </c>
    </row>
    <row r="59" spans="1:8">
      <c r="A59">
        <v>75764</v>
      </c>
      <c r="B59" s="1">
        <f>VLOOKUP(A59,Sheet1!A:H,2,FALSE)</f>
        <v>44145</v>
      </c>
      <c r="C59">
        <f>VLOOKUP(A59,Sheet1!A:H,3,FALSE)</f>
        <v>19317</v>
      </c>
      <c r="D59" t="str">
        <f>VLOOKUP(A59,Sheet1!A:H,4,FALSE)</f>
        <v>Online</v>
      </c>
      <c r="E59" t="str">
        <f>VLOOKUP(A59,Sheet1!A:H,5,FALSE)</f>
        <v>Credit Card</v>
      </c>
      <c r="F59" t="str">
        <f>VLOOKUP(A59,Sheet1!A:H,6,FALSE)</f>
        <v xml:space="preserve">Smart watch </v>
      </c>
      <c r="G59" t="str">
        <f>VLOOKUP(A59,Sheet1!A:H,7,FALSE)</f>
        <v>Electronics</v>
      </c>
      <c r="H59">
        <f>VLOOKUP(A59,Sheet1!A:H,8,FALSE)</f>
        <v>370</v>
      </c>
    </row>
    <row r="60" spans="1:8">
      <c r="A60">
        <v>30658</v>
      </c>
      <c r="B60" s="1">
        <f>VLOOKUP(A60,Sheet1!A:H,2,FALSE)</f>
        <v>44143</v>
      </c>
      <c r="C60">
        <f>VLOOKUP(A60,Sheet1!A:H,3,FALSE)</f>
        <v>10790</v>
      </c>
      <c r="D60" t="str">
        <f>VLOOKUP(A60,Sheet1!A:H,4,FALSE)</f>
        <v>Online</v>
      </c>
      <c r="E60" t="str">
        <f>VLOOKUP(A60,Sheet1!A:H,5,FALSE)</f>
        <v>Credit Card</v>
      </c>
      <c r="F60" t="str">
        <f>VLOOKUP(A60,Sheet1!A:H,6,FALSE)</f>
        <v>Mercurial Vapor 12 Academy Cleats</v>
      </c>
      <c r="G60" t="str">
        <f>VLOOKUP(A60,Sheet1!A:H,7,FALSE)</f>
        <v>Soccer</v>
      </c>
      <c r="H60">
        <f>VLOOKUP(A60,Sheet1!A:H,8,FALSE)</f>
        <v>133.37</v>
      </c>
    </row>
    <row r="61" spans="1:8">
      <c r="A61">
        <v>12845</v>
      </c>
      <c r="B61" s="1">
        <f>VLOOKUP(A61,Sheet1!A:H,2,FALSE)</f>
        <v>44142</v>
      </c>
      <c r="C61">
        <f>VLOOKUP(A61,Sheet1!A:H,3,FALSE)</f>
        <v>7576</v>
      </c>
      <c r="D61" t="str">
        <f>VLOOKUP(A61,Sheet1!A:H,4,FALSE)</f>
        <v>Online</v>
      </c>
      <c r="E61" t="str">
        <f>VLOOKUP(A61,Sheet1!A:H,5,FALSE)</f>
        <v>Credit Card</v>
      </c>
      <c r="F61" t="str">
        <f>VLOOKUP(A61,Sheet1!A:H,6,FALSE)</f>
        <v>Mercurial Vapor 12 Academy Cleats</v>
      </c>
      <c r="G61" t="str">
        <f>VLOOKUP(A61,Sheet1!A:H,7,FALSE)</f>
        <v>Soccer</v>
      </c>
      <c r="H61">
        <f>VLOOKUP(A61,Sheet1!A:H,8,FALSE)</f>
        <v>133.37</v>
      </c>
    </row>
    <row r="62" spans="1:8">
      <c r="A62">
        <v>17071</v>
      </c>
      <c r="B62" s="1">
        <f>VLOOKUP(A62,Sheet1!A:H,2,FALSE)</f>
        <v>44142</v>
      </c>
      <c r="C62">
        <f>VLOOKUP(A62,Sheet1!A:H,3,FALSE)</f>
        <v>12221</v>
      </c>
      <c r="D62" t="str">
        <f>VLOOKUP(A62,Sheet1!A:H,4,FALSE)</f>
        <v>Online</v>
      </c>
      <c r="E62" t="str">
        <f>VLOOKUP(A62,Sheet1!A:H,5,FALSE)</f>
        <v>Credit Card</v>
      </c>
      <c r="F62" t="str">
        <f>VLOOKUP(A62,Sheet1!A:H,6,FALSE)</f>
        <v>Women's Ignite Slide</v>
      </c>
      <c r="G62" t="str">
        <f>VLOOKUP(A62,Sheet1!A:H,7,FALSE)</f>
        <v>Apparel</v>
      </c>
      <c r="H62">
        <f>VLOOKUP(A62,Sheet1!A:H,8,FALSE)</f>
        <v>740</v>
      </c>
    </row>
    <row r="63" spans="1:8">
      <c r="A63">
        <v>75911</v>
      </c>
      <c r="B63" s="1">
        <f>VLOOKUP(A63,Sheet1!A:H,2,FALSE)</f>
        <v>44142</v>
      </c>
      <c r="C63">
        <f>VLOOKUP(A63,Sheet1!A:H,3,FALSE)</f>
        <v>19464</v>
      </c>
      <c r="D63" t="str">
        <f>VLOOKUP(A63,Sheet1!A:H,4,FALSE)</f>
        <v>Online</v>
      </c>
      <c r="E63" t="str">
        <f>VLOOKUP(A63,Sheet1!A:H,5,FALSE)</f>
        <v>Debit Card</v>
      </c>
      <c r="F63" t="str">
        <f>VLOOKUP(A63,Sheet1!A:H,6,FALSE)</f>
        <v xml:space="preserve">Smart watch </v>
      </c>
      <c r="G63" t="str">
        <f>VLOOKUP(A63,Sheet1!A:H,7,FALSE)</f>
        <v>Electronics</v>
      </c>
      <c r="H63">
        <f>VLOOKUP(A63,Sheet1!A:H,8,FALSE)</f>
        <v>370</v>
      </c>
    </row>
    <row r="64" spans="1:8">
      <c r="A64">
        <v>21267</v>
      </c>
      <c r="B64" s="1">
        <f>VLOOKUP(A64,Sheet1!A:H,2,FALSE)</f>
        <v>44142</v>
      </c>
      <c r="C64">
        <f>VLOOKUP(A64,Sheet1!A:H,3,FALSE)</f>
        <v>5582</v>
      </c>
      <c r="D64" t="str">
        <f>VLOOKUP(A64,Sheet1!A:H,4,FALSE)</f>
        <v>Online</v>
      </c>
      <c r="E64" t="str">
        <f>VLOOKUP(A64,Sheet1!A:H,5,FALSE)</f>
        <v>Credit Card</v>
      </c>
      <c r="F64" t="str">
        <f>VLOOKUP(A64,Sheet1!A:H,6,FALSE)</f>
        <v>Mercurial Vapor 12 Academy Cleats</v>
      </c>
      <c r="G64" t="str">
        <f>VLOOKUP(A64,Sheet1!A:H,7,FALSE)</f>
        <v>Soccer</v>
      </c>
      <c r="H64">
        <f>VLOOKUP(A64,Sheet1!A:H,8,FALSE)</f>
        <v>133.37</v>
      </c>
    </row>
    <row r="65" spans="1:8">
      <c r="A65">
        <v>21192</v>
      </c>
      <c r="B65" s="1">
        <f>VLOOKUP(A65,Sheet1!A:H,2,FALSE)</f>
        <v>44141</v>
      </c>
      <c r="C65">
        <f>VLOOKUP(A65,Sheet1!A:H,3,FALSE)</f>
        <v>8992</v>
      </c>
      <c r="D65" t="str">
        <f>VLOOKUP(A65,Sheet1!A:H,4,FALSE)</f>
        <v>In Store</v>
      </c>
      <c r="E65" t="str">
        <f>VLOOKUP(A65,Sheet1!A:H,5,FALSE)</f>
        <v>Debit Card</v>
      </c>
      <c r="F65" t="str">
        <f>VLOOKUP(A65,Sheet1!A:H,6,FALSE)</f>
        <v>Mercurial Vapor 13 Elite FG</v>
      </c>
      <c r="G65" t="str">
        <f>VLOOKUP(A65,Sheet1!A:H,7,FALSE)</f>
        <v>Soccer</v>
      </c>
      <c r="H65">
        <f>VLOOKUP(A65,Sheet1!A:H,8,FALSE)</f>
        <v>473.75</v>
      </c>
    </row>
    <row r="66" spans="1:8">
      <c r="A66">
        <v>14544</v>
      </c>
      <c r="B66" s="1">
        <f>VLOOKUP(A66,Sheet1!A:H,2,FALSE)</f>
        <v>44136</v>
      </c>
      <c r="C66">
        <f>VLOOKUP(A66,Sheet1!A:H,3,FALSE)</f>
        <v>4727</v>
      </c>
      <c r="D66" t="str">
        <f>VLOOKUP(A66,Sheet1!A:H,4,FALSE)</f>
        <v>Online</v>
      </c>
      <c r="E66" t="str">
        <f>VLOOKUP(A66,Sheet1!A:H,5,FALSE)</f>
        <v>Credit Card</v>
      </c>
      <c r="F66" t="str">
        <f>VLOOKUP(A66,Sheet1!A:H,6,FALSE)</f>
        <v>Mercurial Vapor 13 Elite FG</v>
      </c>
      <c r="G66" t="str">
        <f>VLOOKUP(A66,Sheet1!A:H,7,FALSE)</f>
        <v>Soccer</v>
      </c>
      <c r="H66">
        <f>VLOOKUP(A66,Sheet1!A:H,8,FALSE)</f>
        <v>473.75</v>
      </c>
    </row>
    <row r="67" spans="1:8">
      <c r="A67">
        <v>20365</v>
      </c>
      <c r="B67" s="1">
        <f>VLOOKUP(A67,Sheet1!A:H,2,FALSE)</f>
        <v>44129</v>
      </c>
      <c r="C67">
        <f>VLOOKUP(A67,Sheet1!A:H,3,FALSE)</f>
        <v>8011</v>
      </c>
      <c r="D67" t="str">
        <f>VLOOKUP(A67,Sheet1!A:H,4,FALSE)</f>
        <v>Online</v>
      </c>
      <c r="E67" t="str">
        <f>VLOOKUP(A67,Sheet1!A:H,5,FALSE)</f>
        <v>Credit Card</v>
      </c>
      <c r="F67" t="str">
        <f>VLOOKUP(A67,Sheet1!A:H,6,FALSE)</f>
        <v>Dri-FIT Victory Golf Polo</v>
      </c>
      <c r="G67" t="str">
        <f>VLOOKUP(A67,Sheet1!A:H,7,FALSE)</f>
        <v>Apparel</v>
      </c>
      <c r="H67">
        <f>VLOOKUP(A67,Sheet1!A:H,8,FALSE)</f>
        <v>130</v>
      </c>
    </row>
    <row r="68" spans="1:8">
      <c r="A68">
        <v>22224</v>
      </c>
      <c r="B68" s="1">
        <f>VLOOKUP(A68,Sheet1!A:H,2,FALSE)</f>
        <v>44126</v>
      </c>
      <c r="C68">
        <f>VLOOKUP(A68,Sheet1!A:H,3,FALSE)</f>
        <v>1098</v>
      </c>
      <c r="D68" t="str">
        <f>VLOOKUP(A68,Sheet1!A:H,4,FALSE)</f>
        <v>Online</v>
      </c>
      <c r="E68" t="str">
        <f>VLOOKUP(A68,Sheet1!A:H,5,FALSE)</f>
        <v>Credit Card</v>
      </c>
      <c r="F68" t="str">
        <f>VLOOKUP(A68,Sheet1!A:H,6,FALSE)</f>
        <v>Mercurial Vapor 12 Academy Cleats</v>
      </c>
      <c r="G68" t="str">
        <f>VLOOKUP(A68,Sheet1!A:H,7,FALSE)</f>
        <v>Soccer</v>
      </c>
      <c r="H68">
        <f>VLOOKUP(A68,Sheet1!A:H,8,FALSE)</f>
        <v>133.37</v>
      </c>
    </row>
    <row r="69" spans="1:8">
      <c r="A69">
        <v>19590</v>
      </c>
      <c r="B69" s="1">
        <f>VLOOKUP(A69,Sheet1!A:H,2,FALSE)</f>
        <v>44121</v>
      </c>
      <c r="C69">
        <f>VLOOKUP(A69,Sheet1!A:H,3,FALSE)</f>
        <v>7518</v>
      </c>
      <c r="D69" t="str">
        <f>VLOOKUP(A69,Sheet1!A:H,4,FALSE)</f>
        <v>Online</v>
      </c>
      <c r="E69" t="str">
        <f>VLOOKUP(A69,Sheet1!A:H,5,FALSE)</f>
        <v>Credit Card</v>
      </c>
      <c r="F69" t="str">
        <f>VLOOKUP(A69,Sheet1!A:H,6,FALSE)</f>
        <v>Men's F10 TRX FG</v>
      </c>
      <c r="G69" t="str">
        <f>VLOOKUP(A69,Sheet1!A:H,7,FALSE)</f>
        <v>Soccer</v>
      </c>
      <c r="H69">
        <f>VLOOKUP(A69,Sheet1!A:H,8,FALSE)</f>
        <v>473.75</v>
      </c>
    </row>
    <row r="70" spans="1:8">
      <c r="A70">
        <v>23706</v>
      </c>
      <c r="B70" s="1">
        <f>VLOOKUP(A70,Sheet1!A:H,2,FALSE)</f>
        <v>44115</v>
      </c>
      <c r="C70">
        <f>VLOOKUP(A70,Sheet1!A:H,3,FALSE)</f>
        <v>1763</v>
      </c>
      <c r="D70" t="str">
        <f>VLOOKUP(A70,Sheet1!A:H,4,FALSE)</f>
        <v>Online</v>
      </c>
      <c r="E70" t="str">
        <f>VLOOKUP(A70,Sheet1!A:H,5,FALSE)</f>
        <v>Credit Card</v>
      </c>
      <c r="F70" t="str">
        <f>VLOOKUP(A70,Sheet1!A:H,6,FALSE)</f>
        <v>Mercurial Vapor 13 Elite FG</v>
      </c>
      <c r="G70" t="str">
        <f>VLOOKUP(A70,Sheet1!A:H,7,FALSE)</f>
        <v>Soccer</v>
      </c>
      <c r="H70">
        <f>VLOOKUP(A70,Sheet1!A:H,8,FALSE)</f>
        <v>94.75</v>
      </c>
    </row>
    <row r="71" spans="1:8">
      <c r="A71">
        <v>11936</v>
      </c>
      <c r="B71" s="1">
        <f>VLOOKUP(A71,Sheet1!A:H,2,FALSE)</f>
        <v>44112</v>
      </c>
      <c r="C71">
        <f>VLOOKUP(A71,Sheet1!A:H,3,FALSE)</f>
        <v>724</v>
      </c>
      <c r="D71" t="str">
        <f>VLOOKUP(A71,Sheet1!A:H,4,FALSE)</f>
        <v>Online</v>
      </c>
      <c r="E71" t="str">
        <f>VLOOKUP(A71,Sheet1!A:H,5,FALSE)</f>
        <v>Credit Card</v>
      </c>
      <c r="F71" t="str">
        <f>VLOOKUP(A71,Sheet1!A:H,6,FALSE)</f>
        <v>Dri-FIT Victory Golf Polo</v>
      </c>
      <c r="G71" t="str">
        <f>VLOOKUP(A71,Sheet1!A:H,7,FALSE)</f>
        <v>Apparel</v>
      </c>
      <c r="H71">
        <f>VLOOKUP(A71,Sheet1!A:H,8,FALSE)</f>
        <v>260</v>
      </c>
    </row>
    <row r="72" spans="1:8">
      <c r="A72">
        <v>21309</v>
      </c>
      <c r="B72" s="1">
        <f>VLOOKUP(A72,Sheet1!A:H,2,FALSE)</f>
        <v>44112</v>
      </c>
      <c r="C72">
        <f>VLOOKUP(A72,Sheet1!A:H,3,FALSE)</f>
        <v>11801</v>
      </c>
      <c r="D72" t="str">
        <f>VLOOKUP(A72,Sheet1!A:H,4,FALSE)</f>
        <v>Online</v>
      </c>
      <c r="E72" t="str">
        <f>VLOOKUP(A72,Sheet1!A:H,5,FALSE)</f>
        <v>Credit Card</v>
      </c>
      <c r="F72" t="str">
        <f>VLOOKUP(A72,Sheet1!A:H,6,FALSE)</f>
        <v>Mercurial Vapor 12 Academy Cleats</v>
      </c>
      <c r="G72" t="str">
        <f>VLOOKUP(A72,Sheet1!A:H,7,FALSE)</f>
        <v>Soccer</v>
      </c>
      <c r="H72">
        <f>VLOOKUP(A72,Sheet1!A:H,8,FALSE)</f>
        <v>133.37</v>
      </c>
    </row>
    <row r="73" spans="1:8">
      <c r="A73">
        <v>23267</v>
      </c>
      <c r="B73" s="1">
        <f>VLOOKUP(A73,Sheet1!A:H,2,FALSE)</f>
        <v>44110</v>
      </c>
      <c r="C73">
        <f>VLOOKUP(A73,Sheet1!A:H,3,FALSE)</f>
        <v>6156</v>
      </c>
      <c r="D73" t="str">
        <f>VLOOKUP(A73,Sheet1!A:H,4,FALSE)</f>
        <v>Online</v>
      </c>
      <c r="E73" t="str">
        <f>VLOOKUP(A73,Sheet1!A:H,5,FALSE)</f>
        <v>Credit Card</v>
      </c>
      <c r="F73" t="str">
        <f>VLOOKUP(A73,Sheet1!A:H,6,FALSE)</f>
        <v>Mercurial Vapor 12 Academy Cleats</v>
      </c>
      <c r="G73" t="str">
        <f>VLOOKUP(A73,Sheet1!A:H,7,FALSE)</f>
        <v>Soccer</v>
      </c>
      <c r="H73">
        <f>VLOOKUP(A73,Sheet1!A:H,8,FALSE)</f>
        <v>133.37</v>
      </c>
    </row>
    <row r="74" spans="1:8">
      <c r="A74">
        <v>18108</v>
      </c>
      <c r="B74" s="1">
        <f>VLOOKUP(A74,Sheet1!A:H,2,FALSE)</f>
        <v>44101</v>
      </c>
      <c r="C74">
        <f>VLOOKUP(A74,Sheet1!A:H,3,FALSE)</f>
        <v>650</v>
      </c>
      <c r="D74" t="str">
        <f>VLOOKUP(A74,Sheet1!A:H,4,FALSE)</f>
        <v>Online</v>
      </c>
      <c r="E74" t="str">
        <f>VLOOKUP(A74,Sheet1!A:H,5,FALSE)</f>
        <v>Credit Card</v>
      </c>
      <c r="F74" t="str">
        <f>VLOOKUP(A74,Sheet1!A:H,6,FALSE)</f>
        <v>Mercurial Vapor 13 Elite FG</v>
      </c>
      <c r="G74" t="str">
        <f>VLOOKUP(A74,Sheet1!A:H,7,FALSE)</f>
        <v>Soccer</v>
      </c>
      <c r="H74">
        <f>VLOOKUP(A74,Sheet1!A:H,8,FALSE)</f>
        <v>284.25</v>
      </c>
    </row>
    <row r="75" spans="1:8">
      <c r="A75">
        <v>75779</v>
      </c>
      <c r="B75" s="1">
        <f>VLOOKUP(A75,Sheet1!A:H,2,FALSE)</f>
        <v>44097</v>
      </c>
      <c r="C75">
        <f>VLOOKUP(A75,Sheet1!A:H,3,FALSE)</f>
        <v>19332</v>
      </c>
      <c r="D75" t="str">
        <f>VLOOKUP(A75,Sheet1!A:H,4,FALSE)</f>
        <v>In Store</v>
      </c>
      <c r="E75" t="str">
        <f>VLOOKUP(A75,Sheet1!A:H,5,FALSE)</f>
        <v>Credit Card</v>
      </c>
      <c r="F75" t="str">
        <f>VLOOKUP(A75,Sheet1!A:H,6,FALSE)</f>
        <v xml:space="preserve">Smart watch </v>
      </c>
      <c r="G75" t="str">
        <f>VLOOKUP(A75,Sheet1!A:H,7,FALSE)</f>
        <v>Electronics</v>
      </c>
      <c r="H75">
        <f>VLOOKUP(A75,Sheet1!A:H,8,FALSE)</f>
        <v>370</v>
      </c>
    </row>
    <row r="76" spans="1:8">
      <c r="A76">
        <v>18793</v>
      </c>
      <c r="B76" s="1">
        <f>VLOOKUP(A76,Sheet1!A:H,2,FALSE)</f>
        <v>44096</v>
      </c>
      <c r="C76">
        <f>VLOOKUP(A76,Sheet1!A:H,3,FALSE)</f>
        <v>8422</v>
      </c>
      <c r="D76" t="str">
        <f>VLOOKUP(A76,Sheet1!A:H,4,FALSE)</f>
        <v>In Store</v>
      </c>
      <c r="E76" t="str">
        <f>VLOOKUP(A76,Sheet1!A:H,5,FALSE)</f>
        <v>Credit Card</v>
      </c>
      <c r="F76" t="str">
        <f>VLOOKUP(A76,Sheet1!A:H,6,FALSE)</f>
        <v>Mens HeatGear Armour Compression Mock</v>
      </c>
      <c r="G76" t="str">
        <f>VLOOKUP(A76,Sheet1!A:H,7,FALSE)</f>
        <v>Apparel</v>
      </c>
      <c r="H76">
        <f>VLOOKUP(A76,Sheet1!A:H,8,FALSE)</f>
        <v>27.54</v>
      </c>
    </row>
    <row r="77" spans="1:8">
      <c r="A77">
        <v>75780</v>
      </c>
      <c r="B77" s="1">
        <f>VLOOKUP(A77,Sheet1!A:H,2,FALSE)</f>
        <v>44096</v>
      </c>
      <c r="C77">
        <f>VLOOKUP(A77,Sheet1!A:H,3,FALSE)</f>
        <v>19333</v>
      </c>
      <c r="D77" t="str">
        <f>VLOOKUP(A77,Sheet1!A:H,4,FALSE)</f>
        <v>Online</v>
      </c>
      <c r="E77" t="str">
        <f>VLOOKUP(A77,Sheet1!A:H,5,FALSE)</f>
        <v>Credit Card</v>
      </c>
      <c r="F77" t="str">
        <f>VLOOKUP(A77,Sheet1!A:H,6,FALSE)</f>
        <v xml:space="preserve">Smart watch </v>
      </c>
      <c r="G77" t="str">
        <f>VLOOKUP(A77,Sheet1!A:H,7,FALSE)</f>
        <v>Electronics</v>
      </c>
      <c r="H77">
        <f>VLOOKUP(A77,Sheet1!A:H,8,FALSE)</f>
        <v>370</v>
      </c>
    </row>
    <row r="78" spans="1:8">
      <c r="A78">
        <v>19702</v>
      </c>
      <c r="B78" s="1">
        <f>VLOOKUP(A78,Sheet1!A:H,2,FALSE)</f>
        <v>44096</v>
      </c>
      <c r="C78">
        <f>VLOOKUP(A78,Sheet1!A:H,3,FALSE)</f>
        <v>4896</v>
      </c>
      <c r="D78" t="str">
        <f>VLOOKUP(A78,Sheet1!A:H,4,FALSE)</f>
        <v>Online</v>
      </c>
      <c r="E78" t="str">
        <f>VLOOKUP(A78,Sheet1!A:H,5,FALSE)</f>
        <v>Credit Card</v>
      </c>
      <c r="F78" t="str">
        <f>VLOOKUP(A78,Sheet1!A:H,6,FALSE)</f>
        <v>Air Zoom Pegasus 37</v>
      </c>
      <c r="G78" t="str">
        <f>VLOOKUP(A78,Sheet1!A:H,7,FALSE)</f>
        <v>Apparel</v>
      </c>
      <c r="H78">
        <f>VLOOKUP(A78,Sheet1!A:H,8,FALSE)</f>
        <v>340</v>
      </c>
    </row>
    <row r="79" spans="1:8">
      <c r="A79">
        <v>22297</v>
      </c>
      <c r="B79" s="1">
        <f>VLOOKUP(A79,Sheet1!A:H,2,FALSE)</f>
        <v>44096</v>
      </c>
      <c r="C79">
        <f>VLOOKUP(A79,Sheet1!A:H,3,FALSE)</f>
        <v>8</v>
      </c>
      <c r="D79" t="str">
        <f>VLOOKUP(A79,Sheet1!A:H,4,FALSE)</f>
        <v>Online</v>
      </c>
      <c r="E79" t="str">
        <f>VLOOKUP(A79,Sheet1!A:H,5,FALSE)</f>
        <v>Credit Card</v>
      </c>
      <c r="F79" t="str">
        <f>VLOOKUP(A79,Sheet1!A:H,6,FALSE)</f>
        <v>Mercurial Vapor 13 Elite FG</v>
      </c>
      <c r="G79" t="str">
        <f>VLOOKUP(A79,Sheet1!A:H,7,FALSE)</f>
        <v>Soccer</v>
      </c>
      <c r="H79">
        <f>VLOOKUP(A79,Sheet1!A:H,8,FALSE)</f>
        <v>94.75</v>
      </c>
    </row>
    <row r="80" spans="1:8">
      <c r="A80">
        <v>75781</v>
      </c>
      <c r="B80" s="1">
        <f>VLOOKUP(A80,Sheet1!A:H,2,FALSE)</f>
        <v>44095</v>
      </c>
      <c r="C80">
        <f>VLOOKUP(A80,Sheet1!A:H,3,FALSE)</f>
        <v>19334</v>
      </c>
      <c r="D80" t="str">
        <f>VLOOKUP(A80,Sheet1!A:H,4,FALSE)</f>
        <v>In Store</v>
      </c>
      <c r="E80" t="str">
        <f>VLOOKUP(A80,Sheet1!A:H,5,FALSE)</f>
        <v>Credit Card</v>
      </c>
      <c r="F80" t="str">
        <f>VLOOKUP(A80,Sheet1!A:H,6,FALSE)</f>
        <v xml:space="preserve">Smart watch </v>
      </c>
      <c r="G80" t="str">
        <f>VLOOKUP(A80,Sheet1!A:H,7,FALSE)</f>
        <v>Electronics</v>
      </c>
      <c r="H80">
        <f>VLOOKUP(A80,Sheet1!A:H,8,FALSE)</f>
        <v>370</v>
      </c>
    </row>
    <row r="81" spans="1:8">
      <c r="A81">
        <v>75927</v>
      </c>
      <c r="B81" s="1">
        <f>VLOOKUP(A81,Sheet1!A:H,2,FALSE)</f>
        <v>44095</v>
      </c>
      <c r="C81">
        <f>VLOOKUP(A81,Sheet1!A:H,3,FALSE)</f>
        <v>19480</v>
      </c>
      <c r="D81" t="str">
        <f>VLOOKUP(A81,Sheet1!A:H,4,FALSE)</f>
        <v>Online</v>
      </c>
      <c r="E81" t="str">
        <f>VLOOKUP(A81,Sheet1!A:H,5,FALSE)</f>
        <v>Credit Card</v>
      </c>
      <c r="F81" t="str">
        <f>VLOOKUP(A81,Sheet1!A:H,6,FALSE)</f>
        <v xml:space="preserve">Smart watch </v>
      </c>
      <c r="G81" t="str">
        <f>VLOOKUP(A81,Sheet1!A:H,7,FALSE)</f>
        <v>Electronics</v>
      </c>
      <c r="H81">
        <f>VLOOKUP(A81,Sheet1!A:H,8,FALSE)</f>
        <v>370</v>
      </c>
    </row>
    <row r="82" spans="1:8">
      <c r="A82">
        <v>89073</v>
      </c>
      <c r="B82" s="1">
        <f>VLOOKUP(A82,Sheet1!A:H,2,FALSE)</f>
        <v>44212</v>
      </c>
      <c r="C82">
        <f>VLOOKUP(A82,Sheet1!A:H,3,FALSE)</f>
        <v>12112</v>
      </c>
      <c r="D82" t="str">
        <f>VLOOKUP(A82,Sheet1!A:H,4,FALSE)</f>
        <v>Online</v>
      </c>
      <c r="E82" t="str">
        <f>VLOOKUP(A82,Sheet1!A:H,5,FALSE)</f>
        <v>Credit Card</v>
      </c>
      <c r="F82" t="str">
        <f>VLOOKUP(A82,Sheet1!A:H,6,FALSE)</f>
        <v>Mercurial Vapor 13 Elite FG</v>
      </c>
      <c r="G82" t="str">
        <f>VLOOKUP(A82,Sheet1!A:H,7,FALSE)</f>
        <v>Soccer</v>
      </c>
      <c r="H82">
        <f>VLOOKUP(A82,Sheet1!A:H,8,FALSE)</f>
        <v>379</v>
      </c>
    </row>
    <row r="83" spans="1:8">
      <c r="A83">
        <v>98417</v>
      </c>
      <c r="B83" s="1">
        <f>VLOOKUP(A83,Sheet1!A:H,2,FALSE)</f>
        <v>44206</v>
      </c>
      <c r="C83">
        <f>VLOOKUP(A83,Sheet1!A:H,3,FALSE)</f>
        <v>12199</v>
      </c>
      <c r="D83" t="str">
        <f>VLOOKUP(A83,Sheet1!A:H,4,FALSE)</f>
        <v>Online</v>
      </c>
      <c r="E83" t="str">
        <f>VLOOKUP(A83,Sheet1!A:H,5,FALSE)</f>
        <v>Credit Card</v>
      </c>
      <c r="F83" t="str">
        <f>VLOOKUP(A83,Sheet1!A:H,6,FALSE)</f>
        <v>Mercurial Vapor 13 Elite FG</v>
      </c>
      <c r="G83" t="str">
        <f>VLOOKUP(A83,Sheet1!A:H,7,FALSE)</f>
        <v>Soccer</v>
      </c>
      <c r="H83">
        <f>VLOOKUP(A83,Sheet1!A:H,8,FALSE)</f>
        <v>284.25</v>
      </c>
    </row>
    <row r="84" spans="1:8">
      <c r="A84">
        <v>85217</v>
      </c>
      <c r="B84" s="1">
        <f>VLOOKUP(A84,Sheet1!A:H,2,FALSE)</f>
        <v>44206</v>
      </c>
      <c r="C84">
        <f>VLOOKUP(A84,Sheet1!A:H,3,FALSE)</f>
        <v>12008</v>
      </c>
      <c r="D84" t="str">
        <f>VLOOKUP(A84,Sheet1!A:H,4,FALSE)</f>
        <v>Online</v>
      </c>
      <c r="E84" t="str">
        <f>VLOOKUP(A84,Sheet1!A:H,5,FALSE)</f>
        <v>Credit Card</v>
      </c>
      <c r="F84" t="str">
        <f>VLOOKUP(A84,Sheet1!A:H,6,FALSE)</f>
        <v>Mercurial Vapor 13 Elite FG</v>
      </c>
      <c r="G84" t="str">
        <f>VLOOKUP(A84,Sheet1!A:H,7,FALSE)</f>
        <v>Soccer</v>
      </c>
      <c r="H84">
        <f>VLOOKUP(A84,Sheet1!A:H,8,FALSE)</f>
        <v>94.75</v>
      </c>
    </row>
    <row r="85" spans="1:8">
      <c r="A85">
        <v>91623</v>
      </c>
      <c r="B85" s="1">
        <f>VLOOKUP(A85,Sheet1!A:H,2,FALSE)</f>
        <v>44206</v>
      </c>
      <c r="C85">
        <f>VLOOKUP(A85,Sheet1!A:H,3,FALSE)</f>
        <v>12059</v>
      </c>
      <c r="D85" t="str">
        <f>VLOOKUP(A85,Sheet1!A:H,4,FALSE)</f>
        <v>Online</v>
      </c>
      <c r="E85" t="str">
        <f>VLOOKUP(A85,Sheet1!A:H,5,FALSE)</f>
        <v>Credit Card</v>
      </c>
      <c r="F85" t="str">
        <f>VLOOKUP(A85,Sheet1!A:H,6,FALSE)</f>
        <v>Mercurial Vapor 12 Academy Cleats</v>
      </c>
      <c r="G85" t="str">
        <f>VLOOKUP(A85,Sheet1!A:H,7,FALSE)</f>
        <v>Soccer</v>
      </c>
      <c r="H85">
        <f>VLOOKUP(A85,Sheet1!A:H,8,FALSE)</f>
        <v>133.37</v>
      </c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FBA5-3E2D-447A-9863-2B70F4168D6D}">
  <dimension ref="A1:N2027"/>
  <sheetViews>
    <sheetView topLeftCell="A366" workbookViewId="0">
      <selection activeCell="D21" sqref="D21"/>
    </sheetView>
  </sheetViews>
  <sheetFormatPr defaultRowHeight="14.25"/>
  <cols>
    <col min="1" max="1" width="11.5" customWidth="1"/>
    <col min="2" max="2" width="12.125" style="1" customWidth="1"/>
    <col min="3" max="3" width="13" customWidth="1"/>
    <col min="4" max="4" width="11.5" customWidth="1"/>
    <col min="5" max="5" width="16.875" customWidth="1"/>
    <col min="6" max="6" width="41.75" customWidth="1"/>
    <col min="7" max="10" width="11.5" customWidth="1"/>
    <col min="13" max="14" width="11.5" customWidth="1"/>
  </cols>
  <sheetData>
    <row r="1" spans="1:14">
      <c r="A1" t="s">
        <v>72</v>
      </c>
      <c r="B1" s="1" t="s">
        <v>73</v>
      </c>
      <c r="C1" t="s">
        <v>75</v>
      </c>
      <c r="D1" t="s">
        <v>78</v>
      </c>
      <c r="E1" t="s">
        <v>12</v>
      </c>
      <c r="F1" t="s">
        <v>79</v>
      </c>
      <c r="G1" t="s">
        <v>13</v>
      </c>
      <c r="H1" t="s">
        <v>83</v>
      </c>
      <c r="M1" t="s">
        <v>81</v>
      </c>
      <c r="N1" t="s">
        <v>82</v>
      </c>
    </row>
    <row r="2" spans="1:14">
      <c r="A2">
        <v>24118</v>
      </c>
      <c r="B2" s="1">
        <v>44196</v>
      </c>
      <c r="C2">
        <v>9345</v>
      </c>
      <c r="D2" t="s">
        <v>90</v>
      </c>
      <c r="E2" t="s">
        <v>28</v>
      </c>
      <c r="F2" t="s">
        <v>91</v>
      </c>
      <c r="G2" t="s">
        <v>46</v>
      </c>
      <c r="H2">
        <f>M2*N2</f>
        <v>37.979999999999997</v>
      </c>
      <c r="M2">
        <v>18.989999999999998</v>
      </c>
      <c r="N2">
        <v>2</v>
      </c>
    </row>
    <row r="3" spans="1:14">
      <c r="A3">
        <v>24992</v>
      </c>
      <c r="B3" s="1">
        <v>44196</v>
      </c>
      <c r="C3">
        <v>1169</v>
      </c>
      <c r="D3" t="s">
        <v>90</v>
      </c>
      <c r="E3" t="s">
        <v>28</v>
      </c>
      <c r="F3" t="s">
        <v>94</v>
      </c>
      <c r="G3" t="s">
        <v>53</v>
      </c>
      <c r="H3">
        <f t="shared" ref="H3:H66" si="0">M3*N3</f>
        <v>133.37</v>
      </c>
      <c r="M3">
        <v>133.37</v>
      </c>
      <c r="N3">
        <v>1</v>
      </c>
    </row>
    <row r="4" spans="1:14">
      <c r="A4">
        <v>75928</v>
      </c>
      <c r="B4" s="1">
        <v>44196</v>
      </c>
      <c r="C4">
        <v>19481</v>
      </c>
      <c r="D4" t="s">
        <v>90</v>
      </c>
      <c r="E4" t="s">
        <v>28</v>
      </c>
      <c r="F4" t="s">
        <v>97</v>
      </c>
      <c r="G4" t="s">
        <v>38</v>
      </c>
      <c r="H4">
        <f t="shared" si="0"/>
        <v>370</v>
      </c>
      <c r="M4">
        <v>370</v>
      </c>
      <c r="N4">
        <v>1</v>
      </c>
    </row>
    <row r="5" spans="1:14">
      <c r="A5">
        <v>20755</v>
      </c>
      <c r="B5" s="1">
        <v>44195</v>
      </c>
      <c r="C5">
        <v>640</v>
      </c>
      <c r="D5" t="s">
        <v>90</v>
      </c>
      <c r="E5" t="s">
        <v>28</v>
      </c>
      <c r="F5" t="s">
        <v>99</v>
      </c>
      <c r="G5" t="s">
        <v>46</v>
      </c>
      <c r="H5">
        <f t="shared" si="0"/>
        <v>37.979999999999997</v>
      </c>
      <c r="M5">
        <v>18.989999999999998</v>
      </c>
      <c r="N5">
        <v>2</v>
      </c>
    </row>
    <row r="6" spans="1:14">
      <c r="A6">
        <v>75741</v>
      </c>
      <c r="B6" s="1">
        <v>44194</v>
      </c>
      <c r="C6">
        <v>19294</v>
      </c>
      <c r="D6" t="s">
        <v>90</v>
      </c>
      <c r="E6" t="s">
        <v>28</v>
      </c>
      <c r="F6" t="s">
        <v>97</v>
      </c>
      <c r="G6" t="s">
        <v>38</v>
      </c>
      <c r="H6">
        <f t="shared" si="0"/>
        <v>370</v>
      </c>
      <c r="M6">
        <v>370</v>
      </c>
      <c r="N6">
        <v>1</v>
      </c>
    </row>
    <row r="7" spans="1:14">
      <c r="A7">
        <v>75742</v>
      </c>
      <c r="B7" s="1">
        <v>44193</v>
      </c>
      <c r="C7">
        <v>19295</v>
      </c>
      <c r="D7" t="s">
        <v>90</v>
      </c>
      <c r="E7" t="s">
        <v>28</v>
      </c>
      <c r="F7" t="s">
        <v>97</v>
      </c>
      <c r="G7" t="s">
        <v>38</v>
      </c>
      <c r="H7">
        <f t="shared" si="0"/>
        <v>370</v>
      </c>
      <c r="M7">
        <v>370</v>
      </c>
      <c r="N7">
        <v>1</v>
      </c>
    </row>
    <row r="8" spans="1:14">
      <c r="A8">
        <v>75743</v>
      </c>
      <c r="B8" s="1">
        <v>44192</v>
      </c>
      <c r="C8">
        <v>19296</v>
      </c>
      <c r="D8" t="s">
        <v>90</v>
      </c>
      <c r="E8" t="s">
        <v>28</v>
      </c>
      <c r="F8" t="s">
        <v>97</v>
      </c>
      <c r="G8" t="s">
        <v>38</v>
      </c>
      <c r="H8">
        <f t="shared" si="0"/>
        <v>370</v>
      </c>
      <c r="M8">
        <v>370</v>
      </c>
      <c r="N8">
        <v>1</v>
      </c>
    </row>
    <row r="9" spans="1:14">
      <c r="A9">
        <v>75744</v>
      </c>
      <c r="B9" s="1">
        <v>44191</v>
      </c>
      <c r="C9">
        <v>19297</v>
      </c>
      <c r="D9" t="s">
        <v>90</v>
      </c>
      <c r="E9" t="s">
        <v>28</v>
      </c>
      <c r="F9" t="s">
        <v>97</v>
      </c>
      <c r="G9" t="s">
        <v>38</v>
      </c>
      <c r="H9">
        <f t="shared" si="0"/>
        <v>370</v>
      </c>
      <c r="M9">
        <v>370</v>
      </c>
      <c r="N9">
        <v>1</v>
      </c>
    </row>
    <row r="10" spans="1:14">
      <c r="A10">
        <v>75745</v>
      </c>
      <c r="B10" s="1">
        <v>44190</v>
      </c>
      <c r="C10">
        <v>19298</v>
      </c>
      <c r="D10" t="s">
        <v>111</v>
      </c>
      <c r="E10" t="s">
        <v>19</v>
      </c>
      <c r="F10" t="s">
        <v>97</v>
      </c>
      <c r="G10" t="s">
        <v>38</v>
      </c>
      <c r="H10">
        <f t="shared" si="0"/>
        <v>370</v>
      </c>
      <c r="M10">
        <v>370</v>
      </c>
      <c r="N10">
        <v>1</v>
      </c>
    </row>
    <row r="11" spans="1:14">
      <c r="A11">
        <v>17582</v>
      </c>
      <c r="B11" s="1">
        <v>44190</v>
      </c>
      <c r="C11">
        <v>5091</v>
      </c>
      <c r="D11" t="s">
        <v>111</v>
      </c>
      <c r="E11" t="s">
        <v>28</v>
      </c>
      <c r="F11" t="s">
        <v>112</v>
      </c>
      <c r="G11" t="s">
        <v>34</v>
      </c>
      <c r="H11">
        <f t="shared" si="0"/>
        <v>80</v>
      </c>
      <c r="M11">
        <v>80</v>
      </c>
      <c r="N11">
        <v>1</v>
      </c>
    </row>
    <row r="12" spans="1:14">
      <c r="A12">
        <v>24548</v>
      </c>
      <c r="B12" s="1">
        <v>44190</v>
      </c>
      <c r="C12">
        <v>6763</v>
      </c>
      <c r="D12" t="s">
        <v>90</v>
      </c>
      <c r="E12" t="s">
        <v>28</v>
      </c>
      <c r="F12" t="s">
        <v>94</v>
      </c>
      <c r="G12" t="s">
        <v>53</v>
      </c>
      <c r="H12">
        <f t="shared" si="0"/>
        <v>133.37</v>
      </c>
      <c r="M12">
        <v>133.37</v>
      </c>
      <c r="N12">
        <v>1</v>
      </c>
    </row>
    <row r="13" spans="1:14">
      <c r="A13">
        <v>14960</v>
      </c>
      <c r="B13" s="1">
        <v>44189</v>
      </c>
      <c r="C13">
        <v>9857</v>
      </c>
      <c r="D13" t="s">
        <v>111</v>
      </c>
      <c r="E13" t="s">
        <v>28</v>
      </c>
      <c r="F13" t="s">
        <v>115</v>
      </c>
      <c r="G13" t="s">
        <v>49</v>
      </c>
      <c r="H13">
        <f t="shared" si="0"/>
        <v>460.58</v>
      </c>
      <c r="M13">
        <v>460.58</v>
      </c>
      <c r="N13">
        <v>1</v>
      </c>
    </row>
    <row r="14" spans="1:14">
      <c r="A14">
        <v>10961</v>
      </c>
      <c r="B14" s="1">
        <v>44188</v>
      </c>
      <c r="C14">
        <v>6320</v>
      </c>
      <c r="D14" t="s">
        <v>111</v>
      </c>
      <c r="E14" t="s">
        <v>28</v>
      </c>
      <c r="F14" t="s">
        <v>115</v>
      </c>
      <c r="G14" t="s">
        <v>49</v>
      </c>
      <c r="H14">
        <f t="shared" si="0"/>
        <v>460.58</v>
      </c>
      <c r="M14">
        <v>460.58</v>
      </c>
      <c r="N14">
        <v>1</v>
      </c>
    </row>
    <row r="15" spans="1:14">
      <c r="A15">
        <v>17582</v>
      </c>
      <c r="B15" s="1">
        <v>44187</v>
      </c>
      <c r="C15">
        <v>5091</v>
      </c>
      <c r="D15" t="s">
        <v>111</v>
      </c>
      <c r="E15" t="s">
        <v>28</v>
      </c>
      <c r="F15" t="s">
        <v>112</v>
      </c>
      <c r="G15" t="s">
        <v>34</v>
      </c>
      <c r="H15">
        <f t="shared" si="0"/>
        <v>80</v>
      </c>
      <c r="M15">
        <v>80</v>
      </c>
      <c r="N15">
        <v>1</v>
      </c>
    </row>
    <row r="16" spans="1:14">
      <c r="A16">
        <v>14960</v>
      </c>
      <c r="B16" s="1">
        <v>44186</v>
      </c>
      <c r="C16">
        <v>9857</v>
      </c>
      <c r="D16" t="s">
        <v>111</v>
      </c>
      <c r="E16" t="s">
        <v>28</v>
      </c>
      <c r="F16" t="s">
        <v>115</v>
      </c>
      <c r="G16" t="s">
        <v>49</v>
      </c>
      <c r="H16">
        <f t="shared" si="0"/>
        <v>460.58</v>
      </c>
      <c r="M16">
        <v>460.58</v>
      </c>
      <c r="N16">
        <v>1</v>
      </c>
    </row>
    <row r="17" spans="1:14">
      <c r="A17">
        <v>16966</v>
      </c>
      <c r="B17" s="1">
        <v>44185</v>
      </c>
      <c r="C17">
        <v>1948</v>
      </c>
      <c r="D17" t="s">
        <v>111</v>
      </c>
      <c r="E17" t="s">
        <v>28</v>
      </c>
      <c r="F17" t="s">
        <v>115</v>
      </c>
      <c r="G17" t="s">
        <v>49</v>
      </c>
      <c r="H17">
        <f t="shared" si="0"/>
        <v>460.58</v>
      </c>
      <c r="M17">
        <v>460.58</v>
      </c>
      <c r="N17">
        <v>1</v>
      </c>
    </row>
    <row r="18" spans="1:14">
      <c r="A18">
        <v>19497</v>
      </c>
      <c r="B18" s="1">
        <v>44185</v>
      </c>
      <c r="C18">
        <v>2881</v>
      </c>
      <c r="D18" t="s">
        <v>90</v>
      </c>
      <c r="E18" t="s">
        <v>28</v>
      </c>
      <c r="F18" t="s">
        <v>94</v>
      </c>
      <c r="G18" t="s">
        <v>53</v>
      </c>
      <c r="H18">
        <f t="shared" si="0"/>
        <v>133.37</v>
      </c>
      <c r="M18">
        <v>133.37</v>
      </c>
      <c r="N18">
        <v>1</v>
      </c>
    </row>
    <row r="19" spans="1:14">
      <c r="A19">
        <v>24230</v>
      </c>
      <c r="B19" s="1">
        <v>44185</v>
      </c>
      <c r="C19">
        <v>1718</v>
      </c>
      <c r="D19" t="s">
        <v>90</v>
      </c>
      <c r="E19" t="s">
        <v>28</v>
      </c>
      <c r="F19" t="s">
        <v>94</v>
      </c>
      <c r="G19" t="s">
        <v>53</v>
      </c>
      <c r="H19">
        <f t="shared" si="0"/>
        <v>133.37</v>
      </c>
      <c r="M19">
        <v>133.37</v>
      </c>
      <c r="N19">
        <v>1</v>
      </c>
    </row>
    <row r="20" spans="1:14">
      <c r="A20">
        <v>16953</v>
      </c>
      <c r="B20" s="1">
        <v>44184</v>
      </c>
      <c r="C20">
        <v>2078</v>
      </c>
      <c r="D20" t="s">
        <v>111</v>
      </c>
      <c r="E20" t="s">
        <v>28</v>
      </c>
      <c r="F20" t="s">
        <v>112</v>
      </c>
      <c r="G20" t="s">
        <v>34</v>
      </c>
      <c r="H20">
        <f t="shared" si="0"/>
        <v>80</v>
      </c>
      <c r="M20">
        <v>80</v>
      </c>
      <c r="N20">
        <v>1</v>
      </c>
    </row>
    <row r="21" spans="1:14">
      <c r="A21">
        <v>16864</v>
      </c>
      <c r="B21" s="1">
        <v>44184</v>
      </c>
      <c r="C21">
        <v>10992</v>
      </c>
      <c r="D21" t="s">
        <v>90</v>
      </c>
      <c r="E21" t="s">
        <v>28</v>
      </c>
      <c r="F21" t="s">
        <v>120</v>
      </c>
      <c r="G21" t="s">
        <v>53</v>
      </c>
      <c r="H21">
        <f t="shared" si="0"/>
        <v>94.75</v>
      </c>
      <c r="M21">
        <v>94.75</v>
      </c>
      <c r="N21">
        <v>1</v>
      </c>
    </row>
    <row r="22" spans="1:14">
      <c r="A22">
        <v>10459</v>
      </c>
      <c r="B22" s="1">
        <v>44184</v>
      </c>
      <c r="C22">
        <v>9814</v>
      </c>
      <c r="D22" t="s">
        <v>90</v>
      </c>
      <c r="E22" t="s">
        <v>33</v>
      </c>
      <c r="F22" t="s">
        <v>122</v>
      </c>
      <c r="G22" t="s">
        <v>46</v>
      </c>
      <c r="H22">
        <f t="shared" si="0"/>
        <v>211.96</v>
      </c>
      <c r="M22">
        <v>52.99</v>
      </c>
      <c r="N22">
        <v>4</v>
      </c>
    </row>
    <row r="23" spans="1:14">
      <c r="A23">
        <v>18857</v>
      </c>
      <c r="B23" s="1">
        <v>44183</v>
      </c>
      <c r="C23">
        <v>4838</v>
      </c>
      <c r="D23" t="s">
        <v>111</v>
      </c>
      <c r="E23" t="s">
        <v>28</v>
      </c>
      <c r="F23" t="s">
        <v>112</v>
      </c>
      <c r="G23" t="s">
        <v>34</v>
      </c>
      <c r="H23">
        <f t="shared" si="0"/>
        <v>80</v>
      </c>
      <c r="M23">
        <v>80</v>
      </c>
      <c r="N23">
        <v>1</v>
      </c>
    </row>
    <row r="24" spans="1:14">
      <c r="A24">
        <v>16081</v>
      </c>
      <c r="B24" s="1">
        <v>44183</v>
      </c>
      <c r="C24">
        <v>5367</v>
      </c>
      <c r="D24" t="s">
        <v>90</v>
      </c>
      <c r="E24" t="s">
        <v>28</v>
      </c>
      <c r="F24" t="s">
        <v>94</v>
      </c>
      <c r="G24" t="s">
        <v>53</v>
      </c>
      <c r="H24">
        <f t="shared" si="0"/>
        <v>133.37</v>
      </c>
      <c r="M24">
        <v>133.37</v>
      </c>
      <c r="N24">
        <v>1</v>
      </c>
    </row>
    <row r="25" spans="1:14">
      <c r="A25">
        <v>49878</v>
      </c>
      <c r="B25" s="1">
        <v>44183</v>
      </c>
      <c r="C25">
        <v>1564</v>
      </c>
      <c r="D25" t="s">
        <v>90</v>
      </c>
      <c r="E25" t="s">
        <v>33</v>
      </c>
      <c r="F25" t="s">
        <v>128</v>
      </c>
      <c r="G25" t="s">
        <v>46</v>
      </c>
      <c r="H25">
        <f t="shared" si="0"/>
        <v>186.76</v>
      </c>
      <c r="M25">
        <v>46.69</v>
      </c>
      <c r="N25">
        <v>4</v>
      </c>
    </row>
    <row r="26" spans="1:14">
      <c r="A26">
        <v>75771</v>
      </c>
      <c r="B26" s="1">
        <v>44183</v>
      </c>
      <c r="C26">
        <v>19324</v>
      </c>
      <c r="D26" t="s">
        <v>90</v>
      </c>
      <c r="E26" t="s">
        <v>33</v>
      </c>
      <c r="F26" t="s">
        <v>97</v>
      </c>
      <c r="G26" t="s">
        <v>38</v>
      </c>
      <c r="H26">
        <f t="shared" si="0"/>
        <v>370</v>
      </c>
      <c r="M26">
        <v>370</v>
      </c>
      <c r="N26">
        <v>1</v>
      </c>
    </row>
    <row r="27" spans="1:14">
      <c r="A27">
        <v>75730</v>
      </c>
      <c r="B27" s="1">
        <v>44182</v>
      </c>
      <c r="C27">
        <v>19283</v>
      </c>
      <c r="D27" t="s">
        <v>111</v>
      </c>
      <c r="E27" t="s">
        <v>19</v>
      </c>
      <c r="F27" t="s">
        <v>97</v>
      </c>
      <c r="G27" t="s">
        <v>38</v>
      </c>
      <c r="H27">
        <f t="shared" si="0"/>
        <v>370</v>
      </c>
      <c r="M27">
        <v>370</v>
      </c>
      <c r="N27">
        <v>1</v>
      </c>
    </row>
    <row r="28" spans="1:14">
      <c r="A28">
        <v>17810</v>
      </c>
      <c r="B28" s="1">
        <v>44182</v>
      </c>
      <c r="C28">
        <v>6365</v>
      </c>
      <c r="D28" t="s">
        <v>111</v>
      </c>
      <c r="E28" t="s">
        <v>28</v>
      </c>
      <c r="F28" t="s">
        <v>115</v>
      </c>
      <c r="G28" t="s">
        <v>49</v>
      </c>
      <c r="H28">
        <f t="shared" si="0"/>
        <v>460.58</v>
      </c>
      <c r="M28">
        <v>460.58</v>
      </c>
      <c r="N28">
        <v>1</v>
      </c>
    </row>
    <row r="29" spans="1:14">
      <c r="A29">
        <v>62342</v>
      </c>
      <c r="B29" s="1">
        <v>44182</v>
      </c>
      <c r="C29">
        <v>471</v>
      </c>
      <c r="D29" t="s">
        <v>90</v>
      </c>
      <c r="E29" t="s">
        <v>28</v>
      </c>
      <c r="F29" t="s">
        <v>94</v>
      </c>
      <c r="G29" t="s">
        <v>53</v>
      </c>
      <c r="H29">
        <f t="shared" si="0"/>
        <v>133.37</v>
      </c>
      <c r="M29">
        <v>133.37</v>
      </c>
      <c r="N29">
        <v>1</v>
      </c>
    </row>
    <row r="30" spans="1:14">
      <c r="A30">
        <v>62197</v>
      </c>
      <c r="B30" s="1">
        <v>44182</v>
      </c>
      <c r="C30">
        <v>3914</v>
      </c>
      <c r="D30" t="s">
        <v>90</v>
      </c>
      <c r="E30" t="s">
        <v>33</v>
      </c>
      <c r="F30" t="s">
        <v>134</v>
      </c>
      <c r="G30" t="s">
        <v>29</v>
      </c>
      <c r="H30">
        <f t="shared" si="0"/>
        <v>340</v>
      </c>
      <c r="M30">
        <v>85</v>
      </c>
      <c r="N30">
        <v>4</v>
      </c>
    </row>
    <row r="31" spans="1:14">
      <c r="A31">
        <v>75772</v>
      </c>
      <c r="B31" s="1">
        <v>44182</v>
      </c>
      <c r="C31">
        <v>19325</v>
      </c>
      <c r="D31" t="s">
        <v>90</v>
      </c>
      <c r="E31" t="s">
        <v>28</v>
      </c>
      <c r="F31" t="s">
        <v>97</v>
      </c>
      <c r="G31" t="s">
        <v>38</v>
      </c>
      <c r="H31">
        <f t="shared" si="0"/>
        <v>370</v>
      </c>
      <c r="M31">
        <v>370</v>
      </c>
      <c r="N31">
        <v>1</v>
      </c>
    </row>
    <row r="32" spans="1:14">
      <c r="A32">
        <v>15078</v>
      </c>
      <c r="B32" s="1">
        <v>44182</v>
      </c>
      <c r="C32">
        <v>3921</v>
      </c>
      <c r="D32" t="s">
        <v>90</v>
      </c>
      <c r="E32" t="s">
        <v>28</v>
      </c>
      <c r="F32" t="s">
        <v>138</v>
      </c>
      <c r="G32" t="s">
        <v>46</v>
      </c>
      <c r="H32">
        <f t="shared" si="0"/>
        <v>259.95999999999998</v>
      </c>
      <c r="M32">
        <v>64.989999999999995</v>
      </c>
      <c r="N32">
        <v>4</v>
      </c>
    </row>
    <row r="33" spans="1:14">
      <c r="A33">
        <v>71189</v>
      </c>
      <c r="B33" s="1">
        <v>44181</v>
      </c>
      <c r="C33">
        <v>14742</v>
      </c>
      <c r="D33" t="s">
        <v>90</v>
      </c>
      <c r="E33" t="s">
        <v>28</v>
      </c>
      <c r="F33" t="s">
        <v>140</v>
      </c>
      <c r="G33" t="s">
        <v>29</v>
      </c>
      <c r="H33">
        <f t="shared" si="0"/>
        <v>9.59</v>
      </c>
      <c r="M33">
        <v>9.59</v>
      </c>
      <c r="N33">
        <v>1</v>
      </c>
    </row>
    <row r="34" spans="1:14">
      <c r="A34">
        <v>62527</v>
      </c>
      <c r="B34" s="1">
        <v>44181</v>
      </c>
      <c r="C34">
        <v>1449</v>
      </c>
      <c r="D34" t="s">
        <v>90</v>
      </c>
      <c r="E34" t="s">
        <v>28</v>
      </c>
      <c r="F34" t="s">
        <v>142</v>
      </c>
      <c r="G34" t="s">
        <v>29</v>
      </c>
      <c r="H34">
        <f t="shared" si="0"/>
        <v>340</v>
      </c>
      <c r="M34">
        <v>85</v>
      </c>
      <c r="N34">
        <v>4</v>
      </c>
    </row>
    <row r="35" spans="1:14">
      <c r="A35">
        <v>17683</v>
      </c>
      <c r="B35" s="1">
        <v>44181</v>
      </c>
      <c r="C35">
        <v>9220</v>
      </c>
      <c r="D35" t="s">
        <v>90</v>
      </c>
      <c r="E35" t="s">
        <v>28</v>
      </c>
      <c r="F35" t="s">
        <v>145</v>
      </c>
      <c r="G35" t="s">
        <v>46</v>
      </c>
      <c r="H35">
        <f t="shared" si="0"/>
        <v>59.96</v>
      </c>
      <c r="M35">
        <v>14.99</v>
      </c>
      <c r="N35">
        <v>4</v>
      </c>
    </row>
    <row r="36" spans="1:14">
      <c r="A36">
        <v>75731</v>
      </c>
      <c r="B36" s="1">
        <v>44181</v>
      </c>
      <c r="C36">
        <v>19284</v>
      </c>
      <c r="D36" t="s">
        <v>90</v>
      </c>
      <c r="E36" t="s">
        <v>28</v>
      </c>
      <c r="F36" t="s">
        <v>97</v>
      </c>
      <c r="G36" t="s">
        <v>38</v>
      </c>
      <c r="H36">
        <f t="shared" si="0"/>
        <v>370</v>
      </c>
      <c r="M36">
        <v>370</v>
      </c>
      <c r="N36">
        <v>1</v>
      </c>
    </row>
    <row r="37" spans="1:14">
      <c r="A37">
        <v>75773</v>
      </c>
      <c r="B37" s="1">
        <v>44181</v>
      </c>
      <c r="C37">
        <v>19326</v>
      </c>
      <c r="D37" t="s">
        <v>90</v>
      </c>
      <c r="E37" t="s">
        <v>28</v>
      </c>
      <c r="F37" t="s">
        <v>97</v>
      </c>
      <c r="G37" t="s">
        <v>38</v>
      </c>
      <c r="H37">
        <f t="shared" si="0"/>
        <v>370</v>
      </c>
      <c r="M37">
        <v>370</v>
      </c>
      <c r="N37">
        <v>1</v>
      </c>
    </row>
    <row r="38" spans="1:14">
      <c r="A38">
        <v>75732</v>
      </c>
      <c r="B38" s="1">
        <v>44180</v>
      </c>
      <c r="C38">
        <v>19285</v>
      </c>
      <c r="D38" t="s">
        <v>111</v>
      </c>
      <c r="E38" t="s">
        <v>33</v>
      </c>
      <c r="F38" t="s">
        <v>97</v>
      </c>
      <c r="G38" t="s">
        <v>38</v>
      </c>
      <c r="H38">
        <f t="shared" si="0"/>
        <v>370</v>
      </c>
      <c r="M38">
        <v>370</v>
      </c>
      <c r="N38">
        <v>1</v>
      </c>
    </row>
    <row r="39" spans="1:14">
      <c r="A39">
        <v>20775</v>
      </c>
      <c r="B39" s="1">
        <v>44180</v>
      </c>
      <c r="C39">
        <v>11129</v>
      </c>
      <c r="D39" t="s">
        <v>111</v>
      </c>
      <c r="E39" t="s">
        <v>33</v>
      </c>
      <c r="F39" t="s">
        <v>150</v>
      </c>
      <c r="G39" t="s">
        <v>46</v>
      </c>
      <c r="H39">
        <f t="shared" si="0"/>
        <v>264.95</v>
      </c>
      <c r="M39">
        <v>52.99</v>
      </c>
      <c r="N39">
        <v>5</v>
      </c>
    </row>
    <row r="40" spans="1:14">
      <c r="A40">
        <v>48098</v>
      </c>
      <c r="B40" s="1">
        <v>44180</v>
      </c>
      <c r="C40">
        <v>4238</v>
      </c>
      <c r="D40" t="s">
        <v>90</v>
      </c>
      <c r="E40" t="s">
        <v>28</v>
      </c>
      <c r="F40" t="s">
        <v>120</v>
      </c>
      <c r="G40" t="s">
        <v>53</v>
      </c>
      <c r="H40">
        <f t="shared" si="0"/>
        <v>94.75</v>
      </c>
      <c r="M40">
        <v>94.75</v>
      </c>
      <c r="N40">
        <v>1</v>
      </c>
    </row>
    <row r="41" spans="1:14">
      <c r="A41">
        <v>75774</v>
      </c>
      <c r="B41" s="1">
        <v>44180</v>
      </c>
      <c r="C41">
        <v>19327</v>
      </c>
      <c r="D41" t="s">
        <v>90</v>
      </c>
      <c r="E41" t="s">
        <v>28</v>
      </c>
      <c r="F41" t="s">
        <v>97</v>
      </c>
      <c r="G41" t="s">
        <v>38</v>
      </c>
      <c r="H41">
        <f t="shared" si="0"/>
        <v>370</v>
      </c>
      <c r="M41">
        <v>370</v>
      </c>
      <c r="N41">
        <v>1</v>
      </c>
    </row>
    <row r="42" spans="1:14">
      <c r="A42">
        <v>15042</v>
      </c>
      <c r="B42" s="1">
        <v>44180</v>
      </c>
      <c r="C42">
        <v>1443</v>
      </c>
      <c r="D42" t="s">
        <v>90</v>
      </c>
      <c r="E42" t="s">
        <v>33</v>
      </c>
      <c r="F42" t="s">
        <v>134</v>
      </c>
      <c r="G42" t="s">
        <v>29</v>
      </c>
      <c r="H42">
        <f t="shared" si="0"/>
        <v>340</v>
      </c>
      <c r="M42">
        <v>85</v>
      </c>
      <c r="N42">
        <v>4</v>
      </c>
    </row>
    <row r="43" spans="1:14">
      <c r="A43">
        <v>21312</v>
      </c>
      <c r="B43" s="1">
        <v>44179</v>
      </c>
      <c r="C43">
        <v>6706</v>
      </c>
      <c r="D43" t="s">
        <v>111</v>
      </c>
      <c r="E43" t="s">
        <v>33</v>
      </c>
      <c r="F43" t="s">
        <v>157</v>
      </c>
      <c r="G43" t="s">
        <v>46</v>
      </c>
      <c r="H43">
        <f t="shared" si="0"/>
        <v>274.25</v>
      </c>
      <c r="M43">
        <v>54.85</v>
      </c>
      <c r="N43">
        <v>5</v>
      </c>
    </row>
    <row r="44" spans="1:14">
      <c r="A44">
        <v>51298</v>
      </c>
      <c r="B44" s="1">
        <v>44179</v>
      </c>
      <c r="C44">
        <v>9272</v>
      </c>
      <c r="D44" t="s">
        <v>90</v>
      </c>
      <c r="E44" t="s">
        <v>28</v>
      </c>
      <c r="F44" t="s">
        <v>160</v>
      </c>
      <c r="G44" t="s">
        <v>29</v>
      </c>
      <c r="H44">
        <f t="shared" si="0"/>
        <v>325</v>
      </c>
      <c r="M44">
        <v>65</v>
      </c>
      <c r="N44">
        <v>5</v>
      </c>
    </row>
    <row r="45" spans="1:14">
      <c r="A45">
        <v>10595</v>
      </c>
      <c r="B45" s="1">
        <v>44179</v>
      </c>
      <c r="C45">
        <v>11034</v>
      </c>
      <c r="D45" t="s">
        <v>90</v>
      </c>
      <c r="E45" t="s">
        <v>28</v>
      </c>
      <c r="F45" t="s">
        <v>94</v>
      </c>
      <c r="G45" t="s">
        <v>53</v>
      </c>
      <c r="H45">
        <f t="shared" si="0"/>
        <v>133.37</v>
      </c>
      <c r="M45">
        <v>133.37</v>
      </c>
      <c r="N45">
        <v>1</v>
      </c>
    </row>
    <row r="46" spans="1:14">
      <c r="A46">
        <v>47199</v>
      </c>
      <c r="B46" s="1">
        <v>44179</v>
      </c>
      <c r="C46">
        <v>4839</v>
      </c>
      <c r="D46" t="s">
        <v>90</v>
      </c>
      <c r="E46" t="s">
        <v>33</v>
      </c>
      <c r="F46" t="s">
        <v>162</v>
      </c>
      <c r="G46" t="s">
        <v>29</v>
      </c>
      <c r="H46">
        <f t="shared" si="0"/>
        <v>120</v>
      </c>
      <c r="M46">
        <v>30</v>
      </c>
      <c r="N46">
        <v>4</v>
      </c>
    </row>
    <row r="47" spans="1:14">
      <c r="A47">
        <v>75733</v>
      </c>
      <c r="B47" s="1">
        <v>44179</v>
      </c>
      <c r="C47">
        <v>19286</v>
      </c>
      <c r="D47" t="s">
        <v>90</v>
      </c>
      <c r="E47" t="s">
        <v>28</v>
      </c>
      <c r="F47" t="s">
        <v>97</v>
      </c>
      <c r="G47" t="s">
        <v>38</v>
      </c>
      <c r="H47">
        <f t="shared" si="0"/>
        <v>370</v>
      </c>
      <c r="M47">
        <v>370</v>
      </c>
      <c r="N47">
        <v>1</v>
      </c>
    </row>
    <row r="48" spans="1:14">
      <c r="A48">
        <v>75775</v>
      </c>
      <c r="B48" s="1">
        <v>44179</v>
      </c>
      <c r="C48">
        <v>19328</v>
      </c>
      <c r="D48" t="s">
        <v>90</v>
      </c>
      <c r="E48" t="s">
        <v>28</v>
      </c>
      <c r="F48" t="s">
        <v>97</v>
      </c>
      <c r="G48" t="s">
        <v>38</v>
      </c>
      <c r="H48">
        <f t="shared" si="0"/>
        <v>370</v>
      </c>
      <c r="M48">
        <v>370</v>
      </c>
      <c r="N48">
        <v>1</v>
      </c>
    </row>
    <row r="49" spans="1:14">
      <c r="A49">
        <v>75734</v>
      </c>
      <c r="B49" s="1">
        <v>44178</v>
      </c>
      <c r="C49">
        <v>19287</v>
      </c>
      <c r="D49" t="s">
        <v>111</v>
      </c>
      <c r="E49" t="s">
        <v>28</v>
      </c>
      <c r="F49" t="s">
        <v>97</v>
      </c>
      <c r="G49" t="s">
        <v>38</v>
      </c>
      <c r="H49">
        <f t="shared" si="0"/>
        <v>370</v>
      </c>
      <c r="M49">
        <v>370</v>
      </c>
      <c r="N49">
        <v>1</v>
      </c>
    </row>
    <row r="50" spans="1:14">
      <c r="A50">
        <v>29995</v>
      </c>
      <c r="B50" s="1">
        <v>44178</v>
      </c>
      <c r="C50">
        <v>387</v>
      </c>
      <c r="D50" t="s">
        <v>111</v>
      </c>
      <c r="E50" t="s">
        <v>33</v>
      </c>
      <c r="F50" t="s">
        <v>167</v>
      </c>
      <c r="G50" t="s">
        <v>46</v>
      </c>
      <c r="H50">
        <f t="shared" si="0"/>
        <v>74.95</v>
      </c>
      <c r="M50">
        <v>14.99</v>
      </c>
      <c r="N50">
        <v>5</v>
      </c>
    </row>
    <row r="51" spans="1:14">
      <c r="A51">
        <v>17506</v>
      </c>
      <c r="B51" s="1">
        <v>44178</v>
      </c>
      <c r="C51">
        <v>9876</v>
      </c>
      <c r="D51" t="s">
        <v>90</v>
      </c>
      <c r="E51" t="s">
        <v>28</v>
      </c>
      <c r="F51" t="s">
        <v>94</v>
      </c>
      <c r="G51" t="s">
        <v>53</v>
      </c>
      <c r="H51">
        <f t="shared" si="0"/>
        <v>133.37</v>
      </c>
      <c r="M51">
        <v>133.37</v>
      </c>
      <c r="N51">
        <v>1</v>
      </c>
    </row>
    <row r="52" spans="1:14">
      <c r="A52">
        <v>75776</v>
      </c>
      <c r="B52" s="1">
        <v>44178</v>
      </c>
      <c r="C52">
        <v>19329</v>
      </c>
      <c r="D52" t="s">
        <v>90</v>
      </c>
      <c r="E52" t="s">
        <v>28</v>
      </c>
      <c r="F52" t="s">
        <v>97</v>
      </c>
      <c r="G52" t="s">
        <v>38</v>
      </c>
      <c r="H52">
        <f t="shared" si="0"/>
        <v>370</v>
      </c>
      <c r="M52">
        <v>370</v>
      </c>
      <c r="N52">
        <v>1</v>
      </c>
    </row>
    <row r="53" spans="1:14">
      <c r="A53">
        <v>5042</v>
      </c>
      <c r="B53" s="1">
        <v>44178</v>
      </c>
      <c r="C53">
        <v>2339</v>
      </c>
      <c r="D53" t="s">
        <v>90</v>
      </c>
      <c r="E53" t="s">
        <v>28</v>
      </c>
      <c r="F53" t="s">
        <v>160</v>
      </c>
      <c r="G53" t="s">
        <v>29</v>
      </c>
      <c r="H53">
        <f t="shared" si="0"/>
        <v>325</v>
      </c>
      <c r="M53">
        <v>65</v>
      </c>
      <c r="N53">
        <v>5</v>
      </c>
    </row>
    <row r="54" spans="1:14">
      <c r="A54">
        <v>64892</v>
      </c>
      <c r="B54" s="1">
        <v>44178</v>
      </c>
      <c r="C54">
        <v>2947</v>
      </c>
      <c r="D54" t="s">
        <v>90</v>
      </c>
      <c r="E54" t="s">
        <v>33</v>
      </c>
      <c r="F54" t="s">
        <v>134</v>
      </c>
      <c r="G54" t="s">
        <v>29</v>
      </c>
      <c r="H54">
        <f t="shared" si="0"/>
        <v>340</v>
      </c>
      <c r="M54">
        <v>85</v>
      </c>
      <c r="N54">
        <v>4</v>
      </c>
    </row>
    <row r="55" spans="1:14">
      <c r="A55">
        <v>23767</v>
      </c>
      <c r="B55" s="1">
        <v>44178</v>
      </c>
      <c r="C55">
        <v>10966</v>
      </c>
      <c r="D55" t="s">
        <v>90</v>
      </c>
      <c r="E55" t="s">
        <v>28</v>
      </c>
      <c r="F55" t="s">
        <v>94</v>
      </c>
      <c r="G55" t="s">
        <v>53</v>
      </c>
      <c r="H55">
        <f t="shared" si="0"/>
        <v>133.37</v>
      </c>
      <c r="M55">
        <v>133.37</v>
      </c>
      <c r="N55">
        <v>1</v>
      </c>
    </row>
    <row r="56" spans="1:14">
      <c r="A56">
        <v>54128</v>
      </c>
      <c r="B56" s="1">
        <v>44177</v>
      </c>
      <c r="C56">
        <v>8986</v>
      </c>
      <c r="D56" t="s">
        <v>90</v>
      </c>
      <c r="E56" t="s">
        <v>28</v>
      </c>
      <c r="F56" t="s">
        <v>160</v>
      </c>
      <c r="G56" t="s">
        <v>29</v>
      </c>
      <c r="H56">
        <f t="shared" si="0"/>
        <v>325</v>
      </c>
      <c r="M56">
        <v>65</v>
      </c>
      <c r="N56">
        <v>5</v>
      </c>
    </row>
    <row r="57" spans="1:14">
      <c r="A57">
        <v>75777</v>
      </c>
      <c r="B57" s="1">
        <v>44177</v>
      </c>
      <c r="C57">
        <v>19330</v>
      </c>
      <c r="D57" t="s">
        <v>90</v>
      </c>
      <c r="E57" t="s">
        <v>28</v>
      </c>
      <c r="F57" t="s">
        <v>97</v>
      </c>
      <c r="G57" t="s">
        <v>38</v>
      </c>
      <c r="H57">
        <f t="shared" si="0"/>
        <v>370</v>
      </c>
      <c r="M57">
        <v>370</v>
      </c>
      <c r="N57">
        <v>1</v>
      </c>
    </row>
    <row r="58" spans="1:14">
      <c r="A58">
        <v>16852</v>
      </c>
      <c r="B58" s="1">
        <v>44177</v>
      </c>
      <c r="C58">
        <v>777</v>
      </c>
      <c r="D58" t="s">
        <v>90</v>
      </c>
      <c r="E58" t="s">
        <v>33</v>
      </c>
      <c r="F58" t="s">
        <v>173</v>
      </c>
      <c r="G58" t="s">
        <v>42</v>
      </c>
      <c r="H58">
        <f t="shared" si="0"/>
        <v>139.80000000000001</v>
      </c>
      <c r="M58">
        <v>34.950000000000003</v>
      </c>
      <c r="N58">
        <v>4</v>
      </c>
    </row>
    <row r="59" spans="1:14">
      <c r="A59">
        <v>75735</v>
      </c>
      <c r="B59" s="1">
        <v>44177</v>
      </c>
      <c r="C59">
        <v>19288</v>
      </c>
      <c r="D59" t="s">
        <v>90</v>
      </c>
      <c r="E59" t="s">
        <v>28</v>
      </c>
      <c r="F59" t="s">
        <v>97</v>
      </c>
      <c r="G59" t="s">
        <v>38</v>
      </c>
      <c r="H59">
        <f t="shared" si="0"/>
        <v>370</v>
      </c>
      <c r="M59">
        <v>370</v>
      </c>
      <c r="N59">
        <v>1</v>
      </c>
    </row>
    <row r="60" spans="1:14">
      <c r="A60">
        <v>75736</v>
      </c>
      <c r="B60" s="1">
        <v>44176</v>
      </c>
      <c r="C60">
        <v>19289</v>
      </c>
      <c r="D60" t="s">
        <v>90</v>
      </c>
      <c r="E60" t="s">
        <v>28</v>
      </c>
      <c r="F60" t="s">
        <v>97</v>
      </c>
      <c r="G60" t="s">
        <v>38</v>
      </c>
      <c r="H60">
        <f t="shared" si="0"/>
        <v>370</v>
      </c>
      <c r="M60">
        <v>370</v>
      </c>
      <c r="N60">
        <v>1</v>
      </c>
    </row>
    <row r="61" spans="1:14">
      <c r="A61">
        <v>54128</v>
      </c>
      <c r="B61" s="1">
        <v>44176</v>
      </c>
      <c r="C61">
        <v>8986</v>
      </c>
      <c r="D61" t="s">
        <v>90</v>
      </c>
      <c r="E61" t="s">
        <v>28</v>
      </c>
      <c r="F61" t="s">
        <v>160</v>
      </c>
      <c r="G61" t="s">
        <v>29</v>
      </c>
      <c r="H61">
        <f t="shared" si="0"/>
        <v>325</v>
      </c>
      <c r="M61">
        <v>65</v>
      </c>
      <c r="N61">
        <v>5</v>
      </c>
    </row>
    <row r="62" spans="1:14">
      <c r="A62">
        <v>15228</v>
      </c>
      <c r="B62" s="1">
        <v>44176</v>
      </c>
      <c r="C62">
        <v>3138</v>
      </c>
      <c r="D62" t="s">
        <v>90</v>
      </c>
      <c r="E62" t="s">
        <v>33</v>
      </c>
      <c r="F62" t="s">
        <v>178</v>
      </c>
      <c r="G62" t="s">
        <v>29</v>
      </c>
      <c r="H62">
        <f t="shared" si="0"/>
        <v>219.96</v>
      </c>
      <c r="M62">
        <v>54.99</v>
      </c>
      <c r="N62">
        <v>4</v>
      </c>
    </row>
    <row r="63" spans="1:14">
      <c r="A63">
        <v>75778</v>
      </c>
      <c r="B63" s="1">
        <v>44176</v>
      </c>
      <c r="C63">
        <v>19331</v>
      </c>
      <c r="D63" t="s">
        <v>90</v>
      </c>
      <c r="E63" t="s">
        <v>28</v>
      </c>
      <c r="F63" t="s">
        <v>97</v>
      </c>
      <c r="G63" t="s">
        <v>38</v>
      </c>
      <c r="H63">
        <f t="shared" si="0"/>
        <v>370</v>
      </c>
      <c r="M63">
        <v>370</v>
      </c>
      <c r="N63">
        <v>1</v>
      </c>
    </row>
    <row r="64" spans="1:14">
      <c r="A64">
        <v>3975</v>
      </c>
      <c r="B64" s="1">
        <v>44175</v>
      </c>
      <c r="C64">
        <v>7468</v>
      </c>
      <c r="D64" t="s">
        <v>90</v>
      </c>
      <c r="E64" t="s">
        <v>28</v>
      </c>
      <c r="F64" t="s">
        <v>183</v>
      </c>
      <c r="G64" t="s">
        <v>46</v>
      </c>
      <c r="H64">
        <f t="shared" si="0"/>
        <v>825</v>
      </c>
      <c r="M64">
        <v>165</v>
      </c>
      <c r="N64">
        <v>5</v>
      </c>
    </row>
    <row r="65" spans="1:14">
      <c r="A65">
        <v>75737</v>
      </c>
      <c r="B65" s="1">
        <v>44175</v>
      </c>
      <c r="C65">
        <v>19290</v>
      </c>
      <c r="D65" t="s">
        <v>90</v>
      </c>
      <c r="E65" t="s">
        <v>33</v>
      </c>
      <c r="F65" t="s">
        <v>97</v>
      </c>
      <c r="G65" t="s">
        <v>38</v>
      </c>
      <c r="H65">
        <f t="shared" si="0"/>
        <v>370</v>
      </c>
      <c r="M65">
        <v>370</v>
      </c>
      <c r="N65">
        <v>1</v>
      </c>
    </row>
    <row r="66" spans="1:14">
      <c r="A66">
        <v>58239</v>
      </c>
      <c r="B66" s="1">
        <v>44174</v>
      </c>
      <c r="C66">
        <v>10166</v>
      </c>
      <c r="D66" t="s">
        <v>90</v>
      </c>
      <c r="E66" t="s">
        <v>28</v>
      </c>
      <c r="F66" t="s">
        <v>183</v>
      </c>
      <c r="G66" t="s">
        <v>46</v>
      </c>
      <c r="H66">
        <f t="shared" si="0"/>
        <v>825</v>
      </c>
      <c r="M66">
        <v>165</v>
      </c>
      <c r="N66">
        <v>5</v>
      </c>
    </row>
    <row r="67" spans="1:14">
      <c r="A67">
        <v>10164</v>
      </c>
      <c r="B67" s="1">
        <v>44173</v>
      </c>
      <c r="C67">
        <v>146</v>
      </c>
      <c r="D67" t="s">
        <v>90</v>
      </c>
      <c r="E67" t="s">
        <v>28</v>
      </c>
      <c r="F67" t="s">
        <v>160</v>
      </c>
      <c r="G67" t="s">
        <v>29</v>
      </c>
      <c r="H67">
        <f t="shared" ref="H67:H130" si="1">M67*N67</f>
        <v>325</v>
      </c>
      <c r="M67">
        <v>65</v>
      </c>
      <c r="N67">
        <v>5</v>
      </c>
    </row>
    <row r="68" spans="1:14">
      <c r="A68">
        <v>1784</v>
      </c>
      <c r="B68" s="1">
        <v>44173</v>
      </c>
      <c r="C68">
        <v>8010</v>
      </c>
      <c r="D68" t="s">
        <v>90</v>
      </c>
      <c r="E68" t="s">
        <v>33</v>
      </c>
      <c r="F68" t="s">
        <v>160</v>
      </c>
      <c r="G68" t="s">
        <v>29</v>
      </c>
      <c r="H68">
        <f t="shared" si="1"/>
        <v>130</v>
      </c>
      <c r="M68">
        <v>65</v>
      </c>
      <c r="N68">
        <v>2</v>
      </c>
    </row>
    <row r="69" spans="1:14">
      <c r="A69">
        <v>12827</v>
      </c>
      <c r="B69" s="1">
        <v>44172</v>
      </c>
      <c r="C69">
        <v>542</v>
      </c>
      <c r="D69" t="s">
        <v>90</v>
      </c>
      <c r="E69" t="s">
        <v>28</v>
      </c>
      <c r="F69" t="s">
        <v>134</v>
      </c>
      <c r="G69" t="s">
        <v>29</v>
      </c>
      <c r="H69">
        <f t="shared" si="1"/>
        <v>255</v>
      </c>
      <c r="M69">
        <v>85</v>
      </c>
      <c r="N69">
        <v>3</v>
      </c>
    </row>
    <row r="70" spans="1:14">
      <c r="A70">
        <v>55906</v>
      </c>
      <c r="B70" s="1">
        <v>44172</v>
      </c>
      <c r="C70">
        <v>633</v>
      </c>
      <c r="D70" t="s">
        <v>90</v>
      </c>
      <c r="E70" t="s">
        <v>28</v>
      </c>
      <c r="F70" t="s">
        <v>160</v>
      </c>
      <c r="G70" t="s">
        <v>29</v>
      </c>
      <c r="H70">
        <f t="shared" si="1"/>
        <v>325</v>
      </c>
      <c r="M70">
        <v>65</v>
      </c>
      <c r="N70">
        <v>5</v>
      </c>
    </row>
    <row r="71" spans="1:14">
      <c r="A71">
        <v>52353</v>
      </c>
      <c r="B71" s="1">
        <v>44172</v>
      </c>
      <c r="C71">
        <v>9634</v>
      </c>
      <c r="D71" t="s">
        <v>90</v>
      </c>
      <c r="E71" t="s">
        <v>33</v>
      </c>
      <c r="F71" t="s">
        <v>160</v>
      </c>
      <c r="G71" t="s">
        <v>29</v>
      </c>
      <c r="H71">
        <f t="shared" si="1"/>
        <v>130</v>
      </c>
      <c r="M71">
        <v>65</v>
      </c>
      <c r="N71">
        <v>2</v>
      </c>
    </row>
    <row r="72" spans="1:14">
      <c r="A72">
        <v>12778</v>
      </c>
      <c r="B72" s="1">
        <v>44171</v>
      </c>
      <c r="C72">
        <v>9091</v>
      </c>
      <c r="D72" t="s">
        <v>90</v>
      </c>
      <c r="E72" t="s">
        <v>28</v>
      </c>
      <c r="F72" t="s">
        <v>94</v>
      </c>
      <c r="G72" t="s">
        <v>53</v>
      </c>
      <c r="H72">
        <f t="shared" si="1"/>
        <v>133.37</v>
      </c>
      <c r="M72">
        <v>133.37</v>
      </c>
      <c r="N72">
        <v>1</v>
      </c>
    </row>
    <row r="73" spans="1:14">
      <c r="A73">
        <v>8578</v>
      </c>
      <c r="B73" s="1">
        <v>44171</v>
      </c>
      <c r="C73">
        <v>1989</v>
      </c>
      <c r="D73" t="s">
        <v>90</v>
      </c>
      <c r="E73" t="s">
        <v>28</v>
      </c>
      <c r="F73" t="s">
        <v>183</v>
      </c>
      <c r="G73" t="s">
        <v>46</v>
      </c>
      <c r="H73">
        <f t="shared" si="1"/>
        <v>825</v>
      </c>
      <c r="M73">
        <v>165</v>
      </c>
      <c r="N73">
        <v>5</v>
      </c>
    </row>
    <row r="74" spans="1:14">
      <c r="A74">
        <v>367</v>
      </c>
      <c r="B74" s="1">
        <v>44171</v>
      </c>
      <c r="C74">
        <v>8730</v>
      </c>
      <c r="D74" t="s">
        <v>90</v>
      </c>
      <c r="E74" t="s">
        <v>33</v>
      </c>
      <c r="F74" t="s">
        <v>183</v>
      </c>
      <c r="G74" t="s">
        <v>46</v>
      </c>
      <c r="H74">
        <f t="shared" si="1"/>
        <v>330</v>
      </c>
      <c r="M74">
        <v>165</v>
      </c>
      <c r="N74">
        <v>2</v>
      </c>
    </row>
    <row r="75" spans="1:14">
      <c r="A75">
        <v>14837</v>
      </c>
      <c r="B75" s="1">
        <v>44170</v>
      </c>
      <c r="C75">
        <v>1948</v>
      </c>
      <c r="D75" t="s">
        <v>111</v>
      </c>
      <c r="E75" t="s">
        <v>28</v>
      </c>
      <c r="F75" t="s">
        <v>94</v>
      </c>
      <c r="G75" t="s">
        <v>53</v>
      </c>
      <c r="H75">
        <f t="shared" si="1"/>
        <v>133.37</v>
      </c>
      <c r="M75">
        <v>133.37</v>
      </c>
      <c r="N75">
        <v>1</v>
      </c>
    </row>
    <row r="76" spans="1:14">
      <c r="A76">
        <v>12698</v>
      </c>
      <c r="B76" s="1">
        <v>44170</v>
      </c>
      <c r="C76">
        <v>3940</v>
      </c>
      <c r="D76" t="s">
        <v>111</v>
      </c>
      <c r="E76" t="s">
        <v>28</v>
      </c>
      <c r="F76" t="s">
        <v>120</v>
      </c>
      <c r="G76" t="s">
        <v>53</v>
      </c>
      <c r="H76">
        <f t="shared" si="1"/>
        <v>94.75</v>
      </c>
      <c r="M76">
        <v>94.75</v>
      </c>
      <c r="N76">
        <v>1</v>
      </c>
    </row>
    <row r="77" spans="1:14">
      <c r="A77">
        <v>23156</v>
      </c>
      <c r="B77" s="1">
        <v>44170</v>
      </c>
      <c r="C77">
        <v>6466</v>
      </c>
      <c r="D77" t="s">
        <v>111</v>
      </c>
      <c r="E77" t="s">
        <v>33</v>
      </c>
      <c r="F77" t="s">
        <v>120</v>
      </c>
      <c r="G77" t="s">
        <v>53</v>
      </c>
      <c r="H77">
        <f t="shared" si="1"/>
        <v>473.75</v>
      </c>
      <c r="M77">
        <v>94.75</v>
      </c>
      <c r="N77">
        <v>5</v>
      </c>
    </row>
    <row r="78" spans="1:14">
      <c r="A78">
        <v>3987</v>
      </c>
      <c r="B78" s="1">
        <v>44170</v>
      </c>
      <c r="C78">
        <v>6280</v>
      </c>
      <c r="D78" t="s">
        <v>90</v>
      </c>
      <c r="E78" t="s">
        <v>28</v>
      </c>
      <c r="F78" t="s">
        <v>160</v>
      </c>
      <c r="G78" t="s">
        <v>29</v>
      </c>
      <c r="H78">
        <f t="shared" si="1"/>
        <v>325</v>
      </c>
      <c r="M78">
        <v>65</v>
      </c>
      <c r="N78">
        <v>5</v>
      </c>
    </row>
    <row r="79" spans="1:14">
      <c r="A79">
        <v>2911</v>
      </c>
      <c r="B79" s="1">
        <v>44170</v>
      </c>
      <c r="C79">
        <v>2817</v>
      </c>
      <c r="D79" t="s">
        <v>90</v>
      </c>
      <c r="E79" t="s">
        <v>28</v>
      </c>
      <c r="F79" t="s">
        <v>160</v>
      </c>
      <c r="G79" t="s">
        <v>29</v>
      </c>
      <c r="H79">
        <f t="shared" si="1"/>
        <v>130</v>
      </c>
      <c r="M79">
        <v>65</v>
      </c>
      <c r="N79">
        <v>2</v>
      </c>
    </row>
    <row r="80" spans="1:14">
      <c r="A80">
        <v>53202</v>
      </c>
      <c r="B80" s="1">
        <v>44169</v>
      </c>
      <c r="C80">
        <v>5007</v>
      </c>
      <c r="D80" t="s">
        <v>90</v>
      </c>
      <c r="E80" t="s">
        <v>28</v>
      </c>
      <c r="F80" t="s">
        <v>120</v>
      </c>
      <c r="G80" t="s">
        <v>53</v>
      </c>
      <c r="H80">
        <f t="shared" si="1"/>
        <v>473.75</v>
      </c>
      <c r="M80">
        <v>94.75</v>
      </c>
      <c r="N80">
        <v>5</v>
      </c>
    </row>
    <row r="81" spans="1:14">
      <c r="A81">
        <v>10276</v>
      </c>
      <c r="B81" s="1">
        <v>44169</v>
      </c>
      <c r="C81">
        <v>7887</v>
      </c>
      <c r="D81" t="s">
        <v>90</v>
      </c>
      <c r="E81" t="s">
        <v>28</v>
      </c>
      <c r="F81" t="s">
        <v>160</v>
      </c>
      <c r="G81" t="s">
        <v>29</v>
      </c>
      <c r="H81">
        <f t="shared" si="1"/>
        <v>130</v>
      </c>
      <c r="M81">
        <v>65</v>
      </c>
      <c r="N81">
        <v>2</v>
      </c>
    </row>
    <row r="82" spans="1:14">
      <c r="A82">
        <v>10584</v>
      </c>
      <c r="B82" s="1">
        <v>44169</v>
      </c>
      <c r="C82">
        <v>2698</v>
      </c>
      <c r="D82" t="s">
        <v>90</v>
      </c>
      <c r="E82" t="s">
        <v>28</v>
      </c>
      <c r="F82" t="s">
        <v>120</v>
      </c>
      <c r="G82" t="s">
        <v>53</v>
      </c>
      <c r="H82">
        <f t="shared" si="1"/>
        <v>473.75</v>
      </c>
      <c r="M82">
        <v>94.75</v>
      </c>
      <c r="N82">
        <v>5</v>
      </c>
    </row>
    <row r="83" spans="1:14">
      <c r="A83">
        <v>75912</v>
      </c>
      <c r="B83" s="1">
        <v>44169</v>
      </c>
      <c r="C83">
        <v>19465</v>
      </c>
      <c r="D83" t="s">
        <v>90</v>
      </c>
      <c r="E83" t="s">
        <v>28</v>
      </c>
      <c r="F83" t="s">
        <v>97</v>
      </c>
      <c r="G83" t="s">
        <v>38</v>
      </c>
      <c r="H83">
        <f t="shared" si="1"/>
        <v>370</v>
      </c>
      <c r="M83">
        <v>370</v>
      </c>
      <c r="N83">
        <v>1</v>
      </c>
    </row>
    <row r="84" spans="1:14">
      <c r="A84">
        <v>64637</v>
      </c>
      <c r="B84" s="1">
        <v>44168</v>
      </c>
      <c r="C84">
        <v>9857</v>
      </c>
      <c r="D84" t="s">
        <v>111</v>
      </c>
      <c r="E84" t="s">
        <v>28</v>
      </c>
      <c r="F84" t="s">
        <v>94</v>
      </c>
      <c r="G84" t="s">
        <v>53</v>
      </c>
      <c r="H84">
        <f t="shared" si="1"/>
        <v>133.37</v>
      </c>
      <c r="M84">
        <v>133.37</v>
      </c>
      <c r="N84">
        <v>1</v>
      </c>
    </row>
    <row r="85" spans="1:14">
      <c r="A85">
        <v>53413</v>
      </c>
      <c r="B85" s="1">
        <v>44168</v>
      </c>
      <c r="C85">
        <v>376</v>
      </c>
      <c r="D85" t="s">
        <v>90</v>
      </c>
      <c r="E85" t="s">
        <v>28</v>
      </c>
      <c r="F85" t="s">
        <v>120</v>
      </c>
      <c r="G85" t="s">
        <v>53</v>
      </c>
      <c r="H85">
        <f t="shared" si="1"/>
        <v>473.75</v>
      </c>
      <c r="M85">
        <v>94.75</v>
      </c>
      <c r="N85">
        <v>5</v>
      </c>
    </row>
    <row r="86" spans="1:14">
      <c r="A86">
        <v>2332</v>
      </c>
      <c r="B86" s="1">
        <v>44168</v>
      </c>
      <c r="C86">
        <v>9145</v>
      </c>
      <c r="D86" t="s">
        <v>90</v>
      </c>
      <c r="E86" t="s">
        <v>28</v>
      </c>
      <c r="F86" t="s">
        <v>120</v>
      </c>
      <c r="G86" t="s">
        <v>53</v>
      </c>
      <c r="H86">
        <f t="shared" si="1"/>
        <v>189.5</v>
      </c>
      <c r="M86">
        <v>94.75</v>
      </c>
      <c r="N86">
        <v>2</v>
      </c>
    </row>
    <row r="87" spans="1:14">
      <c r="A87">
        <v>10444</v>
      </c>
      <c r="B87" s="1">
        <v>44167</v>
      </c>
      <c r="C87">
        <v>1596</v>
      </c>
      <c r="D87" t="s">
        <v>111</v>
      </c>
      <c r="E87" t="s">
        <v>28</v>
      </c>
      <c r="F87" t="s">
        <v>94</v>
      </c>
      <c r="G87" t="s">
        <v>53</v>
      </c>
      <c r="H87">
        <f t="shared" si="1"/>
        <v>133.37</v>
      </c>
      <c r="M87">
        <v>133.37</v>
      </c>
      <c r="N87">
        <v>1</v>
      </c>
    </row>
    <row r="88" spans="1:14">
      <c r="A88">
        <v>8163</v>
      </c>
      <c r="B88" s="1">
        <v>44167</v>
      </c>
      <c r="C88">
        <v>10588</v>
      </c>
      <c r="D88" t="s">
        <v>90</v>
      </c>
      <c r="E88" t="s">
        <v>28</v>
      </c>
      <c r="F88" t="s">
        <v>120</v>
      </c>
      <c r="G88" t="s">
        <v>53</v>
      </c>
      <c r="H88">
        <f t="shared" si="1"/>
        <v>473.75</v>
      </c>
      <c r="M88">
        <v>94.75</v>
      </c>
      <c r="N88">
        <v>5</v>
      </c>
    </row>
    <row r="89" spans="1:14">
      <c r="A89">
        <v>27207</v>
      </c>
      <c r="B89" s="1">
        <v>44167</v>
      </c>
      <c r="C89">
        <v>10026</v>
      </c>
      <c r="D89" t="s">
        <v>90</v>
      </c>
      <c r="E89" t="s">
        <v>28</v>
      </c>
      <c r="F89" t="s">
        <v>94</v>
      </c>
      <c r="G89" t="s">
        <v>53</v>
      </c>
      <c r="H89">
        <f t="shared" si="1"/>
        <v>133.37</v>
      </c>
      <c r="M89">
        <v>133.37</v>
      </c>
      <c r="N89">
        <v>1</v>
      </c>
    </row>
    <row r="90" spans="1:14">
      <c r="A90">
        <v>52533</v>
      </c>
      <c r="B90" s="1">
        <v>44167</v>
      </c>
      <c r="C90">
        <v>9002</v>
      </c>
      <c r="D90" t="s">
        <v>90</v>
      </c>
      <c r="E90" t="s">
        <v>28</v>
      </c>
      <c r="F90" t="s">
        <v>120</v>
      </c>
      <c r="G90" t="s">
        <v>53</v>
      </c>
      <c r="H90">
        <f t="shared" si="1"/>
        <v>189.5</v>
      </c>
      <c r="M90">
        <v>94.75</v>
      </c>
      <c r="N90">
        <v>2</v>
      </c>
    </row>
    <row r="91" spans="1:14">
      <c r="A91">
        <v>3975</v>
      </c>
      <c r="B91" s="1">
        <v>44166</v>
      </c>
      <c r="C91">
        <v>7468</v>
      </c>
      <c r="D91" t="s">
        <v>90</v>
      </c>
      <c r="E91" t="s">
        <v>28</v>
      </c>
      <c r="F91" t="s">
        <v>120</v>
      </c>
      <c r="G91" t="s">
        <v>53</v>
      </c>
      <c r="H91">
        <f t="shared" si="1"/>
        <v>473.75</v>
      </c>
      <c r="M91">
        <v>94.75</v>
      </c>
      <c r="N91">
        <v>5</v>
      </c>
    </row>
    <row r="92" spans="1:14">
      <c r="A92">
        <v>52533</v>
      </c>
      <c r="B92" s="1">
        <v>44166</v>
      </c>
      <c r="C92">
        <v>9002</v>
      </c>
      <c r="D92" t="s">
        <v>90</v>
      </c>
      <c r="E92" t="s">
        <v>28</v>
      </c>
      <c r="F92" t="s">
        <v>120</v>
      </c>
      <c r="G92" t="s">
        <v>53</v>
      </c>
      <c r="H92">
        <f t="shared" si="1"/>
        <v>189.5</v>
      </c>
      <c r="M92">
        <v>94.75</v>
      </c>
      <c r="N92">
        <v>2</v>
      </c>
    </row>
    <row r="93" spans="1:14">
      <c r="A93">
        <v>6326</v>
      </c>
      <c r="B93" s="1">
        <v>44165</v>
      </c>
      <c r="C93">
        <v>6636</v>
      </c>
      <c r="D93" t="s">
        <v>90</v>
      </c>
      <c r="E93" t="s">
        <v>28</v>
      </c>
      <c r="F93" t="s">
        <v>120</v>
      </c>
      <c r="G93" t="s">
        <v>53</v>
      </c>
      <c r="H93">
        <f t="shared" si="1"/>
        <v>473.75</v>
      </c>
      <c r="M93">
        <v>94.75</v>
      </c>
      <c r="N93">
        <v>5</v>
      </c>
    </row>
    <row r="94" spans="1:14">
      <c r="A94">
        <v>1991</v>
      </c>
      <c r="B94" s="1">
        <v>44165</v>
      </c>
      <c r="C94">
        <v>242</v>
      </c>
      <c r="D94" t="s">
        <v>90</v>
      </c>
      <c r="E94" t="s">
        <v>28</v>
      </c>
      <c r="F94" t="s">
        <v>134</v>
      </c>
      <c r="G94" t="s">
        <v>29</v>
      </c>
      <c r="H94">
        <f t="shared" si="1"/>
        <v>170</v>
      </c>
      <c r="M94">
        <v>85</v>
      </c>
      <c r="N94">
        <v>2</v>
      </c>
    </row>
    <row r="95" spans="1:14">
      <c r="A95">
        <v>56357</v>
      </c>
      <c r="B95" s="1">
        <v>44164</v>
      </c>
      <c r="C95">
        <v>6268</v>
      </c>
      <c r="D95" t="s">
        <v>90</v>
      </c>
      <c r="E95" t="s">
        <v>28</v>
      </c>
      <c r="F95" t="s">
        <v>120</v>
      </c>
      <c r="G95" t="s">
        <v>53</v>
      </c>
      <c r="H95">
        <f t="shared" si="1"/>
        <v>473.75</v>
      </c>
      <c r="M95">
        <v>94.75</v>
      </c>
      <c r="N95">
        <v>5</v>
      </c>
    </row>
    <row r="96" spans="1:14">
      <c r="A96">
        <v>5895</v>
      </c>
      <c r="B96" s="1">
        <v>44163</v>
      </c>
      <c r="C96">
        <v>8707</v>
      </c>
      <c r="D96" t="s">
        <v>90</v>
      </c>
      <c r="E96" t="s">
        <v>28</v>
      </c>
      <c r="F96" t="s">
        <v>120</v>
      </c>
      <c r="G96" t="s">
        <v>53</v>
      </c>
      <c r="H96">
        <f t="shared" si="1"/>
        <v>473.75</v>
      </c>
      <c r="M96">
        <v>94.75</v>
      </c>
      <c r="N96">
        <v>5</v>
      </c>
    </row>
    <row r="97" spans="1:14">
      <c r="A97">
        <v>75918</v>
      </c>
      <c r="B97" s="1">
        <v>44161</v>
      </c>
      <c r="C97">
        <v>19471</v>
      </c>
      <c r="D97" t="s">
        <v>90</v>
      </c>
      <c r="E97" t="s">
        <v>28</v>
      </c>
      <c r="F97" t="s">
        <v>97</v>
      </c>
      <c r="G97" t="s">
        <v>38</v>
      </c>
      <c r="H97">
        <f t="shared" si="1"/>
        <v>370</v>
      </c>
      <c r="M97">
        <v>370</v>
      </c>
      <c r="N97">
        <v>1</v>
      </c>
    </row>
    <row r="98" spans="1:14">
      <c r="A98">
        <v>19618</v>
      </c>
      <c r="B98" s="1">
        <v>44158</v>
      </c>
      <c r="C98">
        <v>11395</v>
      </c>
      <c r="D98" t="s">
        <v>90</v>
      </c>
      <c r="E98" t="s">
        <v>28</v>
      </c>
      <c r="F98" t="s">
        <v>120</v>
      </c>
      <c r="G98" t="s">
        <v>53</v>
      </c>
      <c r="H98">
        <f t="shared" si="1"/>
        <v>94.75</v>
      </c>
      <c r="M98">
        <v>94.75</v>
      </c>
      <c r="N98">
        <v>1</v>
      </c>
    </row>
    <row r="99" spans="1:14">
      <c r="A99">
        <v>44706</v>
      </c>
      <c r="B99" s="1">
        <v>44158</v>
      </c>
      <c r="C99">
        <v>9023</v>
      </c>
      <c r="D99" t="s">
        <v>90</v>
      </c>
      <c r="E99" t="s">
        <v>28</v>
      </c>
      <c r="F99" t="s">
        <v>120</v>
      </c>
      <c r="G99" t="s">
        <v>53</v>
      </c>
      <c r="H99">
        <f t="shared" si="1"/>
        <v>94.75</v>
      </c>
      <c r="M99">
        <v>94.75</v>
      </c>
      <c r="N99">
        <v>1</v>
      </c>
    </row>
    <row r="100" spans="1:14">
      <c r="A100">
        <v>18133</v>
      </c>
      <c r="B100" s="1">
        <v>44157</v>
      </c>
      <c r="C100">
        <v>11423</v>
      </c>
      <c r="D100" t="s">
        <v>90</v>
      </c>
      <c r="E100" t="s">
        <v>28</v>
      </c>
      <c r="F100" t="s">
        <v>94</v>
      </c>
      <c r="G100" t="s">
        <v>53</v>
      </c>
      <c r="H100">
        <f t="shared" si="1"/>
        <v>133.37</v>
      </c>
      <c r="M100">
        <v>133.37</v>
      </c>
      <c r="N100">
        <v>1</v>
      </c>
    </row>
    <row r="101" spans="1:14">
      <c r="A101">
        <v>24552</v>
      </c>
      <c r="B101" s="1">
        <v>44157</v>
      </c>
      <c r="C101">
        <v>3275</v>
      </c>
      <c r="D101" t="s">
        <v>90</v>
      </c>
      <c r="E101" t="s">
        <v>28</v>
      </c>
      <c r="F101" t="s">
        <v>94</v>
      </c>
      <c r="G101" t="s">
        <v>53</v>
      </c>
      <c r="H101">
        <f t="shared" si="1"/>
        <v>133.37</v>
      </c>
      <c r="M101">
        <v>133.37</v>
      </c>
      <c r="N101">
        <v>1</v>
      </c>
    </row>
    <row r="102" spans="1:14">
      <c r="A102">
        <v>75755</v>
      </c>
      <c r="B102" s="1">
        <v>44154</v>
      </c>
      <c r="C102">
        <v>19308</v>
      </c>
      <c r="D102" t="s">
        <v>90</v>
      </c>
      <c r="E102" t="s">
        <v>28</v>
      </c>
      <c r="F102" t="s">
        <v>97</v>
      </c>
      <c r="G102" t="s">
        <v>38</v>
      </c>
      <c r="H102">
        <f t="shared" si="1"/>
        <v>370</v>
      </c>
      <c r="M102">
        <v>370</v>
      </c>
      <c r="N102">
        <v>1</v>
      </c>
    </row>
    <row r="103" spans="1:14">
      <c r="A103">
        <v>75756</v>
      </c>
      <c r="B103" s="1">
        <v>44153</v>
      </c>
      <c r="C103">
        <v>19309</v>
      </c>
      <c r="D103" t="s">
        <v>111</v>
      </c>
      <c r="E103" t="s">
        <v>28</v>
      </c>
      <c r="F103" t="s">
        <v>97</v>
      </c>
      <c r="G103" t="s">
        <v>38</v>
      </c>
      <c r="H103">
        <f t="shared" si="1"/>
        <v>370</v>
      </c>
      <c r="M103">
        <v>370</v>
      </c>
      <c r="N103">
        <v>1</v>
      </c>
    </row>
    <row r="104" spans="1:14">
      <c r="A104">
        <v>17055</v>
      </c>
      <c r="B104" s="1">
        <v>44153</v>
      </c>
      <c r="C104">
        <v>5456</v>
      </c>
      <c r="D104" t="s">
        <v>90</v>
      </c>
      <c r="E104" t="s">
        <v>28</v>
      </c>
      <c r="F104" t="s">
        <v>120</v>
      </c>
      <c r="G104" t="s">
        <v>53</v>
      </c>
      <c r="H104">
        <f t="shared" si="1"/>
        <v>94.75</v>
      </c>
      <c r="M104">
        <v>94.75</v>
      </c>
      <c r="N104">
        <v>1</v>
      </c>
    </row>
    <row r="105" spans="1:14">
      <c r="A105">
        <v>75757</v>
      </c>
      <c r="B105" s="1">
        <v>44152</v>
      </c>
      <c r="C105">
        <v>19310</v>
      </c>
      <c r="D105" t="s">
        <v>111</v>
      </c>
      <c r="E105" t="s">
        <v>28</v>
      </c>
      <c r="F105" t="s">
        <v>97</v>
      </c>
      <c r="G105" t="s">
        <v>38</v>
      </c>
      <c r="H105">
        <f t="shared" si="1"/>
        <v>370</v>
      </c>
      <c r="M105">
        <v>370</v>
      </c>
      <c r="N105">
        <v>1</v>
      </c>
    </row>
    <row r="106" spans="1:14">
      <c r="A106">
        <v>75913</v>
      </c>
      <c r="B106" s="1">
        <v>44152</v>
      </c>
      <c r="C106">
        <v>19466</v>
      </c>
      <c r="D106" t="s">
        <v>90</v>
      </c>
      <c r="E106" t="s">
        <v>28</v>
      </c>
      <c r="F106" t="s">
        <v>97</v>
      </c>
      <c r="G106" t="s">
        <v>38</v>
      </c>
      <c r="H106">
        <f t="shared" si="1"/>
        <v>370</v>
      </c>
      <c r="M106">
        <v>370</v>
      </c>
      <c r="N106">
        <v>1</v>
      </c>
    </row>
    <row r="107" spans="1:14">
      <c r="A107">
        <v>75758</v>
      </c>
      <c r="B107" s="1">
        <v>44151</v>
      </c>
      <c r="C107">
        <v>19311</v>
      </c>
      <c r="D107" t="s">
        <v>90</v>
      </c>
      <c r="E107" t="s">
        <v>28</v>
      </c>
      <c r="F107" t="s">
        <v>97</v>
      </c>
      <c r="G107" t="s">
        <v>38</v>
      </c>
      <c r="H107">
        <f t="shared" si="1"/>
        <v>370</v>
      </c>
      <c r="M107">
        <v>370</v>
      </c>
      <c r="N107">
        <v>1</v>
      </c>
    </row>
    <row r="108" spans="1:14">
      <c r="A108">
        <v>75759</v>
      </c>
      <c r="B108" s="1">
        <v>44150</v>
      </c>
      <c r="C108">
        <v>19312</v>
      </c>
      <c r="D108" t="s">
        <v>90</v>
      </c>
      <c r="E108" t="s">
        <v>28</v>
      </c>
      <c r="F108" t="s">
        <v>97</v>
      </c>
      <c r="G108" t="s">
        <v>38</v>
      </c>
      <c r="H108">
        <f t="shared" si="1"/>
        <v>370</v>
      </c>
      <c r="M108">
        <v>370</v>
      </c>
      <c r="N108">
        <v>1</v>
      </c>
    </row>
    <row r="109" spans="1:14">
      <c r="A109">
        <v>75760</v>
      </c>
      <c r="B109" s="1">
        <v>44149</v>
      </c>
      <c r="C109">
        <v>19313</v>
      </c>
      <c r="D109" t="s">
        <v>111</v>
      </c>
      <c r="E109" t="s">
        <v>28</v>
      </c>
      <c r="F109" t="s">
        <v>97</v>
      </c>
      <c r="G109" t="s">
        <v>38</v>
      </c>
      <c r="H109">
        <f t="shared" si="1"/>
        <v>370</v>
      </c>
      <c r="M109">
        <v>370</v>
      </c>
      <c r="N109">
        <v>1</v>
      </c>
    </row>
    <row r="110" spans="1:14">
      <c r="A110">
        <v>70022</v>
      </c>
      <c r="B110" s="1">
        <v>44149</v>
      </c>
      <c r="C110">
        <v>13575</v>
      </c>
      <c r="D110" t="s">
        <v>111</v>
      </c>
      <c r="E110" t="s">
        <v>19</v>
      </c>
      <c r="F110" t="s">
        <v>228</v>
      </c>
      <c r="G110" t="s">
        <v>29</v>
      </c>
      <c r="H110">
        <f t="shared" si="1"/>
        <v>22.74</v>
      </c>
      <c r="M110">
        <v>22.74</v>
      </c>
      <c r="N110">
        <v>1</v>
      </c>
    </row>
    <row r="111" spans="1:14">
      <c r="A111">
        <v>75939</v>
      </c>
      <c r="B111" s="1">
        <v>44148</v>
      </c>
      <c r="C111">
        <v>19492</v>
      </c>
      <c r="D111" t="s">
        <v>111</v>
      </c>
      <c r="E111" t="s">
        <v>33</v>
      </c>
      <c r="F111" t="s">
        <v>97</v>
      </c>
      <c r="G111" t="s">
        <v>38</v>
      </c>
      <c r="H111">
        <f t="shared" si="1"/>
        <v>370</v>
      </c>
      <c r="M111">
        <v>370</v>
      </c>
      <c r="N111">
        <v>1</v>
      </c>
    </row>
    <row r="112" spans="1:14">
      <c r="A112">
        <v>15369</v>
      </c>
      <c r="B112" s="1">
        <v>44148</v>
      </c>
      <c r="C112">
        <v>9210</v>
      </c>
      <c r="D112" t="s">
        <v>111</v>
      </c>
      <c r="E112" t="s">
        <v>19</v>
      </c>
      <c r="F112" t="s">
        <v>94</v>
      </c>
      <c r="G112" t="s">
        <v>53</v>
      </c>
      <c r="H112">
        <f t="shared" si="1"/>
        <v>133.37</v>
      </c>
      <c r="M112">
        <v>133.37</v>
      </c>
      <c r="N112">
        <v>1</v>
      </c>
    </row>
    <row r="113" spans="1:14">
      <c r="A113">
        <v>75930</v>
      </c>
      <c r="B113" s="1">
        <v>44148</v>
      </c>
      <c r="C113">
        <v>19483</v>
      </c>
      <c r="D113" t="s">
        <v>90</v>
      </c>
      <c r="E113" t="s">
        <v>33</v>
      </c>
      <c r="F113" t="s">
        <v>97</v>
      </c>
      <c r="G113" t="s">
        <v>38</v>
      </c>
      <c r="H113">
        <f t="shared" si="1"/>
        <v>370</v>
      </c>
      <c r="M113">
        <v>370</v>
      </c>
      <c r="N113">
        <v>1</v>
      </c>
    </row>
    <row r="114" spans="1:14">
      <c r="A114">
        <v>75761</v>
      </c>
      <c r="B114" s="1">
        <v>44148</v>
      </c>
      <c r="C114">
        <v>19314</v>
      </c>
      <c r="D114" t="s">
        <v>90</v>
      </c>
      <c r="E114" t="s">
        <v>28</v>
      </c>
      <c r="F114" t="s">
        <v>97</v>
      </c>
      <c r="G114" t="s">
        <v>38</v>
      </c>
      <c r="H114">
        <f t="shared" si="1"/>
        <v>370</v>
      </c>
      <c r="M114">
        <v>370</v>
      </c>
      <c r="N114">
        <v>1</v>
      </c>
    </row>
    <row r="115" spans="1:14">
      <c r="A115">
        <v>75762</v>
      </c>
      <c r="B115" s="1">
        <v>44147</v>
      </c>
      <c r="C115">
        <v>19315</v>
      </c>
      <c r="D115" t="s">
        <v>90</v>
      </c>
      <c r="E115" t="s">
        <v>28</v>
      </c>
      <c r="F115" t="s">
        <v>97</v>
      </c>
      <c r="G115" t="s">
        <v>38</v>
      </c>
      <c r="H115">
        <f t="shared" si="1"/>
        <v>370</v>
      </c>
      <c r="M115">
        <v>370</v>
      </c>
      <c r="N115">
        <v>1</v>
      </c>
    </row>
    <row r="116" spans="1:14">
      <c r="A116">
        <v>75923</v>
      </c>
      <c r="B116" s="1">
        <v>44147</v>
      </c>
      <c r="C116">
        <v>19476</v>
      </c>
      <c r="D116" t="s">
        <v>90</v>
      </c>
      <c r="E116" t="s">
        <v>28</v>
      </c>
      <c r="F116" t="s">
        <v>97</v>
      </c>
      <c r="G116" t="s">
        <v>38</v>
      </c>
      <c r="H116">
        <f t="shared" si="1"/>
        <v>370</v>
      </c>
      <c r="M116">
        <v>370</v>
      </c>
      <c r="N116">
        <v>1</v>
      </c>
    </row>
    <row r="117" spans="1:14">
      <c r="A117">
        <v>75763</v>
      </c>
      <c r="B117" s="1">
        <v>44146</v>
      </c>
      <c r="C117">
        <v>19316</v>
      </c>
      <c r="D117" t="s">
        <v>111</v>
      </c>
      <c r="E117" t="s">
        <v>19</v>
      </c>
      <c r="F117" t="s">
        <v>97</v>
      </c>
      <c r="G117" t="s">
        <v>38</v>
      </c>
      <c r="H117">
        <f t="shared" si="1"/>
        <v>370</v>
      </c>
      <c r="M117">
        <v>370</v>
      </c>
      <c r="N117">
        <v>1</v>
      </c>
    </row>
    <row r="118" spans="1:14">
      <c r="A118">
        <v>75764</v>
      </c>
      <c r="B118" s="1">
        <v>44145</v>
      </c>
      <c r="C118">
        <v>19317</v>
      </c>
      <c r="D118" t="s">
        <v>90</v>
      </c>
      <c r="E118" t="s">
        <v>28</v>
      </c>
      <c r="F118" t="s">
        <v>97</v>
      </c>
      <c r="G118" t="s">
        <v>38</v>
      </c>
      <c r="H118">
        <f t="shared" si="1"/>
        <v>370</v>
      </c>
      <c r="M118">
        <v>370</v>
      </c>
      <c r="N118">
        <v>1</v>
      </c>
    </row>
    <row r="119" spans="1:14">
      <c r="A119">
        <v>30658</v>
      </c>
      <c r="B119" s="1">
        <v>44143</v>
      </c>
      <c r="C119">
        <v>10790</v>
      </c>
      <c r="D119" t="s">
        <v>90</v>
      </c>
      <c r="E119" t="s">
        <v>28</v>
      </c>
      <c r="F119" t="s">
        <v>94</v>
      </c>
      <c r="G119" t="s">
        <v>53</v>
      </c>
      <c r="H119">
        <f t="shared" si="1"/>
        <v>133.37</v>
      </c>
      <c r="M119">
        <v>133.37</v>
      </c>
      <c r="N119">
        <v>1</v>
      </c>
    </row>
    <row r="120" spans="1:14">
      <c r="A120">
        <v>12845</v>
      </c>
      <c r="B120" s="1">
        <v>44142</v>
      </c>
      <c r="C120">
        <v>7576</v>
      </c>
      <c r="D120" t="s">
        <v>90</v>
      </c>
      <c r="E120" t="s">
        <v>28</v>
      </c>
      <c r="F120" t="s">
        <v>94</v>
      </c>
      <c r="G120" t="s">
        <v>53</v>
      </c>
      <c r="H120">
        <f t="shared" si="1"/>
        <v>133.37</v>
      </c>
      <c r="M120">
        <v>133.37</v>
      </c>
      <c r="N120">
        <v>1</v>
      </c>
    </row>
    <row r="121" spans="1:14">
      <c r="A121">
        <v>17071</v>
      </c>
      <c r="B121" s="1">
        <v>44142</v>
      </c>
      <c r="C121">
        <v>12221</v>
      </c>
      <c r="D121" t="s">
        <v>90</v>
      </c>
      <c r="E121" t="s">
        <v>28</v>
      </c>
      <c r="F121" t="s">
        <v>240</v>
      </c>
      <c r="G121" t="s">
        <v>29</v>
      </c>
      <c r="H121">
        <f t="shared" si="1"/>
        <v>740</v>
      </c>
      <c r="M121">
        <v>185</v>
      </c>
      <c r="N121">
        <v>4</v>
      </c>
    </row>
    <row r="122" spans="1:14">
      <c r="A122">
        <v>75911</v>
      </c>
      <c r="B122" s="1">
        <v>44142</v>
      </c>
      <c r="C122">
        <v>19464</v>
      </c>
      <c r="D122" t="s">
        <v>90</v>
      </c>
      <c r="E122" t="s">
        <v>33</v>
      </c>
      <c r="F122" t="s">
        <v>97</v>
      </c>
      <c r="G122" t="s">
        <v>38</v>
      </c>
      <c r="H122">
        <f t="shared" si="1"/>
        <v>370</v>
      </c>
      <c r="M122">
        <v>370</v>
      </c>
      <c r="N122">
        <v>1</v>
      </c>
    </row>
    <row r="123" spans="1:14">
      <c r="A123">
        <v>21267</v>
      </c>
      <c r="B123" s="1">
        <v>44142</v>
      </c>
      <c r="C123">
        <v>5582</v>
      </c>
      <c r="D123" t="s">
        <v>90</v>
      </c>
      <c r="E123" t="s">
        <v>28</v>
      </c>
      <c r="F123" t="s">
        <v>94</v>
      </c>
      <c r="G123" t="s">
        <v>53</v>
      </c>
      <c r="H123">
        <f t="shared" si="1"/>
        <v>133.37</v>
      </c>
      <c r="M123">
        <v>133.37</v>
      </c>
      <c r="N123">
        <v>1</v>
      </c>
    </row>
    <row r="124" spans="1:14">
      <c r="A124">
        <v>21192</v>
      </c>
      <c r="B124" s="1">
        <v>44141</v>
      </c>
      <c r="C124">
        <v>8992</v>
      </c>
      <c r="D124" t="s">
        <v>111</v>
      </c>
      <c r="E124" t="s">
        <v>33</v>
      </c>
      <c r="F124" t="s">
        <v>120</v>
      </c>
      <c r="G124" t="s">
        <v>53</v>
      </c>
      <c r="H124">
        <f t="shared" si="1"/>
        <v>473.75</v>
      </c>
      <c r="M124">
        <v>94.75</v>
      </c>
      <c r="N124">
        <v>5</v>
      </c>
    </row>
    <row r="125" spans="1:14">
      <c r="A125">
        <v>14544</v>
      </c>
      <c r="B125" s="1">
        <v>44136</v>
      </c>
      <c r="C125">
        <v>4727</v>
      </c>
      <c r="D125" t="s">
        <v>90</v>
      </c>
      <c r="E125" t="s">
        <v>28</v>
      </c>
      <c r="F125" t="s">
        <v>120</v>
      </c>
      <c r="G125" t="s">
        <v>53</v>
      </c>
      <c r="H125">
        <f t="shared" si="1"/>
        <v>473.75</v>
      </c>
      <c r="M125">
        <v>94.75</v>
      </c>
      <c r="N125">
        <v>5</v>
      </c>
    </row>
    <row r="126" spans="1:14">
      <c r="A126">
        <v>20365</v>
      </c>
      <c r="B126" s="1">
        <v>44129</v>
      </c>
      <c r="C126">
        <v>8011</v>
      </c>
      <c r="D126" t="s">
        <v>90</v>
      </c>
      <c r="E126" t="s">
        <v>28</v>
      </c>
      <c r="F126" t="s">
        <v>160</v>
      </c>
      <c r="G126" t="s">
        <v>29</v>
      </c>
      <c r="H126">
        <f t="shared" si="1"/>
        <v>130</v>
      </c>
      <c r="M126">
        <v>65</v>
      </c>
      <c r="N126">
        <v>2</v>
      </c>
    </row>
    <row r="127" spans="1:14">
      <c r="A127">
        <v>22224</v>
      </c>
      <c r="B127" s="1">
        <v>44126</v>
      </c>
      <c r="C127">
        <v>1098</v>
      </c>
      <c r="D127" t="s">
        <v>90</v>
      </c>
      <c r="E127" t="s">
        <v>28</v>
      </c>
      <c r="F127" t="s">
        <v>94</v>
      </c>
      <c r="G127" t="s">
        <v>53</v>
      </c>
      <c r="H127">
        <f t="shared" si="1"/>
        <v>133.37</v>
      </c>
      <c r="M127">
        <v>133.37</v>
      </c>
      <c r="N127">
        <v>1</v>
      </c>
    </row>
    <row r="128" spans="1:14">
      <c r="A128">
        <v>19590</v>
      </c>
      <c r="B128" s="1">
        <v>44121</v>
      </c>
      <c r="C128">
        <v>7518</v>
      </c>
      <c r="D128" t="s">
        <v>90</v>
      </c>
      <c r="E128" t="s">
        <v>28</v>
      </c>
      <c r="F128" t="s">
        <v>251</v>
      </c>
      <c r="G128" t="s">
        <v>53</v>
      </c>
      <c r="H128">
        <f t="shared" si="1"/>
        <v>473.75</v>
      </c>
      <c r="M128">
        <v>94.75</v>
      </c>
      <c r="N128">
        <v>5</v>
      </c>
    </row>
    <row r="129" spans="1:14">
      <c r="A129">
        <v>23706</v>
      </c>
      <c r="B129" s="1">
        <v>44115</v>
      </c>
      <c r="C129">
        <v>1763</v>
      </c>
      <c r="D129" t="s">
        <v>90</v>
      </c>
      <c r="E129" t="s">
        <v>28</v>
      </c>
      <c r="F129" t="s">
        <v>120</v>
      </c>
      <c r="G129" t="s">
        <v>53</v>
      </c>
      <c r="H129">
        <f t="shared" si="1"/>
        <v>94.75</v>
      </c>
      <c r="M129">
        <v>94.75</v>
      </c>
      <c r="N129">
        <v>1</v>
      </c>
    </row>
    <row r="130" spans="1:14">
      <c r="A130">
        <v>11936</v>
      </c>
      <c r="B130" s="1">
        <v>44112</v>
      </c>
      <c r="C130">
        <v>724</v>
      </c>
      <c r="D130" t="s">
        <v>90</v>
      </c>
      <c r="E130" t="s">
        <v>28</v>
      </c>
      <c r="F130" t="s">
        <v>160</v>
      </c>
      <c r="G130" t="s">
        <v>29</v>
      </c>
      <c r="H130">
        <f t="shared" si="1"/>
        <v>260</v>
      </c>
      <c r="M130">
        <v>65</v>
      </c>
      <c r="N130">
        <v>4</v>
      </c>
    </row>
    <row r="131" spans="1:14">
      <c r="A131">
        <v>21309</v>
      </c>
      <c r="B131" s="1">
        <v>44112</v>
      </c>
      <c r="C131">
        <v>11801</v>
      </c>
      <c r="D131" t="s">
        <v>90</v>
      </c>
      <c r="E131" t="s">
        <v>28</v>
      </c>
      <c r="F131" t="s">
        <v>94</v>
      </c>
      <c r="G131" t="s">
        <v>53</v>
      </c>
      <c r="H131">
        <f t="shared" ref="H131:H194" si="2">M131*N131</f>
        <v>133.37</v>
      </c>
      <c r="M131">
        <v>133.37</v>
      </c>
      <c r="N131">
        <v>1</v>
      </c>
    </row>
    <row r="132" spans="1:14">
      <c r="A132">
        <v>12827</v>
      </c>
      <c r="B132" s="1">
        <v>44111</v>
      </c>
      <c r="C132">
        <v>542</v>
      </c>
      <c r="D132" t="s">
        <v>90</v>
      </c>
      <c r="E132" t="s">
        <v>28</v>
      </c>
      <c r="F132" t="s">
        <v>120</v>
      </c>
      <c r="G132" t="s">
        <v>53</v>
      </c>
      <c r="H132">
        <f t="shared" si="2"/>
        <v>379</v>
      </c>
      <c r="M132">
        <v>94.75</v>
      </c>
      <c r="N132">
        <v>4</v>
      </c>
    </row>
    <row r="133" spans="1:14">
      <c r="A133">
        <v>23267</v>
      </c>
      <c r="B133" s="1">
        <v>44110</v>
      </c>
      <c r="C133">
        <v>6156</v>
      </c>
      <c r="D133" t="s">
        <v>90</v>
      </c>
      <c r="E133" t="s">
        <v>28</v>
      </c>
      <c r="F133" t="s">
        <v>94</v>
      </c>
      <c r="G133" t="s">
        <v>53</v>
      </c>
      <c r="H133">
        <f t="shared" si="2"/>
        <v>133.37</v>
      </c>
      <c r="M133">
        <v>133.37</v>
      </c>
      <c r="N133">
        <v>1</v>
      </c>
    </row>
    <row r="134" spans="1:14">
      <c r="A134">
        <v>18108</v>
      </c>
      <c r="B134" s="1">
        <v>44101</v>
      </c>
      <c r="C134">
        <v>650</v>
      </c>
      <c r="D134" t="s">
        <v>90</v>
      </c>
      <c r="E134" t="s">
        <v>28</v>
      </c>
      <c r="F134" t="s">
        <v>120</v>
      </c>
      <c r="G134" t="s">
        <v>53</v>
      </c>
      <c r="H134">
        <f t="shared" si="2"/>
        <v>284.25</v>
      </c>
      <c r="M134">
        <v>94.75</v>
      </c>
      <c r="N134">
        <v>3</v>
      </c>
    </row>
    <row r="135" spans="1:14">
      <c r="A135">
        <v>75779</v>
      </c>
      <c r="B135" s="1">
        <v>44097</v>
      </c>
      <c r="C135">
        <v>19332</v>
      </c>
      <c r="D135" t="s">
        <v>111</v>
      </c>
      <c r="E135" t="s">
        <v>28</v>
      </c>
      <c r="F135" t="s">
        <v>97</v>
      </c>
      <c r="G135" t="s">
        <v>38</v>
      </c>
      <c r="H135">
        <f t="shared" si="2"/>
        <v>370</v>
      </c>
      <c r="M135">
        <v>370</v>
      </c>
      <c r="N135">
        <v>1</v>
      </c>
    </row>
    <row r="136" spans="1:14">
      <c r="A136">
        <v>18793</v>
      </c>
      <c r="B136" s="1">
        <v>44096</v>
      </c>
      <c r="C136">
        <v>8422</v>
      </c>
      <c r="D136" t="s">
        <v>111</v>
      </c>
      <c r="E136" t="s">
        <v>28</v>
      </c>
      <c r="F136" t="s">
        <v>258</v>
      </c>
      <c r="G136" t="s">
        <v>29</v>
      </c>
      <c r="H136">
        <f t="shared" si="2"/>
        <v>27.54</v>
      </c>
      <c r="M136">
        <v>27.54</v>
      </c>
      <c r="N136">
        <v>1</v>
      </c>
    </row>
    <row r="137" spans="1:14">
      <c r="A137">
        <v>75780</v>
      </c>
      <c r="B137" s="1">
        <v>44096</v>
      </c>
      <c r="C137">
        <v>19333</v>
      </c>
      <c r="D137" t="s">
        <v>90</v>
      </c>
      <c r="E137" t="s">
        <v>28</v>
      </c>
      <c r="F137" t="s">
        <v>97</v>
      </c>
      <c r="G137" t="s">
        <v>38</v>
      </c>
      <c r="H137">
        <f t="shared" si="2"/>
        <v>370</v>
      </c>
      <c r="M137">
        <v>370</v>
      </c>
      <c r="N137">
        <v>1</v>
      </c>
    </row>
    <row r="138" spans="1:14">
      <c r="A138">
        <v>19702</v>
      </c>
      <c r="B138" s="1">
        <v>44096</v>
      </c>
      <c r="C138">
        <v>4896</v>
      </c>
      <c r="D138" t="s">
        <v>90</v>
      </c>
      <c r="E138" t="s">
        <v>28</v>
      </c>
      <c r="F138" t="s">
        <v>134</v>
      </c>
      <c r="G138" t="s">
        <v>29</v>
      </c>
      <c r="H138">
        <f t="shared" si="2"/>
        <v>340</v>
      </c>
      <c r="M138">
        <v>85</v>
      </c>
      <c r="N138">
        <v>4</v>
      </c>
    </row>
    <row r="139" spans="1:14">
      <c r="A139">
        <v>22297</v>
      </c>
      <c r="B139" s="1">
        <v>44096</v>
      </c>
      <c r="C139">
        <v>8</v>
      </c>
      <c r="D139" t="s">
        <v>90</v>
      </c>
      <c r="E139" t="s">
        <v>28</v>
      </c>
      <c r="F139" t="s">
        <v>120</v>
      </c>
      <c r="G139" t="s">
        <v>53</v>
      </c>
      <c r="H139">
        <f t="shared" si="2"/>
        <v>94.75</v>
      </c>
      <c r="M139">
        <v>94.75</v>
      </c>
      <c r="N139">
        <v>1</v>
      </c>
    </row>
    <row r="140" spans="1:14">
      <c r="A140">
        <v>75781</v>
      </c>
      <c r="B140" s="1">
        <v>44095</v>
      </c>
      <c r="C140">
        <v>19334</v>
      </c>
      <c r="D140" t="s">
        <v>111</v>
      </c>
      <c r="E140" t="s">
        <v>28</v>
      </c>
      <c r="F140" t="s">
        <v>97</v>
      </c>
      <c r="G140" t="s">
        <v>38</v>
      </c>
      <c r="H140">
        <f t="shared" si="2"/>
        <v>370</v>
      </c>
      <c r="M140">
        <v>370</v>
      </c>
      <c r="N140">
        <v>1</v>
      </c>
    </row>
    <row r="141" spans="1:14">
      <c r="A141">
        <v>75927</v>
      </c>
      <c r="B141" s="1">
        <v>44095</v>
      </c>
      <c r="C141">
        <v>19480</v>
      </c>
      <c r="D141" t="s">
        <v>90</v>
      </c>
      <c r="E141" t="s">
        <v>28</v>
      </c>
      <c r="F141" t="s">
        <v>97</v>
      </c>
      <c r="G141" t="s">
        <v>38</v>
      </c>
      <c r="H141">
        <f t="shared" si="2"/>
        <v>370</v>
      </c>
      <c r="M141">
        <v>370</v>
      </c>
      <c r="N141">
        <v>1</v>
      </c>
    </row>
    <row r="142" spans="1:14">
      <c r="A142">
        <v>11745</v>
      </c>
      <c r="B142" s="1">
        <v>44095</v>
      </c>
      <c r="C142">
        <v>134</v>
      </c>
      <c r="D142" t="s">
        <v>90</v>
      </c>
      <c r="E142" t="s">
        <v>33</v>
      </c>
      <c r="F142" t="s">
        <v>134</v>
      </c>
      <c r="G142" t="s">
        <v>29</v>
      </c>
      <c r="H142">
        <f t="shared" si="2"/>
        <v>340</v>
      </c>
      <c r="M142">
        <v>85</v>
      </c>
      <c r="N142">
        <v>4</v>
      </c>
    </row>
    <row r="143" spans="1:14">
      <c r="A143">
        <v>75782</v>
      </c>
      <c r="B143" s="1">
        <v>44094</v>
      </c>
      <c r="C143">
        <v>19335</v>
      </c>
      <c r="D143" t="s">
        <v>90</v>
      </c>
      <c r="E143" t="s">
        <v>28</v>
      </c>
      <c r="F143" t="s">
        <v>97</v>
      </c>
      <c r="G143" t="s">
        <v>38</v>
      </c>
      <c r="H143">
        <f t="shared" si="2"/>
        <v>370</v>
      </c>
      <c r="M143">
        <v>370</v>
      </c>
      <c r="N143">
        <v>1</v>
      </c>
    </row>
    <row r="144" spans="1:14">
      <c r="A144">
        <v>75783</v>
      </c>
      <c r="B144" s="1">
        <v>44093</v>
      </c>
      <c r="C144">
        <v>19336</v>
      </c>
      <c r="D144" t="s">
        <v>90</v>
      </c>
      <c r="E144" t="s">
        <v>28</v>
      </c>
      <c r="F144" t="s">
        <v>97</v>
      </c>
      <c r="G144" t="s">
        <v>38</v>
      </c>
      <c r="H144">
        <f t="shared" si="2"/>
        <v>370</v>
      </c>
      <c r="M144">
        <v>370</v>
      </c>
      <c r="N144">
        <v>1</v>
      </c>
    </row>
    <row r="145" spans="1:14">
      <c r="A145">
        <v>75784</v>
      </c>
      <c r="B145" s="1">
        <v>44092</v>
      </c>
      <c r="C145">
        <v>19337</v>
      </c>
      <c r="D145" t="s">
        <v>90</v>
      </c>
      <c r="E145" t="s">
        <v>28</v>
      </c>
      <c r="F145" t="s">
        <v>97</v>
      </c>
      <c r="G145" t="s">
        <v>38</v>
      </c>
      <c r="H145">
        <f t="shared" si="2"/>
        <v>370</v>
      </c>
      <c r="M145">
        <v>370</v>
      </c>
      <c r="N145">
        <v>1</v>
      </c>
    </row>
    <row r="146" spans="1:14">
      <c r="A146">
        <v>75785</v>
      </c>
      <c r="B146" s="1">
        <v>44091</v>
      </c>
      <c r="C146">
        <v>19338</v>
      </c>
      <c r="D146" t="s">
        <v>90</v>
      </c>
      <c r="E146" t="s">
        <v>28</v>
      </c>
      <c r="F146" t="s">
        <v>97</v>
      </c>
      <c r="G146" t="s">
        <v>38</v>
      </c>
      <c r="H146">
        <f t="shared" si="2"/>
        <v>370</v>
      </c>
      <c r="M146">
        <v>370</v>
      </c>
      <c r="N146">
        <v>1</v>
      </c>
    </row>
    <row r="147" spans="1:14">
      <c r="A147">
        <v>75786</v>
      </c>
      <c r="B147" s="1">
        <v>44090</v>
      </c>
      <c r="C147">
        <v>19339</v>
      </c>
      <c r="D147" t="s">
        <v>111</v>
      </c>
      <c r="E147" t="s">
        <v>28</v>
      </c>
      <c r="F147" t="s">
        <v>97</v>
      </c>
      <c r="G147" t="s">
        <v>38</v>
      </c>
      <c r="H147">
        <f t="shared" si="2"/>
        <v>370</v>
      </c>
      <c r="M147">
        <v>370</v>
      </c>
      <c r="N147">
        <v>1</v>
      </c>
    </row>
    <row r="148" spans="1:14">
      <c r="A148">
        <v>75787</v>
      </c>
      <c r="B148" s="1">
        <v>44089</v>
      </c>
      <c r="C148">
        <v>19340</v>
      </c>
      <c r="D148" t="s">
        <v>90</v>
      </c>
      <c r="E148" t="s">
        <v>28</v>
      </c>
      <c r="F148" t="s">
        <v>97</v>
      </c>
      <c r="G148" t="s">
        <v>38</v>
      </c>
      <c r="H148">
        <f t="shared" si="2"/>
        <v>370</v>
      </c>
      <c r="M148">
        <v>370</v>
      </c>
      <c r="N148">
        <v>1</v>
      </c>
    </row>
    <row r="149" spans="1:14">
      <c r="A149">
        <v>75788</v>
      </c>
      <c r="B149" s="1">
        <v>44088</v>
      </c>
      <c r="C149">
        <v>19341</v>
      </c>
      <c r="D149" t="s">
        <v>90</v>
      </c>
      <c r="E149" t="s">
        <v>33</v>
      </c>
      <c r="F149" t="s">
        <v>97</v>
      </c>
      <c r="G149" t="s">
        <v>38</v>
      </c>
      <c r="H149">
        <f t="shared" si="2"/>
        <v>370</v>
      </c>
      <c r="M149">
        <v>370</v>
      </c>
      <c r="N149">
        <v>1</v>
      </c>
    </row>
    <row r="150" spans="1:14">
      <c r="A150">
        <v>75789</v>
      </c>
      <c r="B150" s="1">
        <v>44087</v>
      </c>
      <c r="C150">
        <v>19342</v>
      </c>
      <c r="D150" t="s">
        <v>90</v>
      </c>
      <c r="E150" t="s">
        <v>33</v>
      </c>
      <c r="F150" t="s">
        <v>97</v>
      </c>
      <c r="G150" t="s">
        <v>38</v>
      </c>
      <c r="H150">
        <f t="shared" si="2"/>
        <v>370</v>
      </c>
      <c r="M150">
        <v>370</v>
      </c>
      <c r="N150">
        <v>1</v>
      </c>
    </row>
    <row r="151" spans="1:14">
      <c r="A151">
        <v>75790</v>
      </c>
      <c r="B151" s="1">
        <v>44086</v>
      </c>
      <c r="C151">
        <v>19343</v>
      </c>
      <c r="D151" t="s">
        <v>90</v>
      </c>
      <c r="E151" t="s">
        <v>33</v>
      </c>
      <c r="F151" t="s">
        <v>97</v>
      </c>
      <c r="G151" t="s">
        <v>38</v>
      </c>
      <c r="H151">
        <f t="shared" si="2"/>
        <v>370</v>
      </c>
      <c r="M151">
        <v>370</v>
      </c>
      <c r="N151">
        <v>1</v>
      </c>
    </row>
    <row r="152" spans="1:14">
      <c r="A152">
        <v>75791</v>
      </c>
      <c r="B152" s="1">
        <v>44085</v>
      </c>
      <c r="C152">
        <v>19344</v>
      </c>
      <c r="D152" t="s">
        <v>90</v>
      </c>
      <c r="E152" t="s">
        <v>33</v>
      </c>
      <c r="F152" t="s">
        <v>97</v>
      </c>
      <c r="G152" t="s">
        <v>38</v>
      </c>
      <c r="H152">
        <f t="shared" si="2"/>
        <v>370</v>
      </c>
      <c r="M152">
        <v>370</v>
      </c>
      <c r="N152">
        <v>1</v>
      </c>
    </row>
    <row r="153" spans="1:14">
      <c r="A153">
        <v>75929</v>
      </c>
      <c r="B153" s="1">
        <v>44085</v>
      </c>
      <c r="C153">
        <v>19482</v>
      </c>
      <c r="D153" t="s">
        <v>90</v>
      </c>
      <c r="E153" t="s">
        <v>33</v>
      </c>
      <c r="F153" t="s">
        <v>97</v>
      </c>
      <c r="G153" t="s">
        <v>38</v>
      </c>
      <c r="H153">
        <f t="shared" si="2"/>
        <v>370</v>
      </c>
      <c r="M153">
        <v>370</v>
      </c>
      <c r="N153">
        <v>1</v>
      </c>
    </row>
    <row r="154" spans="1:14">
      <c r="A154">
        <v>23807</v>
      </c>
      <c r="B154" s="1">
        <v>44085</v>
      </c>
      <c r="C154">
        <v>1839</v>
      </c>
      <c r="D154" t="s">
        <v>90</v>
      </c>
      <c r="E154" t="s">
        <v>28</v>
      </c>
      <c r="F154" t="s">
        <v>94</v>
      </c>
      <c r="G154" t="s">
        <v>53</v>
      </c>
      <c r="H154">
        <f t="shared" si="2"/>
        <v>133.37</v>
      </c>
      <c r="M154">
        <v>133.37</v>
      </c>
      <c r="N154">
        <v>1</v>
      </c>
    </row>
    <row r="155" spans="1:14">
      <c r="A155">
        <v>17162</v>
      </c>
      <c r="B155" s="1">
        <v>44082</v>
      </c>
      <c r="C155">
        <v>54</v>
      </c>
      <c r="D155" t="s">
        <v>90</v>
      </c>
      <c r="E155" t="s">
        <v>28</v>
      </c>
      <c r="F155" t="s">
        <v>120</v>
      </c>
      <c r="G155" t="s">
        <v>53</v>
      </c>
      <c r="H155">
        <f t="shared" si="2"/>
        <v>284.25</v>
      </c>
      <c r="M155">
        <v>94.75</v>
      </c>
      <c r="N155">
        <v>3</v>
      </c>
    </row>
    <row r="156" spans="1:14">
      <c r="A156">
        <v>21349</v>
      </c>
      <c r="B156" s="1">
        <v>44082</v>
      </c>
      <c r="C156">
        <v>10155</v>
      </c>
      <c r="D156" t="s">
        <v>90</v>
      </c>
      <c r="E156" t="s">
        <v>28</v>
      </c>
      <c r="F156" t="s">
        <v>94</v>
      </c>
      <c r="G156" t="s">
        <v>53</v>
      </c>
      <c r="H156">
        <f t="shared" si="2"/>
        <v>133.37</v>
      </c>
      <c r="M156">
        <v>133.37</v>
      </c>
      <c r="N156">
        <v>1</v>
      </c>
    </row>
    <row r="157" spans="1:14">
      <c r="A157">
        <v>18001</v>
      </c>
      <c r="B157" s="1">
        <v>44081</v>
      </c>
      <c r="C157">
        <v>4563</v>
      </c>
      <c r="D157" t="s">
        <v>90</v>
      </c>
      <c r="E157" t="s">
        <v>33</v>
      </c>
      <c r="F157" t="s">
        <v>120</v>
      </c>
      <c r="G157" t="s">
        <v>53</v>
      </c>
      <c r="H157">
        <f t="shared" si="2"/>
        <v>379</v>
      </c>
      <c r="M157">
        <v>94.75</v>
      </c>
      <c r="N157">
        <v>4</v>
      </c>
    </row>
    <row r="158" spans="1:14">
      <c r="A158">
        <v>68330</v>
      </c>
      <c r="B158" s="1">
        <v>44080</v>
      </c>
      <c r="C158">
        <v>494</v>
      </c>
      <c r="D158" t="s">
        <v>90</v>
      </c>
      <c r="E158" t="s">
        <v>33</v>
      </c>
      <c r="F158" t="s">
        <v>120</v>
      </c>
      <c r="G158" t="s">
        <v>53</v>
      </c>
      <c r="H158">
        <f t="shared" si="2"/>
        <v>379</v>
      </c>
      <c r="M158">
        <v>94.75</v>
      </c>
      <c r="N158">
        <v>4</v>
      </c>
    </row>
    <row r="159" spans="1:14">
      <c r="A159">
        <v>66868</v>
      </c>
      <c r="B159" s="1">
        <v>44079</v>
      </c>
      <c r="C159">
        <v>5326</v>
      </c>
      <c r="D159" t="s">
        <v>90</v>
      </c>
      <c r="E159" t="s">
        <v>33</v>
      </c>
      <c r="F159" t="s">
        <v>120</v>
      </c>
      <c r="G159" t="s">
        <v>53</v>
      </c>
      <c r="H159">
        <f t="shared" si="2"/>
        <v>379</v>
      </c>
      <c r="M159">
        <v>94.75</v>
      </c>
      <c r="N159">
        <v>4</v>
      </c>
    </row>
    <row r="160" spans="1:14">
      <c r="A160">
        <v>10869</v>
      </c>
      <c r="B160" s="1">
        <v>44078</v>
      </c>
      <c r="C160">
        <v>928</v>
      </c>
      <c r="D160" t="s">
        <v>90</v>
      </c>
      <c r="E160" t="s">
        <v>33</v>
      </c>
      <c r="F160" t="s">
        <v>160</v>
      </c>
      <c r="G160" t="s">
        <v>29</v>
      </c>
      <c r="H160">
        <f t="shared" si="2"/>
        <v>260</v>
      </c>
      <c r="M160">
        <v>65</v>
      </c>
      <c r="N160">
        <v>4</v>
      </c>
    </row>
    <row r="161" spans="1:14">
      <c r="A161">
        <v>65141</v>
      </c>
      <c r="B161" s="1">
        <v>44078</v>
      </c>
      <c r="C161">
        <v>7762</v>
      </c>
      <c r="D161" t="s">
        <v>90</v>
      </c>
      <c r="E161" t="s">
        <v>33</v>
      </c>
      <c r="F161" t="s">
        <v>183</v>
      </c>
      <c r="G161" t="s">
        <v>46</v>
      </c>
      <c r="H161">
        <f t="shared" si="2"/>
        <v>660</v>
      </c>
      <c r="M161">
        <v>165</v>
      </c>
      <c r="N161">
        <v>4</v>
      </c>
    </row>
    <row r="162" spans="1:14">
      <c r="A162">
        <v>16464</v>
      </c>
      <c r="B162" s="1">
        <v>44078</v>
      </c>
      <c r="C162">
        <v>341</v>
      </c>
      <c r="D162" t="s">
        <v>90</v>
      </c>
      <c r="E162" t="s">
        <v>33</v>
      </c>
      <c r="F162" t="s">
        <v>160</v>
      </c>
      <c r="G162" t="s">
        <v>29</v>
      </c>
      <c r="H162">
        <f t="shared" si="2"/>
        <v>260</v>
      </c>
      <c r="M162">
        <v>65</v>
      </c>
      <c r="N162">
        <v>4</v>
      </c>
    </row>
    <row r="163" spans="1:14">
      <c r="A163">
        <v>66519</v>
      </c>
      <c r="B163" s="1">
        <v>44078</v>
      </c>
      <c r="C163">
        <v>4161</v>
      </c>
      <c r="D163" t="s">
        <v>90</v>
      </c>
      <c r="E163" t="s">
        <v>28</v>
      </c>
      <c r="F163" t="s">
        <v>160</v>
      </c>
      <c r="G163" t="s">
        <v>29</v>
      </c>
      <c r="H163">
        <f t="shared" si="2"/>
        <v>260</v>
      </c>
      <c r="M163">
        <v>65</v>
      </c>
      <c r="N163">
        <v>4</v>
      </c>
    </row>
    <row r="164" spans="1:14">
      <c r="A164">
        <v>61888</v>
      </c>
      <c r="B164" s="1">
        <v>44078</v>
      </c>
      <c r="C164">
        <v>5687</v>
      </c>
      <c r="D164" t="s">
        <v>90</v>
      </c>
      <c r="E164" t="s">
        <v>28</v>
      </c>
      <c r="F164" t="s">
        <v>160</v>
      </c>
      <c r="G164" t="s">
        <v>29</v>
      </c>
      <c r="H164">
        <f t="shared" si="2"/>
        <v>260</v>
      </c>
      <c r="M164">
        <v>65</v>
      </c>
      <c r="N164">
        <v>4</v>
      </c>
    </row>
    <row r="165" spans="1:14">
      <c r="A165">
        <v>16863</v>
      </c>
      <c r="B165" s="1">
        <v>44078</v>
      </c>
      <c r="C165">
        <v>7586</v>
      </c>
      <c r="D165" t="s">
        <v>90</v>
      </c>
      <c r="E165" t="s">
        <v>28</v>
      </c>
      <c r="F165" t="s">
        <v>120</v>
      </c>
      <c r="G165" t="s">
        <v>53</v>
      </c>
      <c r="H165">
        <f t="shared" si="2"/>
        <v>379</v>
      </c>
      <c r="M165">
        <v>94.75</v>
      </c>
      <c r="N165">
        <v>4</v>
      </c>
    </row>
    <row r="166" spans="1:14">
      <c r="A166">
        <v>17490</v>
      </c>
      <c r="B166" s="1">
        <v>44078</v>
      </c>
      <c r="C166">
        <v>11065</v>
      </c>
      <c r="D166" t="s">
        <v>90</v>
      </c>
      <c r="E166" t="s">
        <v>28</v>
      </c>
      <c r="F166" t="s">
        <v>160</v>
      </c>
      <c r="G166" t="s">
        <v>29</v>
      </c>
      <c r="H166">
        <f t="shared" si="2"/>
        <v>260</v>
      </c>
      <c r="M166">
        <v>65</v>
      </c>
      <c r="N166">
        <v>4</v>
      </c>
    </row>
    <row r="167" spans="1:14">
      <c r="A167">
        <v>17490</v>
      </c>
      <c r="B167" s="1">
        <v>44078</v>
      </c>
      <c r="C167">
        <v>11065</v>
      </c>
      <c r="D167" t="s">
        <v>90</v>
      </c>
      <c r="E167" t="s">
        <v>28</v>
      </c>
      <c r="F167" t="s">
        <v>160</v>
      </c>
      <c r="G167" t="s">
        <v>29</v>
      </c>
      <c r="H167">
        <f t="shared" si="2"/>
        <v>260</v>
      </c>
      <c r="M167">
        <v>65</v>
      </c>
      <c r="N167">
        <v>4</v>
      </c>
    </row>
    <row r="168" spans="1:14">
      <c r="A168">
        <v>17984</v>
      </c>
      <c r="B168" s="1">
        <v>44078</v>
      </c>
      <c r="C168">
        <v>4306</v>
      </c>
      <c r="D168" t="s">
        <v>90</v>
      </c>
      <c r="E168" t="s">
        <v>28</v>
      </c>
      <c r="F168" t="s">
        <v>160</v>
      </c>
      <c r="G168" t="s">
        <v>29</v>
      </c>
      <c r="H168">
        <f t="shared" si="2"/>
        <v>260</v>
      </c>
      <c r="M168">
        <v>65</v>
      </c>
      <c r="N168">
        <v>4</v>
      </c>
    </row>
    <row r="169" spans="1:14">
      <c r="A169">
        <v>68871</v>
      </c>
      <c r="B169" s="1">
        <v>44078</v>
      </c>
      <c r="C169">
        <v>4960</v>
      </c>
      <c r="D169" t="s">
        <v>90</v>
      </c>
      <c r="E169" t="s">
        <v>28</v>
      </c>
      <c r="F169" t="s">
        <v>160</v>
      </c>
      <c r="G169" t="s">
        <v>29</v>
      </c>
      <c r="H169">
        <f t="shared" si="2"/>
        <v>260</v>
      </c>
      <c r="M169">
        <v>65</v>
      </c>
      <c r="N169">
        <v>4</v>
      </c>
    </row>
    <row r="170" spans="1:14">
      <c r="A170">
        <v>11882</v>
      </c>
      <c r="B170" s="1">
        <v>44078</v>
      </c>
      <c r="C170">
        <v>10316</v>
      </c>
      <c r="D170" t="s">
        <v>90</v>
      </c>
      <c r="E170" t="s">
        <v>28</v>
      </c>
      <c r="F170" t="s">
        <v>160</v>
      </c>
      <c r="G170" t="s">
        <v>29</v>
      </c>
      <c r="H170">
        <f t="shared" si="2"/>
        <v>260</v>
      </c>
      <c r="M170">
        <v>65</v>
      </c>
      <c r="N170">
        <v>4</v>
      </c>
    </row>
    <row r="171" spans="1:14">
      <c r="A171">
        <v>65453</v>
      </c>
      <c r="B171" s="1">
        <v>44078</v>
      </c>
      <c r="C171">
        <v>6034</v>
      </c>
      <c r="D171" t="s">
        <v>90</v>
      </c>
      <c r="E171" t="s">
        <v>28</v>
      </c>
      <c r="F171" t="s">
        <v>160</v>
      </c>
      <c r="G171" t="s">
        <v>29</v>
      </c>
      <c r="H171">
        <f t="shared" si="2"/>
        <v>260</v>
      </c>
      <c r="M171">
        <v>65</v>
      </c>
      <c r="N171">
        <v>4</v>
      </c>
    </row>
    <row r="172" spans="1:14">
      <c r="A172">
        <v>18950</v>
      </c>
      <c r="B172" s="1">
        <v>44077</v>
      </c>
      <c r="C172">
        <v>6428</v>
      </c>
      <c r="D172" t="s">
        <v>111</v>
      </c>
      <c r="E172" t="s">
        <v>28</v>
      </c>
      <c r="F172" t="s">
        <v>115</v>
      </c>
      <c r="G172" t="s">
        <v>49</v>
      </c>
      <c r="H172">
        <f t="shared" si="2"/>
        <v>460.58</v>
      </c>
      <c r="M172">
        <v>460.58</v>
      </c>
      <c r="N172">
        <v>1</v>
      </c>
    </row>
    <row r="173" spans="1:14">
      <c r="A173">
        <v>66758</v>
      </c>
      <c r="B173" s="1">
        <v>44076</v>
      </c>
      <c r="C173">
        <v>4186</v>
      </c>
      <c r="D173" t="s">
        <v>111</v>
      </c>
      <c r="E173" t="s">
        <v>28</v>
      </c>
      <c r="F173" t="s">
        <v>112</v>
      </c>
      <c r="G173" t="s">
        <v>34</v>
      </c>
      <c r="H173">
        <f t="shared" si="2"/>
        <v>80</v>
      </c>
      <c r="M173">
        <v>80</v>
      </c>
      <c r="N173">
        <v>1</v>
      </c>
    </row>
    <row r="174" spans="1:14">
      <c r="A174">
        <v>64705</v>
      </c>
      <c r="B174" s="1">
        <v>44075</v>
      </c>
      <c r="C174">
        <v>11604</v>
      </c>
      <c r="D174" t="s">
        <v>111</v>
      </c>
      <c r="E174" t="s">
        <v>28</v>
      </c>
      <c r="F174" t="s">
        <v>300</v>
      </c>
      <c r="G174" t="s">
        <v>42</v>
      </c>
      <c r="H174">
        <f t="shared" si="2"/>
        <v>199</v>
      </c>
      <c r="M174">
        <v>199</v>
      </c>
      <c r="N174">
        <v>1</v>
      </c>
    </row>
    <row r="175" spans="1:14">
      <c r="A175">
        <v>18009</v>
      </c>
      <c r="B175" s="1">
        <v>44074</v>
      </c>
      <c r="C175">
        <v>1222</v>
      </c>
      <c r="D175" t="s">
        <v>111</v>
      </c>
      <c r="E175" t="s">
        <v>28</v>
      </c>
      <c r="F175" t="s">
        <v>115</v>
      </c>
      <c r="G175" t="s">
        <v>49</v>
      </c>
      <c r="H175">
        <f t="shared" si="2"/>
        <v>460.58</v>
      </c>
      <c r="M175">
        <v>460.58</v>
      </c>
      <c r="N175">
        <v>1</v>
      </c>
    </row>
    <row r="176" spans="1:14">
      <c r="A176">
        <v>16617</v>
      </c>
      <c r="B176" s="1">
        <v>44074</v>
      </c>
      <c r="C176">
        <v>4047</v>
      </c>
      <c r="D176" t="s">
        <v>111</v>
      </c>
      <c r="E176" t="s">
        <v>28</v>
      </c>
      <c r="F176" t="s">
        <v>91</v>
      </c>
      <c r="G176" t="s">
        <v>46</v>
      </c>
      <c r="H176">
        <f t="shared" si="2"/>
        <v>18.989999999999998</v>
      </c>
      <c r="M176">
        <v>18.989999999999998</v>
      </c>
      <c r="N176">
        <v>1</v>
      </c>
    </row>
    <row r="177" spans="1:14">
      <c r="A177">
        <v>19665</v>
      </c>
      <c r="B177" s="1">
        <v>44073</v>
      </c>
      <c r="C177">
        <v>951</v>
      </c>
      <c r="D177" t="s">
        <v>111</v>
      </c>
      <c r="E177" t="s">
        <v>28</v>
      </c>
      <c r="F177" t="s">
        <v>115</v>
      </c>
      <c r="G177" t="s">
        <v>49</v>
      </c>
      <c r="H177">
        <f t="shared" si="2"/>
        <v>460.58</v>
      </c>
      <c r="M177">
        <v>460.58</v>
      </c>
      <c r="N177">
        <v>1</v>
      </c>
    </row>
    <row r="178" spans="1:14">
      <c r="A178">
        <v>44388</v>
      </c>
      <c r="B178" s="1">
        <v>44072</v>
      </c>
      <c r="C178">
        <v>468</v>
      </c>
      <c r="D178" t="s">
        <v>111</v>
      </c>
      <c r="E178" t="s">
        <v>28</v>
      </c>
      <c r="F178" t="s">
        <v>112</v>
      </c>
      <c r="G178" t="s">
        <v>34</v>
      </c>
      <c r="H178">
        <f t="shared" si="2"/>
        <v>80</v>
      </c>
      <c r="M178">
        <v>80</v>
      </c>
      <c r="N178">
        <v>1</v>
      </c>
    </row>
    <row r="179" spans="1:14">
      <c r="A179">
        <v>12224</v>
      </c>
      <c r="B179" s="1">
        <v>44071</v>
      </c>
      <c r="C179">
        <v>7357</v>
      </c>
      <c r="D179" t="s">
        <v>111</v>
      </c>
      <c r="E179" t="s">
        <v>28</v>
      </c>
      <c r="F179" t="s">
        <v>112</v>
      </c>
      <c r="G179" t="s">
        <v>34</v>
      </c>
      <c r="H179">
        <f t="shared" si="2"/>
        <v>80</v>
      </c>
      <c r="M179">
        <v>80</v>
      </c>
      <c r="N179">
        <v>1</v>
      </c>
    </row>
    <row r="180" spans="1:14">
      <c r="A180">
        <v>19126</v>
      </c>
      <c r="B180" s="1">
        <v>44069</v>
      </c>
      <c r="C180">
        <v>10070</v>
      </c>
      <c r="D180" t="s">
        <v>111</v>
      </c>
      <c r="E180" t="s">
        <v>28</v>
      </c>
      <c r="F180" t="s">
        <v>112</v>
      </c>
      <c r="G180" t="s">
        <v>34</v>
      </c>
      <c r="H180">
        <f t="shared" si="2"/>
        <v>80</v>
      </c>
      <c r="M180">
        <v>80</v>
      </c>
      <c r="N180">
        <v>1</v>
      </c>
    </row>
    <row r="181" spans="1:14">
      <c r="A181">
        <v>10814</v>
      </c>
      <c r="B181" s="1">
        <v>44069</v>
      </c>
      <c r="C181">
        <v>9608</v>
      </c>
      <c r="D181" t="s">
        <v>90</v>
      </c>
      <c r="E181" t="s">
        <v>33</v>
      </c>
      <c r="F181" t="s">
        <v>120</v>
      </c>
      <c r="G181" t="s">
        <v>53</v>
      </c>
      <c r="H181">
        <f t="shared" si="2"/>
        <v>379</v>
      </c>
      <c r="M181">
        <v>94.75</v>
      </c>
      <c r="N181">
        <v>4</v>
      </c>
    </row>
    <row r="182" spans="1:14">
      <c r="A182">
        <v>19126</v>
      </c>
      <c r="B182" s="1">
        <v>44068</v>
      </c>
      <c r="C182">
        <v>10070</v>
      </c>
      <c r="D182" t="s">
        <v>111</v>
      </c>
      <c r="E182" t="s">
        <v>28</v>
      </c>
      <c r="F182" t="s">
        <v>115</v>
      </c>
      <c r="G182" t="s">
        <v>49</v>
      </c>
      <c r="H182">
        <f t="shared" si="2"/>
        <v>460.58</v>
      </c>
      <c r="M182">
        <v>460.58</v>
      </c>
      <c r="N182">
        <v>1</v>
      </c>
    </row>
    <row r="183" spans="1:14">
      <c r="A183">
        <v>15380</v>
      </c>
      <c r="B183" s="1">
        <v>44068</v>
      </c>
      <c r="C183">
        <v>7504</v>
      </c>
      <c r="D183" t="s">
        <v>90</v>
      </c>
      <c r="E183" t="s">
        <v>33</v>
      </c>
      <c r="F183" t="s">
        <v>120</v>
      </c>
      <c r="G183" t="s">
        <v>53</v>
      </c>
      <c r="H183">
        <f t="shared" si="2"/>
        <v>379</v>
      </c>
      <c r="M183">
        <v>94.75</v>
      </c>
      <c r="N183">
        <v>4</v>
      </c>
    </row>
    <row r="184" spans="1:14">
      <c r="A184">
        <v>19024</v>
      </c>
      <c r="B184" s="1">
        <v>44068</v>
      </c>
      <c r="C184">
        <v>9867</v>
      </c>
      <c r="D184" t="s">
        <v>90</v>
      </c>
      <c r="E184" t="s">
        <v>33</v>
      </c>
      <c r="F184" t="s">
        <v>309</v>
      </c>
      <c r="G184" t="s">
        <v>46</v>
      </c>
      <c r="H184">
        <f t="shared" si="2"/>
        <v>740</v>
      </c>
      <c r="M184">
        <v>185</v>
      </c>
      <c r="N184">
        <v>4</v>
      </c>
    </row>
    <row r="185" spans="1:14">
      <c r="A185">
        <v>11110</v>
      </c>
      <c r="B185" s="1">
        <v>44067</v>
      </c>
      <c r="C185">
        <v>1461</v>
      </c>
      <c r="D185" t="s">
        <v>111</v>
      </c>
      <c r="E185" t="s">
        <v>28</v>
      </c>
      <c r="F185" t="s">
        <v>115</v>
      </c>
      <c r="G185" t="s">
        <v>49</v>
      </c>
      <c r="H185">
        <f t="shared" si="2"/>
        <v>460.58</v>
      </c>
      <c r="M185">
        <v>460.58</v>
      </c>
      <c r="N185">
        <v>1</v>
      </c>
    </row>
    <row r="186" spans="1:14">
      <c r="A186">
        <v>16107</v>
      </c>
      <c r="B186" s="1">
        <v>44067</v>
      </c>
      <c r="C186">
        <v>1902</v>
      </c>
      <c r="D186" t="s">
        <v>90</v>
      </c>
      <c r="E186" t="s">
        <v>33</v>
      </c>
      <c r="F186" t="s">
        <v>120</v>
      </c>
      <c r="G186" t="s">
        <v>53</v>
      </c>
      <c r="H186">
        <f t="shared" si="2"/>
        <v>379</v>
      </c>
      <c r="M186">
        <v>94.75</v>
      </c>
      <c r="N186">
        <v>4</v>
      </c>
    </row>
    <row r="187" spans="1:14">
      <c r="A187">
        <v>10459</v>
      </c>
      <c r="B187" s="1">
        <v>44067</v>
      </c>
      <c r="C187">
        <v>9814</v>
      </c>
      <c r="D187" t="s">
        <v>90</v>
      </c>
      <c r="E187" t="s">
        <v>33</v>
      </c>
      <c r="F187" t="s">
        <v>145</v>
      </c>
      <c r="G187" t="s">
        <v>46</v>
      </c>
      <c r="H187">
        <f t="shared" si="2"/>
        <v>59.96</v>
      </c>
      <c r="M187">
        <v>14.99</v>
      </c>
      <c r="N187">
        <v>4</v>
      </c>
    </row>
    <row r="188" spans="1:14">
      <c r="A188">
        <v>19131</v>
      </c>
      <c r="B188" s="1">
        <v>44066</v>
      </c>
      <c r="C188">
        <v>6388</v>
      </c>
      <c r="D188" t="s">
        <v>111</v>
      </c>
      <c r="E188" t="s">
        <v>28</v>
      </c>
      <c r="F188" t="s">
        <v>115</v>
      </c>
      <c r="G188" t="s">
        <v>49</v>
      </c>
      <c r="H188">
        <f t="shared" si="2"/>
        <v>460.58</v>
      </c>
      <c r="M188">
        <v>460.58</v>
      </c>
      <c r="N188">
        <v>1</v>
      </c>
    </row>
    <row r="189" spans="1:14">
      <c r="A189">
        <v>14957</v>
      </c>
      <c r="B189" s="1">
        <v>44066</v>
      </c>
      <c r="C189">
        <v>9821</v>
      </c>
      <c r="D189" t="s">
        <v>90</v>
      </c>
      <c r="E189" t="s">
        <v>33</v>
      </c>
      <c r="F189" t="s">
        <v>91</v>
      </c>
      <c r="G189" t="s">
        <v>46</v>
      </c>
      <c r="H189">
        <f t="shared" si="2"/>
        <v>75.959999999999994</v>
      </c>
      <c r="M189">
        <v>18.989999999999998</v>
      </c>
      <c r="N189">
        <v>4</v>
      </c>
    </row>
    <row r="190" spans="1:14">
      <c r="A190">
        <v>19544</v>
      </c>
      <c r="B190" s="1">
        <v>44065</v>
      </c>
      <c r="C190">
        <v>5292</v>
      </c>
      <c r="D190" t="s">
        <v>111</v>
      </c>
      <c r="E190" t="s">
        <v>28</v>
      </c>
      <c r="F190" t="s">
        <v>115</v>
      </c>
      <c r="G190" t="s">
        <v>49</v>
      </c>
      <c r="H190">
        <f t="shared" si="2"/>
        <v>460.58</v>
      </c>
      <c r="M190">
        <v>460.58</v>
      </c>
      <c r="N190">
        <v>1</v>
      </c>
    </row>
    <row r="191" spans="1:14">
      <c r="A191">
        <v>49839</v>
      </c>
      <c r="B191" s="1">
        <v>44065</v>
      </c>
      <c r="C191">
        <v>1759</v>
      </c>
      <c r="D191" t="s">
        <v>90</v>
      </c>
      <c r="E191" t="s">
        <v>33</v>
      </c>
      <c r="F191" t="s">
        <v>183</v>
      </c>
      <c r="G191" t="s">
        <v>46</v>
      </c>
      <c r="H191">
        <f t="shared" si="2"/>
        <v>660</v>
      </c>
      <c r="M191">
        <v>165</v>
      </c>
      <c r="N191">
        <v>4</v>
      </c>
    </row>
    <row r="192" spans="1:14">
      <c r="A192">
        <v>24438</v>
      </c>
      <c r="B192" s="1">
        <v>44065</v>
      </c>
      <c r="C192">
        <v>12038</v>
      </c>
      <c r="D192" t="s">
        <v>90</v>
      </c>
      <c r="E192" t="s">
        <v>28</v>
      </c>
      <c r="F192" t="s">
        <v>94</v>
      </c>
      <c r="G192" t="s">
        <v>53</v>
      </c>
      <c r="H192">
        <f t="shared" si="2"/>
        <v>133.37</v>
      </c>
      <c r="M192">
        <v>133.37</v>
      </c>
      <c r="N192">
        <v>1</v>
      </c>
    </row>
    <row r="193" spans="1:14">
      <c r="A193">
        <v>14612</v>
      </c>
      <c r="B193" s="1">
        <v>44064</v>
      </c>
      <c r="C193">
        <v>1928</v>
      </c>
      <c r="D193" t="s">
        <v>111</v>
      </c>
      <c r="E193" t="s">
        <v>28</v>
      </c>
      <c r="F193" t="s">
        <v>112</v>
      </c>
      <c r="G193" t="s">
        <v>34</v>
      </c>
      <c r="H193">
        <f t="shared" si="2"/>
        <v>80</v>
      </c>
      <c r="M193">
        <v>80</v>
      </c>
      <c r="N193">
        <v>1</v>
      </c>
    </row>
    <row r="194" spans="1:14">
      <c r="A194">
        <v>13790</v>
      </c>
      <c r="B194" s="1">
        <v>44064</v>
      </c>
      <c r="C194">
        <v>9663</v>
      </c>
      <c r="D194" t="s">
        <v>90</v>
      </c>
      <c r="E194" t="s">
        <v>33</v>
      </c>
      <c r="F194" t="s">
        <v>183</v>
      </c>
      <c r="G194" t="s">
        <v>46</v>
      </c>
      <c r="H194">
        <f t="shared" si="2"/>
        <v>660</v>
      </c>
      <c r="M194">
        <v>165</v>
      </c>
      <c r="N194">
        <v>4</v>
      </c>
    </row>
    <row r="195" spans="1:14">
      <c r="A195">
        <v>12867</v>
      </c>
      <c r="B195" s="1">
        <v>44063</v>
      </c>
      <c r="C195">
        <v>882</v>
      </c>
      <c r="D195" t="s">
        <v>111</v>
      </c>
      <c r="E195" t="s">
        <v>28</v>
      </c>
      <c r="F195" t="s">
        <v>112</v>
      </c>
      <c r="G195" t="s">
        <v>34</v>
      </c>
      <c r="H195">
        <f t="shared" ref="H195:H258" si="3">M195*N195</f>
        <v>80</v>
      </c>
      <c r="M195">
        <v>80</v>
      </c>
      <c r="N195">
        <v>1</v>
      </c>
    </row>
    <row r="196" spans="1:14">
      <c r="A196">
        <v>11152</v>
      </c>
      <c r="B196" s="1">
        <v>44062</v>
      </c>
      <c r="C196">
        <v>11597</v>
      </c>
      <c r="D196" t="s">
        <v>111</v>
      </c>
      <c r="E196" t="s">
        <v>28</v>
      </c>
      <c r="F196" t="s">
        <v>320</v>
      </c>
      <c r="G196" t="s">
        <v>46</v>
      </c>
      <c r="H196">
        <f t="shared" si="3"/>
        <v>52.99</v>
      </c>
      <c r="M196">
        <v>52.99</v>
      </c>
      <c r="N196">
        <v>1</v>
      </c>
    </row>
    <row r="197" spans="1:14">
      <c r="A197">
        <v>15152</v>
      </c>
      <c r="B197" s="1">
        <v>44062</v>
      </c>
      <c r="C197">
        <v>11928</v>
      </c>
      <c r="D197" t="s">
        <v>90</v>
      </c>
      <c r="E197" t="s">
        <v>33</v>
      </c>
      <c r="F197" t="s">
        <v>183</v>
      </c>
      <c r="G197" t="s">
        <v>46</v>
      </c>
      <c r="H197">
        <f t="shared" si="3"/>
        <v>660</v>
      </c>
      <c r="M197">
        <v>165</v>
      </c>
      <c r="N197">
        <v>4</v>
      </c>
    </row>
    <row r="198" spans="1:14">
      <c r="A198">
        <v>68084</v>
      </c>
      <c r="B198" s="1">
        <v>44061</v>
      </c>
      <c r="C198">
        <v>11674</v>
      </c>
      <c r="D198" t="s">
        <v>111</v>
      </c>
      <c r="E198" t="s">
        <v>28</v>
      </c>
      <c r="F198" t="s">
        <v>160</v>
      </c>
      <c r="G198" t="s">
        <v>29</v>
      </c>
      <c r="H198">
        <f t="shared" si="3"/>
        <v>65</v>
      </c>
      <c r="M198">
        <v>65</v>
      </c>
      <c r="N198">
        <v>1</v>
      </c>
    </row>
    <row r="199" spans="1:14">
      <c r="A199">
        <v>18019</v>
      </c>
      <c r="B199" s="1">
        <v>44061</v>
      </c>
      <c r="C199">
        <v>10823</v>
      </c>
      <c r="D199" t="s">
        <v>90</v>
      </c>
      <c r="E199" t="s">
        <v>33</v>
      </c>
      <c r="F199" t="s">
        <v>160</v>
      </c>
      <c r="G199" t="s">
        <v>29</v>
      </c>
      <c r="H199">
        <f t="shared" si="3"/>
        <v>260</v>
      </c>
      <c r="M199">
        <v>65</v>
      </c>
      <c r="N199">
        <v>4</v>
      </c>
    </row>
    <row r="200" spans="1:14">
      <c r="A200">
        <v>11110</v>
      </c>
      <c r="B200" s="1">
        <v>44060</v>
      </c>
      <c r="C200">
        <v>1461</v>
      </c>
      <c r="D200" t="s">
        <v>111</v>
      </c>
      <c r="E200" t="s">
        <v>28</v>
      </c>
      <c r="F200" t="s">
        <v>160</v>
      </c>
      <c r="G200" t="s">
        <v>29</v>
      </c>
      <c r="H200">
        <f t="shared" si="3"/>
        <v>65</v>
      </c>
      <c r="M200">
        <v>65</v>
      </c>
      <c r="N200">
        <v>1</v>
      </c>
    </row>
    <row r="201" spans="1:14">
      <c r="A201">
        <v>15655</v>
      </c>
      <c r="B201" s="1">
        <v>44060</v>
      </c>
      <c r="C201">
        <v>2278</v>
      </c>
      <c r="D201" t="s">
        <v>90</v>
      </c>
      <c r="E201" t="s">
        <v>33</v>
      </c>
      <c r="F201" t="s">
        <v>183</v>
      </c>
      <c r="G201" t="s">
        <v>46</v>
      </c>
      <c r="H201">
        <f t="shared" si="3"/>
        <v>660</v>
      </c>
      <c r="M201">
        <v>165</v>
      </c>
      <c r="N201">
        <v>4</v>
      </c>
    </row>
    <row r="202" spans="1:14">
      <c r="A202">
        <v>19501</v>
      </c>
      <c r="B202" s="1">
        <v>44059</v>
      </c>
      <c r="C202">
        <v>870</v>
      </c>
      <c r="D202" t="s">
        <v>111</v>
      </c>
      <c r="E202" t="s">
        <v>28</v>
      </c>
      <c r="F202" t="s">
        <v>183</v>
      </c>
      <c r="G202" t="s">
        <v>46</v>
      </c>
      <c r="H202">
        <f t="shared" si="3"/>
        <v>165</v>
      </c>
      <c r="M202">
        <v>165</v>
      </c>
      <c r="N202">
        <v>1</v>
      </c>
    </row>
    <row r="203" spans="1:14">
      <c r="A203">
        <v>15530</v>
      </c>
      <c r="B203" s="1">
        <v>44058</v>
      </c>
      <c r="C203">
        <v>12005</v>
      </c>
      <c r="D203" t="s">
        <v>111</v>
      </c>
      <c r="E203" t="s">
        <v>28</v>
      </c>
      <c r="F203" t="s">
        <v>94</v>
      </c>
      <c r="G203" t="s">
        <v>53</v>
      </c>
      <c r="H203">
        <f t="shared" si="3"/>
        <v>133.37</v>
      </c>
      <c r="M203">
        <v>133.37</v>
      </c>
      <c r="N203">
        <v>1</v>
      </c>
    </row>
    <row r="204" spans="1:14">
      <c r="A204">
        <v>75925</v>
      </c>
      <c r="B204" s="1">
        <v>44055</v>
      </c>
      <c r="C204">
        <v>19478</v>
      </c>
      <c r="D204" t="s">
        <v>90</v>
      </c>
      <c r="E204" t="s">
        <v>28</v>
      </c>
      <c r="F204" t="s">
        <v>97</v>
      </c>
      <c r="G204" t="s">
        <v>38</v>
      </c>
      <c r="H204">
        <f t="shared" si="3"/>
        <v>370</v>
      </c>
      <c r="M204">
        <v>370</v>
      </c>
      <c r="N204">
        <v>1</v>
      </c>
    </row>
    <row r="205" spans="1:14">
      <c r="A205">
        <v>21868</v>
      </c>
      <c r="B205" s="1">
        <v>44054</v>
      </c>
      <c r="C205">
        <v>11979</v>
      </c>
      <c r="D205" t="s">
        <v>90</v>
      </c>
      <c r="E205" t="s">
        <v>28</v>
      </c>
      <c r="F205" t="s">
        <v>94</v>
      </c>
      <c r="G205" t="s">
        <v>53</v>
      </c>
      <c r="H205">
        <f t="shared" si="3"/>
        <v>133.37</v>
      </c>
      <c r="M205">
        <v>133.37</v>
      </c>
      <c r="N205">
        <v>1</v>
      </c>
    </row>
    <row r="206" spans="1:14">
      <c r="A206">
        <v>10831</v>
      </c>
      <c r="B206" s="1">
        <v>44051</v>
      </c>
      <c r="C206">
        <v>487</v>
      </c>
      <c r="D206" t="s">
        <v>111</v>
      </c>
      <c r="E206" t="s">
        <v>28</v>
      </c>
      <c r="F206" t="s">
        <v>94</v>
      </c>
      <c r="G206" t="s">
        <v>53</v>
      </c>
      <c r="H206">
        <f t="shared" si="3"/>
        <v>133.37</v>
      </c>
      <c r="M206">
        <v>133.37</v>
      </c>
      <c r="N206">
        <v>1</v>
      </c>
    </row>
    <row r="207" spans="1:14">
      <c r="A207">
        <v>16953</v>
      </c>
      <c r="B207" s="1">
        <v>44048</v>
      </c>
      <c r="C207">
        <v>2078</v>
      </c>
      <c r="D207" t="s">
        <v>111</v>
      </c>
      <c r="E207" t="s">
        <v>28</v>
      </c>
      <c r="F207" t="s">
        <v>94</v>
      </c>
      <c r="G207" t="s">
        <v>53</v>
      </c>
      <c r="H207">
        <f t="shared" si="3"/>
        <v>133.37</v>
      </c>
      <c r="M207">
        <v>133.37</v>
      </c>
      <c r="N207">
        <v>1</v>
      </c>
    </row>
    <row r="208" spans="1:14">
      <c r="A208">
        <v>65965</v>
      </c>
      <c r="B208" s="1">
        <v>44046</v>
      </c>
      <c r="C208">
        <v>12280</v>
      </c>
      <c r="D208" t="s">
        <v>90</v>
      </c>
      <c r="E208" t="s">
        <v>33</v>
      </c>
      <c r="F208" t="s">
        <v>160</v>
      </c>
      <c r="G208" t="s">
        <v>29</v>
      </c>
      <c r="H208">
        <f t="shared" si="3"/>
        <v>260</v>
      </c>
      <c r="M208">
        <v>65</v>
      </c>
      <c r="N208">
        <v>4</v>
      </c>
    </row>
    <row r="209" spans="1:14">
      <c r="A209">
        <v>12535</v>
      </c>
      <c r="B209" s="1">
        <v>44045</v>
      </c>
      <c r="C209">
        <v>653</v>
      </c>
      <c r="D209" t="s">
        <v>111</v>
      </c>
      <c r="E209" t="s">
        <v>28</v>
      </c>
      <c r="F209" t="s">
        <v>94</v>
      </c>
      <c r="G209" t="s">
        <v>53</v>
      </c>
      <c r="H209">
        <f t="shared" si="3"/>
        <v>133.37</v>
      </c>
      <c r="M209">
        <v>133.37</v>
      </c>
      <c r="N209">
        <v>1</v>
      </c>
    </row>
    <row r="210" spans="1:14">
      <c r="A210">
        <v>65701</v>
      </c>
      <c r="B210" s="1">
        <v>44045</v>
      </c>
      <c r="C210">
        <v>2141</v>
      </c>
      <c r="D210" t="s">
        <v>90</v>
      </c>
      <c r="E210" t="s">
        <v>28</v>
      </c>
      <c r="F210" t="s">
        <v>160</v>
      </c>
      <c r="G210" t="s">
        <v>29</v>
      </c>
      <c r="H210">
        <f t="shared" si="3"/>
        <v>260</v>
      </c>
      <c r="M210">
        <v>65</v>
      </c>
      <c r="N210">
        <v>4</v>
      </c>
    </row>
    <row r="211" spans="1:14">
      <c r="A211">
        <v>10451</v>
      </c>
      <c r="B211" s="1">
        <v>44045</v>
      </c>
      <c r="C211">
        <v>11715</v>
      </c>
      <c r="D211" t="s">
        <v>90</v>
      </c>
      <c r="E211" t="s">
        <v>28</v>
      </c>
      <c r="F211" t="s">
        <v>251</v>
      </c>
      <c r="G211" t="s">
        <v>53</v>
      </c>
      <c r="H211">
        <f t="shared" si="3"/>
        <v>379</v>
      </c>
      <c r="M211">
        <v>94.75</v>
      </c>
      <c r="N211">
        <v>4</v>
      </c>
    </row>
    <row r="212" spans="1:14">
      <c r="A212">
        <v>62130</v>
      </c>
      <c r="B212" s="1">
        <v>44044</v>
      </c>
      <c r="C212">
        <v>3971</v>
      </c>
      <c r="D212" t="s">
        <v>90</v>
      </c>
      <c r="E212" t="s">
        <v>28</v>
      </c>
      <c r="F212" t="s">
        <v>160</v>
      </c>
      <c r="G212" t="s">
        <v>29</v>
      </c>
      <c r="H212">
        <f t="shared" si="3"/>
        <v>260</v>
      </c>
      <c r="M212">
        <v>65</v>
      </c>
      <c r="N212">
        <v>4</v>
      </c>
    </row>
    <row r="213" spans="1:14">
      <c r="A213">
        <v>12529</v>
      </c>
      <c r="B213" s="1">
        <v>44043</v>
      </c>
      <c r="C213">
        <v>11741</v>
      </c>
      <c r="D213" t="s">
        <v>90</v>
      </c>
      <c r="E213" t="s">
        <v>28</v>
      </c>
      <c r="F213" t="s">
        <v>160</v>
      </c>
      <c r="G213" t="s">
        <v>29</v>
      </c>
      <c r="H213">
        <f t="shared" si="3"/>
        <v>260</v>
      </c>
      <c r="M213">
        <v>65</v>
      </c>
      <c r="N213">
        <v>4</v>
      </c>
    </row>
    <row r="214" spans="1:14">
      <c r="A214">
        <v>64612</v>
      </c>
      <c r="B214" s="1">
        <v>44042</v>
      </c>
      <c r="C214">
        <v>12332</v>
      </c>
      <c r="D214" t="s">
        <v>90</v>
      </c>
      <c r="E214" t="s">
        <v>28</v>
      </c>
      <c r="F214" t="s">
        <v>160</v>
      </c>
      <c r="G214" t="s">
        <v>29</v>
      </c>
      <c r="H214">
        <f t="shared" si="3"/>
        <v>260</v>
      </c>
      <c r="M214">
        <v>65</v>
      </c>
      <c r="N214">
        <v>4</v>
      </c>
    </row>
    <row r="215" spans="1:14">
      <c r="A215">
        <v>46951</v>
      </c>
      <c r="B215" s="1">
        <v>44041</v>
      </c>
      <c r="C215">
        <v>6408</v>
      </c>
      <c r="D215" t="s">
        <v>90</v>
      </c>
      <c r="E215" t="s">
        <v>28</v>
      </c>
      <c r="F215" t="s">
        <v>160</v>
      </c>
      <c r="G215" t="s">
        <v>29</v>
      </c>
      <c r="H215">
        <f t="shared" si="3"/>
        <v>65</v>
      </c>
      <c r="M215">
        <v>65</v>
      </c>
      <c r="N215">
        <v>1</v>
      </c>
    </row>
    <row r="216" spans="1:14">
      <c r="A216">
        <v>22792</v>
      </c>
      <c r="B216" s="1">
        <v>44041</v>
      </c>
      <c r="C216">
        <v>7454</v>
      </c>
      <c r="D216" t="s">
        <v>90</v>
      </c>
      <c r="E216" t="s">
        <v>28</v>
      </c>
      <c r="F216" t="s">
        <v>94</v>
      </c>
      <c r="G216" t="s">
        <v>53</v>
      </c>
      <c r="H216">
        <f t="shared" si="3"/>
        <v>133.37</v>
      </c>
      <c r="M216">
        <v>133.37</v>
      </c>
      <c r="N216">
        <v>1</v>
      </c>
    </row>
    <row r="217" spans="1:14">
      <c r="A217">
        <v>11885</v>
      </c>
      <c r="B217" s="1">
        <v>44041</v>
      </c>
      <c r="C217">
        <v>188</v>
      </c>
      <c r="D217" t="s">
        <v>90</v>
      </c>
      <c r="E217" t="s">
        <v>28</v>
      </c>
      <c r="F217" t="s">
        <v>160</v>
      </c>
      <c r="G217" t="s">
        <v>29</v>
      </c>
      <c r="H217">
        <f t="shared" si="3"/>
        <v>260</v>
      </c>
      <c r="M217">
        <v>65</v>
      </c>
      <c r="N217">
        <v>4</v>
      </c>
    </row>
    <row r="218" spans="1:14">
      <c r="A218">
        <v>31905</v>
      </c>
      <c r="B218" s="1">
        <v>44040</v>
      </c>
      <c r="C218">
        <v>7060</v>
      </c>
      <c r="D218" t="s">
        <v>90</v>
      </c>
      <c r="E218" t="s">
        <v>28</v>
      </c>
      <c r="F218" t="s">
        <v>122</v>
      </c>
      <c r="G218" t="s">
        <v>46</v>
      </c>
      <c r="H218">
        <f t="shared" si="3"/>
        <v>264.95</v>
      </c>
      <c r="M218">
        <v>52.99</v>
      </c>
      <c r="N218">
        <v>5</v>
      </c>
    </row>
    <row r="219" spans="1:14">
      <c r="A219">
        <v>13179</v>
      </c>
      <c r="B219" s="1">
        <v>44040</v>
      </c>
      <c r="C219">
        <v>8703</v>
      </c>
      <c r="D219" t="s">
        <v>90</v>
      </c>
      <c r="E219" t="s">
        <v>28</v>
      </c>
      <c r="F219" t="s">
        <v>120</v>
      </c>
      <c r="G219" t="s">
        <v>53</v>
      </c>
      <c r="H219">
        <f t="shared" si="3"/>
        <v>379</v>
      </c>
      <c r="M219">
        <v>94.75</v>
      </c>
      <c r="N219">
        <v>4</v>
      </c>
    </row>
    <row r="220" spans="1:14">
      <c r="A220">
        <v>63170</v>
      </c>
      <c r="B220" s="1">
        <v>44040</v>
      </c>
      <c r="C220">
        <v>10961</v>
      </c>
      <c r="D220" t="s">
        <v>90</v>
      </c>
      <c r="E220" t="s">
        <v>28</v>
      </c>
      <c r="F220" t="s">
        <v>160</v>
      </c>
      <c r="G220" t="s">
        <v>29</v>
      </c>
      <c r="H220">
        <f t="shared" si="3"/>
        <v>260</v>
      </c>
      <c r="M220">
        <v>65</v>
      </c>
      <c r="N220">
        <v>4</v>
      </c>
    </row>
    <row r="221" spans="1:14">
      <c r="A221">
        <v>34631</v>
      </c>
      <c r="B221" s="1">
        <v>44039</v>
      </c>
      <c r="C221">
        <v>47</v>
      </c>
      <c r="D221" t="s">
        <v>90</v>
      </c>
      <c r="E221" t="s">
        <v>28</v>
      </c>
      <c r="F221" t="s">
        <v>160</v>
      </c>
      <c r="G221" t="s">
        <v>29</v>
      </c>
      <c r="H221">
        <f t="shared" si="3"/>
        <v>325</v>
      </c>
      <c r="M221">
        <v>65</v>
      </c>
      <c r="N221">
        <v>5</v>
      </c>
    </row>
    <row r="222" spans="1:14">
      <c r="A222">
        <v>15819</v>
      </c>
      <c r="B222" s="1">
        <v>44039</v>
      </c>
      <c r="C222">
        <v>1996</v>
      </c>
      <c r="D222" t="s">
        <v>90</v>
      </c>
      <c r="E222" t="s">
        <v>28</v>
      </c>
      <c r="F222" t="s">
        <v>120</v>
      </c>
      <c r="G222" t="s">
        <v>53</v>
      </c>
      <c r="H222">
        <f t="shared" si="3"/>
        <v>379</v>
      </c>
      <c r="M222">
        <v>94.75</v>
      </c>
      <c r="N222">
        <v>4</v>
      </c>
    </row>
    <row r="223" spans="1:14">
      <c r="A223">
        <v>12158</v>
      </c>
      <c r="B223" s="1">
        <v>44039</v>
      </c>
      <c r="C223">
        <v>9253</v>
      </c>
      <c r="D223" t="s">
        <v>90</v>
      </c>
      <c r="E223" t="s">
        <v>28</v>
      </c>
      <c r="F223" t="s">
        <v>183</v>
      </c>
      <c r="G223" t="s">
        <v>46</v>
      </c>
      <c r="H223">
        <f t="shared" si="3"/>
        <v>660</v>
      </c>
      <c r="M223">
        <v>165</v>
      </c>
      <c r="N223">
        <v>4</v>
      </c>
    </row>
    <row r="224" spans="1:14">
      <c r="A224">
        <v>40645</v>
      </c>
      <c r="B224" s="1">
        <v>44038</v>
      </c>
      <c r="C224">
        <v>3104</v>
      </c>
      <c r="D224" t="s">
        <v>90</v>
      </c>
      <c r="E224" t="s">
        <v>28</v>
      </c>
      <c r="F224" t="s">
        <v>160</v>
      </c>
      <c r="G224" t="s">
        <v>29</v>
      </c>
      <c r="H224">
        <f t="shared" si="3"/>
        <v>325</v>
      </c>
      <c r="M224">
        <v>65</v>
      </c>
      <c r="N224">
        <v>5</v>
      </c>
    </row>
    <row r="225" spans="1:14">
      <c r="A225">
        <v>14179</v>
      </c>
      <c r="B225" s="1">
        <v>44038</v>
      </c>
      <c r="C225">
        <v>11760</v>
      </c>
      <c r="D225" t="s">
        <v>90</v>
      </c>
      <c r="E225" t="s">
        <v>28</v>
      </c>
      <c r="F225" t="s">
        <v>120</v>
      </c>
      <c r="G225" t="s">
        <v>53</v>
      </c>
      <c r="H225">
        <f t="shared" si="3"/>
        <v>379</v>
      </c>
      <c r="M225">
        <v>94.75</v>
      </c>
      <c r="N225">
        <v>4</v>
      </c>
    </row>
    <row r="226" spans="1:14">
      <c r="A226">
        <v>37180</v>
      </c>
      <c r="B226" s="1">
        <v>44037</v>
      </c>
      <c r="C226">
        <v>8608</v>
      </c>
      <c r="D226" t="s">
        <v>90</v>
      </c>
      <c r="E226" t="s">
        <v>28</v>
      </c>
      <c r="F226" t="s">
        <v>183</v>
      </c>
      <c r="G226" t="s">
        <v>46</v>
      </c>
      <c r="H226">
        <f t="shared" si="3"/>
        <v>825</v>
      </c>
      <c r="M226">
        <v>165</v>
      </c>
      <c r="N226">
        <v>5</v>
      </c>
    </row>
    <row r="227" spans="1:14">
      <c r="A227">
        <v>37276</v>
      </c>
      <c r="B227" s="1">
        <v>44036</v>
      </c>
      <c r="C227">
        <v>5820</v>
      </c>
      <c r="D227" t="s">
        <v>90</v>
      </c>
      <c r="E227" t="s">
        <v>28</v>
      </c>
      <c r="F227" t="s">
        <v>120</v>
      </c>
      <c r="G227" t="s">
        <v>53</v>
      </c>
      <c r="H227">
        <f t="shared" si="3"/>
        <v>473.75</v>
      </c>
      <c r="M227">
        <v>94.75</v>
      </c>
      <c r="N227">
        <v>5</v>
      </c>
    </row>
    <row r="228" spans="1:14">
      <c r="A228">
        <v>31697</v>
      </c>
      <c r="B228" s="1">
        <v>44035</v>
      </c>
      <c r="C228">
        <v>1575</v>
      </c>
      <c r="D228" t="s">
        <v>90</v>
      </c>
      <c r="E228" t="s">
        <v>28</v>
      </c>
      <c r="F228" t="s">
        <v>120</v>
      </c>
      <c r="G228" t="s">
        <v>53</v>
      </c>
      <c r="H228">
        <f t="shared" si="3"/>
        <v>473.75</v>
      </c>
      <c r="M228">
        <v>94.75</v>
      </c>
      <c r="N228">
        <v>5</v>
      </c>
    </row>
    <row r="229" spans="1:14">
      <c r="A229">
        <v>75934</v>
      </c>
      <c r="B229" s="1">
        <v>44035</v>
      </c>
      <c r="C229">
        <v>19487</v>
      </c>
      <c r="D229" t="s">
        <v>90</v>
      </c>
      <c r="E229" t="s">
        <v>28</v>
      </c>
      <c r="F229" t="s">
        <v>97</v>
      </c>
      <c r="G229" t="s">
        <v>38</v>
      </c>
      <c r="H229">
        <f t="shared" si="3"/>
        <v>370</v>
      </c>
      <c r="M229">
        <v>370</v>
      </c>
      <c r="N229">
        <v>1</v>
      </c>
    </row>
    <row r="230" spans="1:14">
      <c r="A230">
        <v>24661</v>
      </c>
      <c r="B230" s="1">
        <v>44034</v>
      </c>
      <c r="C230">
        <v>5728</v>
      </c>
      <c r="D230" t="s">
        <v>90</v>
      </c>
      <c r="E230" t="s">
        <v>28</v>
      </c>
      <c r="F230" t="s">
        <v>183</v>
      </c>
      <c r="G230" t="s">
        <v>46</v>
      </c>
      <c r="H230">
        <f t="shared" si="3"/>
        <v>825</v>
      </c>
      <c r="M230">
        <v>165</v>
      </c>
      <c r="N230">
        <v>5</v>
      </c>
    </row>
    <row r="231" spans="1:14">
      <c r="A231">
        <v>66760</v>
      </c>
      <c r="B231" s="1">
        <v>44030</v>
      </c>
      <c r="C231">
        <v>3938</v>
      </c>
      <c r="D231" t="s">
        <v>90</v>
      </c>
      <c r="E231" t="s">
        <v>28</v>
      </c>
      <c r="F231" t="s">
        <v>120</v>
      </c>
      <c r="G231" t="s">
        <v>53</v>
      </c>
      <c r="H231">
        <f t="shared" si="3"/>
        <v>379</v>
      </c>
      <c r="M231">
        <v>94.75</v>
      </c>
      <c r="N231">
        <v>4</v>
      </c>
    </row>
    <row r="232" spans="1:14">
      <c r="A232">
        <v>18923</v>
      </c>
      <c r="B232" s="1">
        <v>44030</v>
      </c>
      <c r="C232">
        <v>8188</v>
      </c>
      <c r="D232" t="s">
        <v>90</v>
      </c>
      <c r="E232" t="s">
        <v>28</v>
      </c>
      <c r="F232" t="s">
        <v>120</v>
      </c>
      <c r="G232" t="s">
        <v>53</v>
      </c>
      <c r="H232">
        <f t="shared" si="3"/>
        <v>379</v>
      </c>
      <c r="M232">
        <v>94.75</v>
      </c>
      <c r="N232">
        <v>4</v>
      </c>
    </row>
    <row r="233" spans="1:14">
      <c r="A233">
        <v>65050</v>
      </c>
      <c r="B233" s="1">
        <v>44030</v>
      </c>
      <c r="C233">
        <v>9324</v>
      </c>
      <c r="D233" t="s">
        <v>90</v>
      </c>
      <c r="E233" t="s">
        <v>28</v>
      </c>
      <c r="F233" t="s">
        <v>120</v>
      </c>
      <c r="G233" t="s">
        <v>53</v>
      </c>
      <c r="H233">
        <f t="shared" si="3"/>
        <v>379</v>
      </c>
      <c r="M233">
        <v>94.75</v>
      </c>
      <c r="N233">
        <v>4</v>
      </c>
    </row>
    <row r="234" spans="1:14">
      <c r="A234">
        <v>17814</v>
      </c>
      <c r="B234" s="1">
        <v>44030</v>
      </c>
      <c r="C234">
        <v>7766</v>
      </c>
      <c r="D234" t="s">
        <v>90</v>
      </c>
      <c r="E234" t="s">
        <v>28</v>
      </c>
      <c r="F234" t="s">
        <v>120</v>
      </c>
      <c r="G234" t="s">
        <v>53</v>
      </c>
      <c r="H234">
        <f t="shared" si="3"/>
        <v>379</v>
      </c>
      <c r="M234">
        <v>94.75</v>
      </c>
      <c r="N234">
        <v>4</v>
      </c>
    </row>
    <row r="235" spans="1:14">
      <c r="A235">
        <v>18926</v>
      </c>
      <c r="B235" s="1">
        <v>44030</v>
      </c>
      <c r="C235">
        <v>2717</v>
      </c>
      <c r="D235" t="s">
        <v>90</v>
      </c>
      <c r="E235" t="s">
        <v>28</v>
      </c>
      <c r="F235" t="s">
        <v>120</v>
      </c>
      <c r="G235" t="s">
        <v>53</v>
      </c>
      <c r="H235">
        <f t="shared" si="3"/>
        <v>379</v>
      </c>
      <c r="M235">
        <v>94.75</v>
      </c>
      <c r="N235">
        <v>4</v>
      </c>
    </row>
    <row r="236" spans="1:14">
      <c r="A236">
        <v>15042</v>
      </c>
      <c r="B236" s="1">
        <v>44030</v>
      </c>
      <c r="C236">
        <v>1443</v>
      </c>
      <c r="D236" t="s">
        <v>90</v>
      </c>
      <c r="E236" t="s">
        <v>28</v>
      </c>
      <c r="F236" t="s">
        <v>120</v>
      </c>
      <c r="G236" t="s">
        <v>53</v>
      </c>
      <c r="H236">
        <f t="shared" si="3"/>
        <v>379</v>
      </c>
      <c r="M236">
        <v>94.75</v>
      </c>
      <c r="N236">
        <v>4</v>
      </c>
    </row>
    <row r="237" spans="1:14">
      <c r="A237">
        <v>75917</v>
      </c>
      <c r="B237" s="1">
        <v>44027</v>
      </c>
      <c r="C237">
        <v>19470</v>
      </c>
      <c r="D237" t="s">
        <v>90</v>
      </c>
      <c r="E237" t="s">
        <v>28</v>
      </c>
      <c r="F237" t="s">
        <v>97</v>
      </c>
      <c r="G237" t="s">
        <v>38</v>
      </c>
      <c r="H237">
        <f t="shared" si="3"/>
        <v>370</v>
      </c>
      <c r="M237">
        <v>370</v>
      </c>
      <c r="N237">
        <v>1</v>
      </c>
    </row>
    <row r="238" spans="1:14">
      <c r="A238">
        <v>75905</v>
      </c>
      <c r="B238" s="1">
        <v>44026</v>
      </c>
      <c r="C238">
        <v>19458</v>
      </c>
      <c r="D238" t="s">
        <v>90</v>
      </c>
      <c r="E238" t="s">
        <v>28</v>
      </c>
      <c r="F238" t="s">
        <v>97</v>
      </c>
      <c r="G238" t="s">
        <v>38</v>
      </c>
      <c r="H238">
        <f t="shared" si="3"/>
        <v>370</v>
      </c>
      <c r="M238">
        <v>370</v>
      </c>
      <c r="N238">
        <v>1</v>
      </c>
    </row>
    <row r="239" spans="1:14">
      <c r="A239">
        <v>29286</v>
      </c>
      <c r="B239" s="1">
        <v>44024</v>
      </c>
      <c r="C239">
        <v>10053</v>
      </c>
      <c r="D239" t="s">
        <v>111</v>
      </c>
      <c r="E239" t="s">
        <v>33</v>
      </c>
      <c r="F239" t="s">
        <v>120</v>
      </c>
      <c r="G239" t="s">
        <v>53</v>
      </c>
      <c r="H239">
        <f t="shared" si="3"/>
        <v>473.75</v>
      </c>
      <c r="M239">
        <v>94.75</v>
      </c>
      <c r="N239">
        <v>5</v>
      </c>
    </row>
    <row r="240" spans="1:14">
      <c r="A240">
        <v>22926</v>
      </c>
      <c r="B240" s="1">
        <v>44023</v>
      </c>
      <c r="C240">
        <v>7101</v>
      </c>
      <c r="D240" t="s">
        <v>111</v>
      </c>
      <c r="E240" t="s">
        <v>33</v>
      </c>
      <c r="F240" t="s">
        <v>120</v>
      </c>
      <c r="G240" t="s">
        <v>53</v>
      </c>
      <c r="H240">
        <f t="shared" si="3"/>
        <v>473.75</v>
      </c>
      <c r="M240">
        <v>94.75</v>
      </c>
      <c r="N240">
        <v>5</v>
      </c>
    </row>
    <row r="241" spans="1:14">
      <c r="A241">
        <v>75751</v>
      </c>
      <c r="B241" s="1">
        <v>44023</v>
      </c>
      <c r="C241">
        <v>19304</v>
      </c>
      <c r="D241" t="s">
        <v>90</v>
      </c>
      <c r="E241" t="s">
        <v>28</v>
      </c>
      <c r="F241" t="s">
        <v>97</v>
      </c>
      <c r="G241" t="s">
        <v>38</v>
      </c>
      <c r="H241">
        <f t="shared" si="3"/>
        <v>370</v>
      </c>
      <c r="M241">
        <v>370</v>
      </c>
      <c r="N241">
        <v>1</v>
      </c>
    </row>
    <row r="242" spans="1:14">
      <c r="A242">
        <v>75752</v>
      </c>
      <c r="B242" s="1">
        <v>44022</v>
      </c>
      <c r="C242">
        <v>19305</v>
      </c>
      <c r="D242" t="s">
        <v>90</v>
      </c>
      <c r="E242" t="s">
        <v>33</v>
      </c>
      <c r="F242" t="s">
        <v>97</v>
      </c>
      <c r="G242" t="s">
        <v>38</v>
      </c>
      <c r="H242">
        <f t="shared" si="3"/>
        <v>370</v>
      </c>
      <c r="M242">
        <v>370</v>
      </c>
      <c r="N242">
        <v>1</v>
      </c>
    </row>
    <row r="243" spans="1:14">
      <c r="A243">
        <v>23456</v>
      </c>
      <c r="B243" s="1">
        <v>44021</v>
      </c>
      <c r="C243">
        <v>241</v>
      </c>
      <c r="D243" t="s">
        <v>90</v>
      </c>
      <c r="E243" t="s">
        <v>28</v>
      </c>
      <c r="F243" t="s">
        <v>94</v>
      </c>
      <c r="G243" t="s">
        <v>53</v>
      </c>
      <c r="H243">
        <f t="shared" si="3"/>
        <v>133.37</v>
      </c>
      <c r="M243">
        <v>133.37</v>
      </c>
      <c r="N243">
        <v>1</v>
      </c>
    </row>
    <row r="244" spans="1:14">
      <c r="A244">
        <v>12525</v>
      </c>
      <c r="B244" s="1">
        <v>44014</v>
      </c>
      <c r="C244">
        <v>4936</v>
      </c>
      <c r="D244" t="s">
        <v>90</v>
      </c>
      <c r="E244" t="s">
        <v>28</v>
      </c>
      <c r="F244" t="s">
        <v>362</v>
      </c>
      <c r="G244" t="s">
        <v>49</v>
      </c>
      <c r="H244">
        <f t="shared" si="3"/>
        <v>80.849999999999994</v>
      </c>
      <c r="M244">
        <v>26.95</v>
      </c>
      <c r="N244">
        <v>3</v>
      </c>
    </row>
    <row r="245" spans="1:14">
      <c r="A245">
        <v>19840</v>
      </c>
      <c r="B245" s="1">
        <v>44013</v>
      </c>
      <c r="C245">
        <v>1464</v>
      </c>
      <c r="D245" t="s">
        <v>111</v>
      </c>
      <c r="E245" t="s">
        <v>28</v>
      </c>
      <c r="F245" t="s">
        <v>94</v>
      </c>
      <c r="G245" t="s">
        <v>53</v>
      </c>
      <c r="H245">
        <f t="shared" si="3"/>
        <v>133.37</v>
      </c>
      <c r="M245">
        <v>133.37</v>
      </c>
      <c r="N245">
        <v>1</v>
      </c>
    </row>
    <row r="246" spans="1:14">
      <c r="A246">
        <v>16555</v>
      </c>
      <c r="B246" s="1">
        <v>44012</v>
      </c>
      <c r="C246">
        <v>5670</v>
      </c>
      <c r="D246" t="s">
        <v>111</v>
      </c>
      <c r="E246" t="s">
        <v>28</v>
      </c>
      <c r="F246" t="s">
        <v>120</v>
      </c>
      <c r="G246" t="s">
        <v>53</v>
      </c>
      <c r="H246">
        <f t="shared" si="3"/>
        <v>94.75</v>
      </c>
      <c r="M246">
        <v>94.75</v>
      </c>
      <c r="N246">
        <v>1</v>
      </c>
    </row>
    <row r="247" spans="1:14">
      <c r="A247">
        <v>24752</v>
      </c>
      <c r="B247" s="1">
        <v>44004</v>
      </c>
      <c r="C247">
        <v>11892</v>
      </c>
      <c r="D247" t="s">
        <v>90</v>
      </c>
      <c r="E247" t="s">
        <v>28</v>
      </c>
      <c r="F247" t="s">
        <v>94</v>
      </c>
      <c r="G247" t="s">
        <v>53</v>
      </c>
      <c r="H247">
        <f t="shared" si="3"/>
        <v>133.37</v>
      </c>
      <c r="M247">
        <v>133.37</v>
      </c>
      <c r="N247">
        <v>1</v>
      </c>
    </row>
    <row r="248" spans="1:14">
      <c r="A248">
        <v>48334</v>
      </c>
      <c r="B248" s="1">
        <v>43997</v>
      </c>
      <c r="C248">
        <v>6900</v>
      </c>
      <c r="D248" t="s">
        <v>111</v>
      </c>
      <c r="E248" t="s">
        <v>33</v>
      </c>
      <c r="F248" t="s">
        <v>120</v>
      </c>
      <c r="G248" t="s">
        <v>53</v>
      </c>
      <c r="H248">
        <f t="shared" si="3"/>
        <v>473.75</v>
      </c>
      <c r="M248">
        <v>94.75</v>
      </c>
      <c r="N248">
        <v>5</v>
      </c>
    </row>
    <row r="249" spans="1:14">
      <c r="A249">
        <v>21624</v>
      </c>
      <c r="B249" s="1">
        <v>43996</v>
      </c>
      <c r="C249">
        <v>10852</v>
      </c>
      <c r="D249" t="s">
        <v>111</v>
      </c>
      <c r="E249" t="s">
        <v>33</v>
      </c>
      <c r="F249" t="s">
        <v>120</v>
      </c>
      <c r="G249" t="s">
        <v>53</v>
      </c>
      <c r="H249">
        <f t="shared" si="3"/>
        <v>473.75</v>
      </c>
      <c r="M249">
        <v>94.75</v>
      </c>
      <c r="N249">
        <v>5</v>
      </c>
    </row>
    <row r="250" spans="1:14">
      <c r="A250">
        <v>21872</v>
      </c>
      <c r="B250" s="1">
        <v>43995</v>
      </c>
      <c r="C250">
        <v>1234</v>
      </c>
      <c r="D250" t="s">
        <v>111</v>
      </c>
      <c r="E250" t="s">
        <v>33</v>
      </c>
      <c r="F250" t="s">
        <v>120</v>
      </c>
      <c r="G250" t="s">
        <v>53</v>
      </c>
      <c r="H250">
        <f t="shared" si="3"/>
        <v>473.75</v>
      </c>
      <c r="M250">
        <v>94.75</v>
      </c>
      <c r="N250">
        <v>5</v>
      </c>
    </row>
    <row r="251" spans="1:14">
      <c r="A251">
        <v>17520</v>
      </c>
      <c r="B251" s="1">
        <v>43995</v>
      </c>
      <c r="C251">
        <v>6248</v>
      </c>
      <c r="D251" t="s">
        <v>90</v>
      </c>
      <c r="E251" t="s">
        <v>33</v>
      </c>
      <c r="F251" t="s">
        <v>183</v>
      </c>
      <c r="G251" t="s">
        <v>46</v>
      </c>
      <c r="H251">
        <f t="shared" si="3"/>
        <v>660</v>
      </c>
      <c r="M251">
        <v>165</v>
      </c>
      <c r="N251">
        <v>4</v>
      </c>
    </row>
    <row r="252" spans="1:14">
      <c r="A252">
        <v>75922</v>
      </c>
      <c r="B252" s="1">
        <v>43994</v>
      </c>
      <c r="C252">
        <v>19475</v>
      </c>
      <c r="D252" t="s">
        <v>111</v>
      </c>
      <c r="E252" t="s">
        <v>28</v>
      </c>
      <c r="F252" t="s">
        <v>97</v>
      </c>
      <c r="G252" t="s">
        <v>38</v>
      </c>
      <c r="H252">
        <f t="shared" si="3"/>
        <v>370</v>
      </c>
      <c r="M252">
        <v>370</v>
      </c>
      <c r="N252">
        <v>1</v>
      </c>
    </row>
    <row r="253" spans="1:14">
      <c r="A253">
        <v>19496</v>
      </c>
      <c r="B253" s="1">
        <v>43994</v>
      </c>
      <c r="C253">
        <v>7521</v>
      </c>
      <c r="D253" t="s">
        <v>90</v>
      </c>
      <c r="E253" t="s">
        <v>28</v>
      </c>
      <c r="F253" t="s">
        <v>134</v>
      </c>
      <c r="G253" t="s">
        <v>29</v>
      </c>
      <c r="H253">
        <f t="shared" si="3"/>
        <v>340</v>
      </c>
      <c r="M253">
        <v>85</v>
      </c>
      <c r="N253">
        <v>4</v>
      </c>
    </row>
    <row r="254" spans="1:14">
      <c r="A254">
        <v>14363</v>
      </c>
      <c r="B254" s="1">
        <v>43994</v>
      </c>
      <c r="C254">
        <v>11388</v>
      </c>
      <c r="D254" t="s">
        <v>90</v>
      </c>
      <c r="E254" t="s">
        <v>28</v>
      </c>
      <c r="F254" t="s">
        <v>160</v>
      </c>
      <c r="G254" t="s">
        <v>29</v>
      </c>
      <c r="H254">
        <f t="shared" si="3"/>
        <v>260</v>
      </c>
      <c r="M254">
        <v>65</v>
      </c>
      <c r="N254">
        <v>4</v>
      </c>
    </row>
    <row r="255" spans="1:14">
      <c r="A255">
        <v>47899</v>
      </c>
      <c r="B255" s="1">
        <v>43994</v>
      </c>
      <c r="C255">
        <v>1695</v>
      </c>
      <c r="D255" t="s">
        <v>90</v>
      </c>
      <c r="E255" t="s">
        <v>28</v>
      </c>
      <c r="F255" t="s">
        <v>120</v>
      </c>
      <c r="G255" t="s">
        <v>53</v>
      </c>
      <c r="H255">
        <f t="shared" si="3"/>
        <v>94.75</v>
      </c>
      <c r="M255">
        <v>94.75</v>
      </c>
      <c r="N255">
        <v>1</v>
      </c>
    </row>
    <row r="256" spans="1:14">
      <c r="A256">
        <v>75748</v>
      </c>
      <c r="B256" s="1">
        <v>43993</v>
      </c>
      <c r="C256">
        <v>19301</v>
      </c>
      <c r="D256" t="s">
        <v>90</v>
      </c>
      <c r="E256" t="s">
        <v>28</v>
      </c>
      <c r="F256" t="s">
        <v>97</v>
      </c>
      <c r="G256" t="s">
        <v>38</v>
      </c>
      <c r="H256">
        <f t="shared" si="3"/>
        <v>370</v>
      </c>
      <c r="M256">
        <v>370</v>
      </c>
      <c r="N256">
        <v>1</v>
      </c>
    </row>
    <row r="257" spans="1:14">
      <c r="A257">
        <v>21868</v>
      </c>
      <c r="B257" s="1">
        <v>43993</v>
      </c>
      <c r="C257">
        <v>11979</v>
      </c>
      <c r="D257" t="s">
        <v>90</v>
      </c>
      <c r="E257" t="s">
        <v>28</v>
      </c>
      <c r="F257" t="s">
        <v>94</v>
      </c>
      <c r="G257" t="s">
        <v>53</v>
      </c>
      <c r="H257">
        <f t="shared" si="3"/>
        <v>133.37</v>
      </c>
      <c r="M257">
        <v>133.37</v>
      </c>
      <c r="N257">
        <v>1</v>
      </c>
    </row>
    <row r="258" spans="1:14">
      <c r="A258">
        <v>75749</v>
      </c>
      <c r="B258" s="1">
        <v>43992</v>
      </c>
      <c r="C258">
        <v>19302</v>
      </c>
      <c r="D258" t="s">
        <v>90</v>
      </c>
      <c r="E258" t="s">
        <v>28</v>
      </c>
      <c r="F258" t="s">
        <v>97</v>
      </c>
      <c r="G258" t="s">
        <v>38</v>
      </c>
      <c r="H258">
        <f t="shared" si="3"/>
        <v>370</v>
      </c>
      <c r="M258">
        <v>370</v>
      </c>
      <c r="N258">
        <v>1</v>
      </c>
    </row>
    <row r="259" spans="1:14">
      <c r="A259">
        <v>75753</v>
      </c>
      <c r="B259" s="1">
        <v>43992</v>
      </c>
      <c r="C259">
        <v>19306</v>
      </c>
      <c r="D259" t="s">
        <v>90</v>
      </c>
      <c r="E259" t="s">
        <v>28</v>
      </c>
      <c r="F259" t="s">
        <v>97</v>
      </c>
      <c r="G259" t="s">
        <v>38</v>
      </c>
      <c r="H259">
        <f t="shared" ref="H259:H322" si="4">M259*N259</f>
        <v>370</v>
      </c>
      <c r="M259">
        <v>370</v>
      </c>
      <c r="N259">
        <v>1</v>
      </c>
    </row>
    <row r="260" spans="1:14">
      <c r="A260">
        <v>6776</v>
      </c>
      <c r="B260" s="1">
        <v>43991</v>
      </c>
      <c r="C260">
        <v>7307</v>
      </c>
      <c r="D260" t="s">
        <v>90</v>
      </c>
      <c r="E260" t="s">
        <v>28</v>
      </c>
      <c r="F260" t="s">
        <v>183</v>
      </c>
      <c r="G260" t="s">
        <v>46</v>
      </c>
      <c r="H260">
        <f t="shared" si="4"/>
        <v>330</v>
      </c>
      <c r="M260">
        <v>165</v>
      </c>
      <c r="N260">
        <v>2</v>
      </c>
    </row>
    <row r="261" spans="1:14">
      <c r="A261">
        <v>16863</v>
      </c>
      <c r="B261" s="1">
        <v>43986</v>
      </c>
      <c r="C261">
        <v>7586</v>
      </c>
      <c r="D261" t="s">
        <v>90</v>
      </c>
      <c r="E261" t="s">
        <v>28</v>
      </c>
      <c r="F261" t="s">
        <v>120</v>
      </c>
      <c r="G261" t="s">
        <v>53</v>
      </c>
      <c r="H261">
        <f t="shared" si="4"/>
        <v>379</v>
      </c>
      <c r="M261">
        <v>94.75</v>
      </c>
      <c r="N261">
        <v>4</v>
      </c>
    </row>
    <row r="262" spans="1:14">
      <c r="A262">
        <v>75906</v>
      </c>
      <c r="B262" s="1">
        <v>43985</v>
      </c>
      <c r="C262">
        <v>19459</v>
      </c>
      <c r="D262" t="s">
        <v>90</v>
      </c>
      <c r="E262" t="s">
        <v>28</v>
      </c>
      <c r="F262" t="s">
        <v>97</v>
      </c>
      <c r="G262" t="s">
        <v>38</v>
      </c>
      <c r="H262">
        <f t="shared" si="4"/>
        <v>370</v>
      </c>
      <c r="M262">
        <v>370</v>
      </c>
      <c r="N262">
        <v>1</v>
      </c>
    </row>
    <row r="263" spans="1:14">
      <c r="A263">
        <v>14924</v>
      </c>
      <c r="B263" s="1">
        <v>43979</v>
      </c>
      <c r="C263">
        <v>11486</v>
      </c>
      <c r="D263" t="s">
        <v>90</v>
      </c>
      <c r="E263" t="s">
        <v>33</v>
      </c>
      <c r="F263" t="s">
        <v>120</v>
      </c>
      <c r="G263" t="s">
        <v>53</v>
      </c>
      <c r="H263">
        <f t="shared" si="4"/>
        <v>379</v>
      </c>
      <c r="M263">
        <v>94.75</v>
      </c>
      <c r="N263">
        <v>4</v>
      </c>
    </row>
    <row r="264" spans="1:14">
      <c r="A264">
        <v>10007</v>
      </c>
      <c r="B264" s="1">
        <v>43978</v>
      </c>
      <c r="C264">
        <v>3375</v>
      </c>
      <c r="D264" t="s">
        <v>111</v>
      </c>
      <c r="E264" t="s">
        <v>33</v>
      </c>
      <c r="F264" t="s">
        <v>160</v>
      </c>
      <c r="G264" t="s">
        <v>29</v>
      </c>
      <c r="H264">
        <f t="shared" si="4"/>
        <v>325</v>
      </c>
      <c r="M264">
        <v>65</v>
      </c>
      <c r="N264">
        <v>5</v>
      </c>
    </row>
    <row r="265" spans="1:14">
      <c r="A265">
        <v>18183</v>
      </c>
      <c r="B265" s="1">
        <v>43976</v>
      </c>
      <c r="C265">
        <v>10519</v>
      </c>
      <c r="D265" t="s">
        <v>111</v>
      </c>
      <c r="E265" t="s">
        <v>28</v>
      </c>
      <c r="F265" t="s">
        <v>258</v>
      </c>
      <c r="G265" t="s">
        <v>29</v>
      </c>
      <c r="H265">
        <f t="shared" si="4"/>
        <v>27.54</v>
      </c>
      <c r="M265">
        <v>27.54</v>
      </c>
      <c r="N265">
        <v>1</v>
      </c>
    </row>
    <row r="266" spans="1:14">
      <c r="A266">
        <v>66035</v>
      </c>
      <c r="B266" s="1">
        <v>43976</v>
      </c>
      <c r="C266">
        <v>11153</v>
      </c>
      <c r="D266" t="s">
        <v>111</v>
      </c>
      <c r="E266" t="s">
        <v>28</v>
      </c>
      <c r="F266" t="s">
        <v>94</v>
      </c>
      <c r="G266" t="s">
        <v>53</v>
      </c>
      <c r="H266">
        <f t="shared" si="4"/>
        <v>133.37</v>
      </c>
      <c r="M266">
        <v>133.37</v>
      </c>
      <c r="N266">
        <v>1</v>
      </c>
    </row>
    <row r="267" spans="1:14">
      <c r="A267">
        <v>18235</v>
      </c>
      <c r="B267" s="1">
        <v>43975</v>
      </c>
      <c r="C267">
        <v>6233</v>
      </c>
      <c r="D267" t="s">
        <v>90</v>
      </c>
      <c r="E267" t="s">
        <v>28</v>
      </c>
      <c r="F267" t="s">
        <v>94</v>
      </c>
      <c r="G267" t="s">
        <v>53</v>
      </c>
      <c r="H267">
        <f t="shared" si="4"/>
        <v>133.37</v>
      </c>
      <c r="M267">
        <v>133.37</v>
      </c>
      <c r="N267">
        <v>1</v>
      </c>
    </row>
    <row r="268" spans="1:14">
      <c r="A268">
        <v>24558</v>
      </c>
      <c r="B268" s="1">
        <v>43973</v>
      </c>
      <c r="C268">
        <v>8720</v>
      </c>
      <c r="D268" t="s">
        <v>90</v>
      </c>
      <c r="E268" t="s">
        <v>28</v>
      </c>
      <c r="F268" t="s">
        <v>94</v>
      </c>
      <c r="G268" t="s">
        <v>53</v>
      </c>
      <c r="H268">
        <f t="shared" si="4"/>
        <v>133.37</v>
      </c>
      <c r="M268">
        <v>133.37</v>
      </c>
      <c r="N268">
        <v>1</v>
      </c>
    </row>
    <row r="269" spans="1:14">
      <c r="A269">
        <v>22019</v>
      </c>
      <c r="B269" s="1">
        <v>43969</v>
      </c>
      <c r="C269">
        <v>9494</v>
      </c>
      <c r="D269" t="s">
        <v>90</v>
      </c>
      <c r="E269" t="s">
        <v>28</v>
      </c>
      <c r="F269" t="s">
        <v>94</v>
      </c>
      <c r="G269" t="s">
        <v>53</v>
      </c>
      <c r="H269">
        <f t="shared" si="4"/>
        <v>133.37</v>
      </c>
      <c r="M269">
        <v>133.37</v>
      </c>
      <c r="N269">
        <v>1</v>
      </c>
    </row>
    <row r="270" spans="1:14">
      <c r="A270">
        <v>75935</v>
      </c>
      <c r="B270" s="1">
        <v>43968</v>
      </c>
      <c r="C270">
        <v>19488</v>
      </c>
      <c r="D270" t="s">
        <v>90</v>
      </c>
      <c r="E270" t="s">
        <v>33</v>
      </c>
      <c r="F270" t="s">
        <v>97</v>
      </c>
      <c r="G270" t="s">
        <v>38</v>
      </c>
      <c r="H270">
        <f t="shared" si="4"/>
        <v>370</v>
      </c>
      <c r="M270">
        <v>370</v>
      </c>
      <c r="N270">
        <v>1</v>
      </c>
    </row>
    <row r="271" spans="1:14">
      <c r="A271">
        <v>15673</v>
      </c>
      <c r="B271" s="1">
        <v>43965</v>
      </c>
      <c r="C271">
        <v>3784</v>
      </c>
      <c r="D271" t="s">
        <v>111</v>
      </c>
      <c r="E271" t="s">
        <v>28</v>
      </c>
      <c r="F271" t="s">
        <v>134</v>
      </c>
      <c r="G271" t="s">
        <v>29</v>
      </c>
      <c r="H271">
        <f t="shared" si="4"/>
        <v>85</v>
      </c>
      <c r="M271">
        <v>85</v>
      </c>
      <c r="N271">
        <v>1</v>
      </c>
    </row>
    <row r="272" spans="1:14">
      <c r="A272">
        <v>75916</v>
      </c>
      <c r="B272" s="1">
        <v>43964</v>
      </c>
      <c r="C272">
        <v>19469</v>
      </c>
      <c r="D272" t="s">
        <v>90</v>
      </c>
      <c r="E272" t="s">
        <v>33</v>
      </c>
      <c r="F272" t="s">
        <v>97</v>
      </c>
      <c r="G272" t="s">
        <v>38</v>
      </c>
      <c r="H272">
        <f t="shared" si="4"/>
        <v>370</v>
      </c>
      <c r="M272">
        <v>370</v>
      </c>
      <c r="N272">
        <v>1</v>
      </c>
    </row>
    <row r="273" spans="1:14">
      <c r="A273">
        <v>75792</v>
      </c>
      <c r="B273" s="1">
        <v>43962</v>
      </c>
      <c r="C273">
        <v>19345</v>
      </c>
      <c r="D273" t="s">
        <v>111</v>
      </c>
      <c r="E273" t="s">
        <v>28</v>
      </c>
      <c r="F273" t="s">
        <v>97</v>
      </c>
      <c r="G273" t="s">
        <v>38</v>
      </c>
      <c r="H273">
        <f t="shared" si="4"/>
        <v>370</v>
      </c>
      <c r="M273">
        <v>370</v>
      </c>
      <c r="N273">
        <v>1</v>
      </c>
    </row>
    <row r="274" spans="1:14">
      <c r="A274">
        <v>10831</v>
      </c>
      <c r="B274" s="1">
        <v>43959</v>
      </c>
      <c r="C274">
        <v>487</v>
      </c>
      <c r="D274" t="s">
        <v>111</v>
      </c>
      <c r="E274" t="s">
        <v>28</v>
      </c>
      <c r="F274" t="s">
        <v>94</v>
      </c>
      <c r="G274" t="s">
        <v>53</v>
      </c>
      <c r="H274">
        <f t="shared" si="4"/>
        <v>133.37</v>
      </c>
      <c r="M274">
        <v>133.37</v>
      </c>
      <c r="N274">
        <v>1</v>
      </c>
    </row>
    <row r="275" spans="1:14">
      <c r="A275">
        <v>18005</v>
      </c>
      <c r="B275" s="1">
        <v>43959</v>
      </c>
      <c r="C275">
        <v>2168</v>
      </c>
      <c r="D275" t="s">
        <v>111</v>
      </c>
      <c r="E275" t="s">
        <v>28</v>
      </c>
      <c r="F275" t="s">
        <v>94</v>
      </c>
      <c r="G275" t="s">
        <v>53</v>
      </c>
      <c r="H275">
        <f t="shared" si="4"/>
        <v>133.37</v>
      </c>
      <c r="M275">
        <v>133.37</v>
      </c>
      <c r="N275">
        <v>1</v>
      </c>
    </row>
    <row r="276" spans="1:14">
      <c r="A276">
        <v>8728</v>
      </c>
      <c r="B276" s="1">
        <v>43959</v>
      </c>
      <c r="C276">
        <v>9501</v>
      </c>
      <c r="D276" t="s">
        <v>111</v>
      </c>
      <c r="E276" t="s">
        <v>33</v>
      </c>
      <c r="F276" t="s">
        <v>150</v>
      </c>
      <c r="G276" t="s">
        <v>46</v>
      </c>
      <c r="H276">
        <f t="shared" si="4"/>
        <v>264.95</v>
      </c>
      <c r="M276">
        <v>52.99</v>
      </c>
      <c r="N276">
        <v>5</v>
      </c>
    </row>
    <row r="277" spans="1:14">
      <c r="A277">
        <v>8636</v>
      </c>
      <c r="B277" s="1">
        <v>43958</v>
      </c>
      <c r="C277">
        <v>4781</v>
      </c>
      <c r="D277" t="s">
        <v>111</v>
      </c>
      <c r="E277" t="s">
        <v>33</v>
      </c>
      <c r="F277" t="s">
        <v>134</v>
      </c>
      <c r="G277" t="s">
        <v>29</v>
      </c>
      <c r="H277">
        <f t="shared" si="4"/>
        <v>425</v>
      </c>
      <c r="M277">
        <v>85</v>
      </c>
      <c r="N277">
        <v>5</v>
      </c>
    </row>
    <row r="278" spans="1:14">
      <c r="A278">
        <v>13343</v>
      </c>
      <c r="B278" s="1">
        <v>43958</v>
      </c>
      <c r="C278">
        <v>9726</v>
      </c>
      <c r="D278" t="s">
        <v>111</v>
      </c>
      <c r="E278" t="s">
        <v>28</v>
      </c>
      <c r="F278" t="s">
        <v>94</v>
      </c>
      <c r="G278" t="s">
        <v>53</v>
      </c>
      <c r="H278">
        <f t="shared" si="4"/>
        <v>133.37</v>
      </c>
      <c r="M278">
        <v>133.37</v>
      </c>
      <c r="N278">
        <v>1</v>
      </c>
    </row>
    <row r="279" spans="1:14">
      <c r="A279">
        <v>14960</v>
      </c>
      <c r="B279" s="1">
        <v>43958</v>
      </c>
      <c r="C279">
        <v>9857</v>
      </c>
      <c r="D279" t="s">
        <v>111</v>
      </c>
      <c r="E279" t="s">
        <v>28</v>
      </c>
      <c r="F279" t="s">
        <v>120</v>
      </c>
      <c r="G279" t="s">
        <v>53</v>
      </c>
      <c r="H279">
        <f t="shared" si="4"/>
        <v>94.75</v>
      </c>
      <c r="M279">
        <v>94.75</v>
      </c>
      <c r="N279">
        <v>1</v>
      </c>
    </row>
    <row r="280" spans="1:14">
      <c r="A280">
        <v>8678</v>
      </c>
      <c r="B280" s="1">
        <v>43958</v>
      </c>
      <c r="C280">
        <v>11149</v>
      </c>
      <c r="D280" t="s">
        <v>111</v>
      </c>
      <c r="E280" t="s">
        <v>33</v>
      </c>
      <c r="F280" t="s">
        <v>134</v>
      </c>
      <c r="G280" t="s">
        <v>29</v>
      </c>
      <c r="H280">
        <f t="shared" si="4"/>
        <v>425</v>
      </c>
      <c r="M280">
        <v>85</v>
      </c>
      <c r="N280">
        <v>5</v>
      </c>
    </row>
    <row r="281" spans="1:14">
      <c r="A281">
        <v>15599</v>
      </c>
      <c r="B281" s="1">
        <v>43957</v>
      </c>
      <c r="C281">
        <v>1186</v>
      </c>
      <c r="D281" t="s">
        <v>111</v>
      </c>
      <c r="E281" t="s">
        <v>28</v>
      </c>
      <c r="F281" t="s">
        <v>94</v>
      </c>
      <c r="G281" t="s">
        <v>53</v>
      </c>
      <c r="H281">
        <f t="shared" si="4"/>
        <v>133.37</v>
      </c>
      <c r="M281">
        <v>133.37</v>
      </c>
      <c r="N281">
        <v>1</v>
      </c>
    </row>
    <row r="282" spans="1:14">
      <c r="A282">
        <v>6522</v>
      </c>
      <c r="B282" s="1">
        <v>43957</v>
      </c>
      <c r="C282">
        <v>2538</v>
      </c>
      <c r="D282" t="s">
        <v>111</v>
      </c>
      <c r="E282" t="s">
        <v>33</v>
      </c>
      <c r="F282" t="s">
        <v>120</v>
      </c>
      <c r="G282" t="s">
        <v>53</v>
      </c>
      <c r="H282">
        <f t="shared" si="4"/>
        <v>473.75</v>
      </c>
      <c r="M282">
        <v>94.75</v>
      </c>
      <c r="N282">
        <v>5</v>
      </c>
    </row>
    <row r="283" spans="1:14">
      <c r="A283">
        <v>12804</v>
      </c>
      <c r="B283" s="1">
        <v>43957</v>
      </c>
      <c r="C283">
        <v>4078</v>
      </c>
      <c r="D283" t="s">
        <v>111</v>
      </c>
      <c r="E283" t="s">
        <v>28</v>
      </c>
      <c r="F283" t="s">
        <v>120</v>
      </c>
      <c r="G283" t="s">
        <v>53</v>
      </c>
      <c r="H283">
        <f t="shared" si="4"/>
        <v>94.75</v>
      </c>
      <c r="M283">
        <v>94.75</v>
      </c>
      <c r="N283">
        <v>1</v>
      </c>
    </row>
    <row r="284" spans="1:14">
      <c r="A284">
        <v>8455</v>
      </c>
      <c r="B284" s="1">
        <v>43956</v>
      </c>
      <c r="C284">
        <v>468</v>
      </c>
      <c r="D284" t="s">
        <v>111</v>
      </c>
      <c r="E284" t="s">
        <v>28</v>
      </c>
      <c r="F284" t="s">
        <v>120</v>
      </c>
      <c r="G284" t="s">
        <v>53</v>
      </c>
      <c r="H284">
        <f t="shared" si="4"/>
        <v>94.75</v>
      </c>
      <c r="M284">
        <v>94.75</v>
      </c>
      <c r="N284">
        <v>1</v>
      </c>
    </row>
    <row r="285" spans="1:14">
      <c r="A285">
        <v>12698</v>
      </c>
      <c r="B285" s="1">
        <v>43956</v>
      </c>
      <c r="C285">
        <v>3940</v>
      </c>
      <c r="D285" t="s">
        <v>111</v>
      </c>
      <c r="E285" t="s">
        <v>28</v>
      </c>
      <c r="F285" t="s">
        <v>94</v>
      </c>
      <c r="G285" t="s">
        <v>53</v>
      </c>
      <c r="H285">
        <f t="shared" si="4"/>
        <v>133.37</v>
      </c>
      <c r="M285">
        <v>133.37</v>
      </c>
      <c r="N285">
        <v>1</v>
      </c>
    </row>
    <row r="286" spans="1:14">
      <c r="A286">
        <v>14621</v>
      </c>
      <c r="B286" s="1">
        <v>43953</v>
      </c>
      <c r="C286">
        <v>8502</v>
      </c>
      <c r="D286" t="s">
        <v>111</v>
      </c>
      <c r="E286" t="s">
        <v>19</v>
      </c>
      <c r="F286" t="s">
        <v>94</v>
      </c>
      <c r="G286" t="s">
        <v>53</v>
      </c>
      <c r="H286">
        <f t="shared" si="4"/>
        <v>133.37</v>
      </c>
      <c r="M286">
        <v>133.37</v>
      </c>
      <c r="N286">
        <v>1</v>
      </c>
    </row>
    <row r="287" spans="1:14">
      <c r="A287">
        <v>14651</v>
      </c>
      <c r="B287" s="1">
        <v>43953</v>
      </c>
      <c r="C287">
        <v>11887</v>
      </c>
      <c r="D287" t="s">
        <v>111</v>
      </c>
      <c r="E287" t="s">
        <v>28</v>
      </c>
      <c r="F287" t="s">
        <v>94</v>
      </c>
      <c r="G287" t="s">
        <v>53</v>
      </c>
      <c r="H287">
        <f t="shared" si="4"/>
        <v>133.37</v>
      </c>
      <c r="M287">
        <v>133.37</v>
      </c>
      <c r="N287">
        <v>1</v>
      </c>
    </row>
    <row r="288" spans="1:14">
      <c r="A288">
        <v>10459</v>
      </c>
      <c r="B288" s="1">
        <v>43953</v>
      </c>
      <c r="C288">
        <v>9814</v>
      </c>
      <c r="D288" t="s">
        <v>90</v>
      </c>
      <c r="E288" t="s">
        <v>33</v>
      </c>
      <c r="F288" t="s">
        <v>134</v>
      </c>
      <c r="G288" t="s">
        <v>29</v>
      </c>
      <c r="H288">
        <f t="shared" si="4"/>
        <v>340</v>
      </c>
      <c r="M288">
        <v>85</v>
      </c>
      <c r="N288">
        <v>4</v>
      </c>
    </row>
    <row r="289" spans="1:14">
      <c r="A289">
        <v>7888</v>
      </c>
      <c r="B289" s="1">
        <v>43947</v>
      </c>
      <c r="C289">
        <v>5417</v>
      </c>
      <c r="D289" t="s">
        <v>90</v>
      </c>
      <c r="E289" t="s">
        <v>28</v>
      </c>
      <c r="F289" t="s">
        <v>160</v>
      </c>
      <c r="G289" t="s">
        <v>29</v>
      </c>
      <c r="H289">
        <f t="shared" si="4"/>
        <v>195</v>
      </c>
      <c r="M289">
        <v>65</v>
      </c>
      <c r="N289">
        <v>3</v>
      </c>
    </row>
    <row r="290" spans="1:14">
      <c r="A290">
        <v>7824</v>
      </c>
      <c r="B290" s="1">
        <v>43946</v>
      </c>
      <c r="C290">
        <v>10679</v>
      </c>
      <c r="D290" t="s">
        <v>90</v>
      </c>
      <c r="E290" t="s">
        <v>28</v>
      </c>
      <c r="F290" t="s">
        <v>120</v>
      </c>
      <c r="G290" t="s">
        <v>53</v>
      </c>
      <c r="H290">
        <f t="shared" si="4"/>
        <v>284.25</v>
      </c>
      <c r="M290">
        <v>94.75</v>
      </c>
      <c r="N290">
        <v>3</v>
      </c>
    </row>
    <row r="291" spans="1:14">
      <c r="A291">
        <v>7824</v>
      </c>
      <c r="B291" s="1">
        <v>43946</v>
      </c>
      <c r="C291">
        <v>10679</v>
      </c>
      <c r="D291" t="s">
        <v>90</v>
      </c>
      <c r="E291" t="s">
        <v>28</v>
      </c>
      <c r="F291" t="s">
        <v>160</v>
      </c>
      <c r="G291" t="s">
        <v>29</v>
      </c>
      <c r="H291">
        <f t="shared" si="4"/>
        <v>195</v>
      </c>
      <c r="M291">
        <v>65</v>
      </c>
      <c r="N291">
        <v>3</v>
      </c>
    </row>
    <row r="292" spans="1:14">
      <c r="A292">
        <v>62545</v>
      </c>
      <c r="B292" s="1">
        <v>43944</v>
      </c>
      <c r="C292">
        <v>450</v>
      </c>
      <c r="D292" t="s">
        <v>90</v>
      </c>
      <c r="E292" t="s">
        <v>28</v>
      </c>
      <c r="F292" t="s">
        <v>134</v>
      </c>
      <c r="G292" t="s">
        <v>29</v>
      </c>
      <c r="H292">
        <f t="shared" si="4"/>
        <v>85</v>
      </c>
      <c r="M292">
        <v>85</v>
      </c>
      <c r="N292">
        <v>1</v>
      </c>
    </row>
    <row r="293" spans="1:14">
      <c r="A293">
        <v>20202</v>
      </c>
      <c r="B293" s="1">
        <v>43943</v>
      </c>
      <c r="C293">
        <v>11784</v>
      </c>
      <c r="D293" t="s">
        <v>90</v>
      </c>
      <c r="E293" t="s">
        <v>28</v>
      </c>
      <c r="F293" t="s">
        <v>134</v>
      </c>
      <c r="G293" t="s">
        <v>29</v>
      </c>
      <c r="H293">
        <f t="shared" si="4"/>
        <v>85</v>
      </c>
      <c r="M293">
        <v>85</v>
      </c>
      <c r="N293">
        <v>1</v>
      </c>
    </row>
    <row r="294" spans="1:14">
      <c r="A294">
        <v>24764</v>
      </c>
      <c r="B294" s="1">
        <v>43943</v>
      </c>
      <c r="C294">
        <v>8551</v>
      </c>
      <c r="D294" t="s">
        <v>90</v>
      </c>
      <c r="E294" t="s">
        <v>28</v>
      </c>
      <c r="F294" t="s">
        <v>94</v>
      </c>
      <c r="G294" t="s">
        <v>53</v>
      </c>
      <c r="H294">
        <f t="shared" si="4"/>
        <v>133.37</v>
      </c>
      <c r="M294">
        <v>133.37</v>
      </c>
      <c r="N294">
        <v>1</v>
      </c>
    </row>
    <row r="295" spans="1:14">
      <c r="A295">
        <v>20250</v>
      </c>
      <c r="B295" s="1">
        <v>43941</v>
      </c>
      <c r="C295">
        <v>376</v>
      </c>
      <c r="D295" t="s">
        <v>90</v>
      </c>
      <c r="E295" t="s">
        <v>28</v>
      </c>
      <c r="F295" t="s">
        <v>94</v>
      </c>
      <c r="G295" t="s">
        <v>53</v>
      </c>
      <c r="H295">
        <f t="shared" si="4"/>
        <v>133.37</v>
      </c>
      <c r="M295">
        <v>133.37</v>
      </c>
      <c r="N295">
        <v>1</v>
      </c>
    </row>
    <row r="296" spans="1:14">
      <c r="A296">
        <v>70433</v>
      </c>
      <c r="B296" s="1">
        <v>43940</v>
      </c>
      <c r="C296">
        <v>13986</v>
      </c>
      <c r="D296" t="s">
        <v>90</v>
      </c>
      <c r="E296" t="s">
        <v>28</v>
      </c>
      <c r="F296" t="s">
        <v>228</v>
      </c>
      <c r="G296" t="s">
        <v>29</v>
      </c>
      <c r="H296">
        <f t="shared" si="4"/>
        <v>22.74</v>
      </c>
      <c r="M296">
        <v>22.74</v>
      </c>
      <c r="N296">
        <v>1</v>
      </c>
    </row>
    <row r="297" spans="1:14">
      <c r="A297">
        <v>8488</v>
      </c>
      <c r="B297" s="1">
        <v>43940</v>
      </c>
      <c r="C297">
        <v>9154</v>
      </c>
      <c r="D297" t="s">
        <v>90</v>
      </c>
      <c r="E297" t="s">
        <v>33</v>
      </c>
      <c r="F297" t="s">
        <v>134</v>
      </c>
      <c r="G297" t="s">
        <v>29</v>
      </c>
      <c r="H297">
        <f t="shared" si="4"/>
        <v>340</v>
      </c>
      <c r="M297">
        <v>85</v>
      </c>
      <c r="N297">
        <v>4</v>
      </c>
    </row>
    <row r="298" spans="1:14">
      <c r="A298">
        <v>17829</v>
      </c>
      <c r="B298" s="1">
        <v>43939</v>
      </c>
      <c r="C298">
        <v>10492</v>
      </c>
      <c r="D298" t="s">
        <v>90</v>
      </c>
      <c r="E298" t="s">
        <v>28</v>
      </c>
      <c r="F298" t="s">
        <v>94</v>
      </c>
      <c r="G298" t="s">
        <v>53</v>
      </c>
      <c r="H298">
        <f t="shared" si="4"/>
        <v>133.37</v>
      </c>
      <c r="M298">
        <v>133.37</v>
      </c>
      <c r="N298">
        <v>1</v>
      </c>
    </row>
    <row r="299" spans="1:14">
      <c r="A299">
        <v>1186</v>
      </c>
      <c r="B299" s="1">
        <v>43939</v>
      </c>
      <c r="C299">
        <v>11947</v>
      </c>
      <c r="D299" t="s">
        <v>90</v>
      </c>
      <c r="E299" t="s">
        <v>28</v>
      </c>
      <c r="F299" t="s">
        <v>134</v>
      </c>
      <c r="G299" t="s">
        <v>29</v>
      </c>
      <c r="H299">
        <f t="shared" si="4"/>
        <v>340</v>
      </c>
      <c r="M299">
        <v>85</v>
      </c>
      <c r="N299">
        <v>4</v>
      </c>
    </row>
    <row r="300" spans="1:14">
      <c r="A300">
        <v>75920</v>
      </c>
      <c r="B300" s="1">
        <v>43939</v>
      </c>
      <c r="C300">
        <v>19473</v>
      </c>
      <c r="D300" t="s">
        <v>90</v>
      </c>
      <c r="E300" t="s">
        <v>28</v>
      </c>
      <c r="F300" t="s">
        <v>97</v>
      </c>
      <c r="G300" t="s">
        <v>38</v>
      </c>
      <c r="H300">
        <f t="shared" si="4"/>
        <v>370</v>
      </c>
      <c r="M300">
        <v>370</v>
      </c>
      <c r="N300">
        <v>1</v>
      </c>
    </row>
    <row r="301" spans="1:14">
      <c r="A301">
        <v>21906</v>
      </c>
      <c r="B301" s="1">
        <v>43937</v>
      </c>
      <c r="C301">
        <v>6961</v>
      </c>
      <c r="D301" t="s">
        <v>90</v>
      </c>
      <c r="E301" t="s">
        <v>28</v>
      </c>
      <c r="F301" t="s">
        <v>94</v>
      </c>
      <c r="G301" t="s">
        <v>53</v>
      </c>
      <c r="H301">
        <f t="shared" si="4"/>
        <v>133.37</v>
      </c>
      <c r="M301">
        <v>133.37</v>
      </c>
      <c r="N301">
        <v>1</v>
      </c>
    </row>
    <row r="302" spans="1:14">
      <c r="A302">
        <v>75924</v>
      </c>
      <c r="B302" s="1">
        <v>43935</v>
      </c>
      <c r="C302">
        <v>19477</v>
      </c>
      <c r="D302" t="s">
        <v>90</v>
      </c>
      <c r="E302" t="s">
        <v>28</v>
      </c>
      <c r="F302" t="s">
        <v>97</v>
      </c>
      <c r="G302" t="s">
        <v>38</v>
      </c>
      <c r="H302">
        <f t="shared" si="4"/>
        <v>370</v>
      </c>
      <c r="M302">
        <v>370</v>
      </c>
      <c r="N302">
        <v>1</v>
      </c>
    </row>
    <row r="303" spans="1:14">
      <c r="A303">
        <v>7884</v>
      </c>
      <c r="B303" s="1">
        <v>43927</v>
      </c>
      <c r="C303">
        <v>4899</v>
      </c>
      <c r="D303" t="s">
        <v>111</v>
      </c>
      <c r="E303" t="s">
        <v>28</v>
      </c>
      <c r="F303" t="s">
        <v>120</v>
      </c>
      <c r="G303" t="s">
        <v>53</v>
      </c>
      <c r="H303">
        <f t="shared" si="4"/>
        <v>94.75</v>
      </c>
      <c r="M303">
        <v>94.75</v>
      </c>
      <c r="N303">
        <v>1</v>
      </c>
    </row>
    <row r="304" spans="1:14">
      <c r="A304">
        <v>4427</v>
      </c>
      <c r="B304" s="1">
        <v>43927</v>
      </c>
      <c r="C304">
        <v>8397</v>
      </c>
      <c r="D304" t="s">
        <v>111</v>
      </c>
      <c r="E304" t="s">
        <v>33</v>
      </c>
      <c r="F304" t="s">
        <v>120</v>
      </c>
      <c r="G304" t="s">
        <v>53</v>
      </c>
      <c r="H304">
        <f t="shared" si="4"/>
        <v>473.75</v>
      </c>
      <c r="M304">
        <v>94.75</v>
      </c>
      <c r="N304">
        <v>5</v>
      </c>
    </row>
    <row r="305" spans="1:14">
      <c r="A305">
        <v>6358</v>
      </c>
      <c r="B305" s="1">
        <v>43924</v>
      </c>
      <c r="C305">
        <v>4209</v>
      </c>
      <c r="D305" t="s">
        <v>111</v>
      </c>
      <c r="E305" t="s">
        <v>33</v>
      </c>
      <c r="F305" t="s">
        <v>183</v>
      </c>
      <c r="G305" t="s">
        <v>46</v>
      </c>
      <c r="H305">
        <f t="shared" si="4"/>
        <v>825</v>
      </c>
      <c r="M305">
        <v>165</v>
      </c>
      <c r="N305">
        <v>5</v>
      </c>
    </row>
    <row r="306" spans="1:14">
      <c r="A306">
        <v>14685</v>
      </c>
      <c r="B306" s="1">
        <v>43924</v>
      </c>
      <c r="C306">
        <v>10563</v>
      </c>
      <c r="D306" t="s">
        <v>90</v>
      </c>
      <c r="E306" t="s">
        <v>33</v>
      </c>
      <c r="F306" t="s">
        <v>120</v>
      </c>
      <c r="G306" t="s">
        <v>53</v>
      </c>
      <c r="H306">
        <f t="shared" si="4"/>
        <v>379</v>
      </c>
      <c r="M306">
        <v>94.75</v>
      </c>
      <c r="N306">
        <v>4</v>
      </c>
    </row>
    <row r="307" spans="1:14">
      <c r="A307">
        <v>6245</v>
      </c>
      <c r="B307" s="1">
        <v>43923</v>
      </c>
      <c r="C307">
        <v>7784</v>
      </c>
      <c r="D307" t="s">
        <v>111</v>
      </c>
      <c r="E307" t="s">
        <v>33</v>
      </c>
      <c r="F307" t="s">
        <v>160</v>
      </c>
      <c r="G307" t="s">
        <v>29</v>
      </c>
      <c r="H307">
        <f t="shared" si="4"/>
        <v>325</v>
      </c>
      <c r="M307">
        <v>65</v>
      </c>
      <c r="N307">
        <v>5</v>
      </c>
    </row>
    <row r="308" spans="1:14">
      <c r="A308">
        <v>5991</v>
      </c>
      <c r="B308" s="1">
        <v>43919</v>
      </c>
      <c r="C308">
        <v>4673</v>
      </c>
      <c r="D308" t="s">
        <v>90</v>
      </c>
      <c r="E308" t="s">
        <v>28</v>
      </c>
      <c r="F308" t="s">
        <v>160</v>
      </c>
      <c r="G308" t="s">
        <v>29</v>
      </c>
      <c r="H308">
        <f t="shared" si="4"/>
        <v>195</v>
      </c>
      <c r="M308">
        <v>65</v>
      </c>
      <c r="N308">
        <v>3</v>
      </c>
    </row>
    <row r="309" spans="1:14">
      <c r="A309">
        <v>40085</v>
      </c>
      <c r="B309" s="1">
        <v>43918</v>
      </c>
      <c r="C309">
        <v>2426</v>
      </c>
      <c r="D309" t="s">
        <v>90</v>
      </c>
      <c r="E309" t="s">
        <v>28</v>
      </c>
      <c r="F309" t="s">
        <v>160</v>
      </c>
      <c r="G309" t="s">
        <v>29</v>
      </c>
      <c r="H309">
        <f t="shared" si="4"/>
        <v>260</v>
      </c>
      <c r="M309">
        <v>65</v>
      </c>
      <c r="N309">
        <v>4</v>
      </c>
    </row>
    <row r="310" spans="1:14">
      <c r="A310">
        <v>40085</v>
      </c>
      <c r="B310" s="1">
        <v>43917</v>
      </c>
      <c r="C310">
        <v>2426</v>
      </c>
      <c r="D310" t="s">
        <v>90</v>
      </c>
      <c r="E310" t="s">
        <v>28</v>
      </c>
      <c r="F310" t="s">
        <v>183</v>
      </c>
      <c r="G310" t="s">
        <v>46</v>
      </c>
      <c r="H310">
        <f t="shared" si="4"/>
        <v>660</v>
      </c>
      <c r="M310">
        <v>165</v>
      </c>
      <c r="N310">
        <v>4</v>
      </c>
    </row>
    <row r="311" spans="1:14">
      <c r="A311">
        <v>37867</v>
      </c>
      <c r="B311" s="1">
        <v>43916</v>
      </c>
      <c r="C311">
        <v>11776</v>
      </c>
      <c r="D311" t="s">
        <v>90</v>
      </c>
      <c r="E311" t="s">
        <v>28</v>
      </c>
      <c r="F311" t="s">
        <v>120</v>
      </c>
      <c r="G311" t="s">
        <v>53</v>
      </c>
      <c r="H311">
        <f t="shared" si="4"/>
        <v>379</v>
      </c>
      <c r="M311">
        <v>94.75</v>
      </c>
      <c r="N311">
        <v>4</v>
      </c>
    </row>
    <row r="312" spans="1:14">
      <c r="A312">
        <v>36269</v>
      </c>
      <c r="B312" s="1">
        <v>43915</v>
      </c>
      <c r="C312">
        <v>3466</v>
      </c>
      <c r="D312" t="s">
        <v>90</v>
      </c>
      <c r="E312" t="s">
        <v>28</v>
      </c>
      <c r="F312" t="s">
        <v>120</v>
      </c>
      <c r="G312" t="s">
        <v>53</v>
      </c>
      <c r="H312">
        <f t="shared" si="4"/>
        <v>379</v>
      </c>
      <c r="M312">
        <v>94.75</v>
      </c>
      <c r="N312">
        <v>4</v>
      </c>
    </row>
    <row r="313" spans="1:14">
      <c r="A313">
        <v>31905</v>
      </c>
      <c r="B313" s="1">
        <v>43914</v>
      </c>
      <c r="C313">
        <v>7060</v>
      </c>
      <c r="D313" t="s">
        <v>90</v>
      </c>
      <c r="E313" t="s">
        <v>28</v>
      </c>
      <c r="F313" t="s">
        <v>120</v>
      </c>
      <c r="G313" t="s">
        <v>53</v>
      </c>
      <c r="H313">
        <f t="shared" si="4"/>
        <v>379</v>
      </c>
      <c r="M313">
        <v>94.75</v>
      </c>
      <c r="N313">
        <v>4</v>
      </c>
    </row>
    <row r="314" spans="1:14">
      <c r="A314">
        <v>37867</v>
      </c>
      <c r="B314" s="1">
        <v>43913</v>
      </c>
      <c r="C314">
        <v>11776</v>
      </c>
      <c r="D314" t="s">
        <v>90</v>
      </c>
      <c r="E314" t="s">
        <v>28</v>
      </c>
      <c r="F314" t="s">
        <v>120</v>
      </c>
      <c r="G314" t="s">
        <v>53</v>
      </c>
      <c r="H314">
        <f t="shared" si="4"/>
        <v>379</v>
      </c>
      <c r="M314">
        <v>94.75</v>
      </c>
      <c r="N314">
        <v>4</v>
      </c>
    </row>
    <row r="315" spans="1:14">
      <c r="A315">
        <v>71195</v>
      </c>
      <c r="B315" s="1">
        <v>43913</v>
      </c>
      <c r="C315">
        <v>14748</v>
      </c>
      <c r="D315" t="s">
        <v>90</v>
      </c>
      <c r="E315" t="s">
        <v>28</v>
      </c>
      <c r="F315" t="s">
        <v>140</v>
      </c>
      <c r="G315" t="s">
        <v>29</v>
      </c>
      <c r="H315">
        <f t="shared" si="4"/>
        <v>9.59</v>
      </c>
      <c r="M315">
        <v>9.59</v>
      </c>
      <c r="N315">
        <v>1</v>
      </c>
    </row>
    <row r="316" spans="1:14">
      <c r="A316">
        <v>20072</v>
      </c>
      <c r="B316" s="1">
        <v>43912</v>
      </c>
      <c r="C316">
        <v>4279</v>
      </c>
      <c r="D316" t="s">
        <v>111</v>
      </c>
      <c r="E316" t="s">
        <v>28</v>
      </c>
      <c r="F316" t="s">
        <v>94</v>
      </c>
      <c r="G316" t="s">
        <v>53</v>
      </c>
      <c r="H316">
        <f t="shared" si="4"/>
        <v>133.37</v>
      </c>
      <c r="M316">
        <v>133.37</v>
      </c>
      <c r="N316">
        <v>1</v>
      </c>
    </row>
    <row r="317" spans="1:14">
      <c r="A317">
        <v>11494</v>
      </c>
      <c r="B317" s="1">
        <v>43912</v>
      </c>
      <c r="C317">
        <v>4366</v>
      </c>
      <c r="D317" t="s">
        <v>90</v>
      </c>
      <c r="E317" t="s">
        <v>28</v>
      </c>
      <c r="F317" t="s">
        <v>94</v>
      </c>
      <c r="G317" t="s">
        <v>53</v>
      </c>
      <c r="H317">
        <f t="shared" si="4"/>
        <v>133.37</v>
      </c>
      <c r="M317">
        <v>133.37</v>
      </c>
      <c r="N317">
        <v>1</v>
      </c>
    </row>
    <row r="318" spans="1:14">
      <c r="A318">
        <v>37763</v>
      </c>
      <c r="B318" s="1">
        <v>43912</v>
      </c>
      <c r="C318">
        <v>5870</v>
      </c>
      <c r="D318" t="s">
        <v>90</v>
      </c>
      <c r="E318" t="s">
        <v>28</v>
      </c>
      <c r="F318" t="s">
        <v>120</v>
      </c>
      <c r="G318" t="s">
        <v>53</v>
      </c>
      <c r="H318">
        <f t="shared" si="4"/>
        <v>379</v>
      </c>
      <c r="M318">
        <v>94.75</v>
      </c>
      <c r="N318">
        <v>4</v>
      </c>
    </row>
    <row r="319" spans="1:14">
      <c r="A319">
        <v>22679</v>
      </c>
      <c r="B319" s="1">
        <v>43912</v>
      </c>
      <c r="C319">
        <v>6951</v>
      </c>
      <c r="D319" t="s">
        <v>90</v>
      </c>
      <c r="E319" t="s">
        <v>28</v>
      </c>
      <c r="F319" t="s">
        <v>94</v>
      </c>
      <c r="G319" t="s">
        <v>53</v>
      </c>
      <c r="H319">
        <f t="shared" si="4"/>
        <v>133.37</v>
      </c>
      <c r="M319">
        <v>133.37</v>
      </c>
      <c r="N319">
        <v>1</v>
      </c>
    </row>
    <row r="320" spans="1:14">
      <c r="A320">
        <v>67082</v>
      </c>
      <c r="B320" s="1">
        <v>43911</v>
      </c>
      <c r="C320">
        <v>12117</v>
      </c>
      <c r="D320" t="s">
        <v>90</v>
      </c>
      <c r="E320" t="s">
        <v>28</v>
      </c>
      <c r="F320" t="s">
        <v>94</v>
      </c>
      <c r="G320" t="s">
        <v>53</v>
      </c>
      <c r="H320">
        <f t="shared" si="4"/>
        <v>133.37</v>
      </c>
      <c r="M320">
        <v>133.37</v>
      </c>
      <c r="N320">
        <v>1</v>
      </c>
    </row>
    <row r="321" spans="1:14">
      <c r="A321">
        <v>45390</v>
      </c>
      <c r="B321" s="1">
        <v>43911</v>
      </c>
      <c r="C321">
        <v>19</v>
      </c>
      <c r="D321" t="s">
        <v>90</v>
      </c>
      <c r="E321" t="s">
        <v>28</v>
      </c>
      <c r="F321" t="s">
        <v>94</v>
      </c>
      <c r="G321" t="s">
        <v>53</v>
      </c>
      <c r="H321">
        <f t="shared" si="4"/>
        <v>133.37</v>
      </c>
      <c r="M321">
        <v>133.37</v>
      </c>
      <c r="N321">
        <v>1</v>
      </c>
    </row>
    <row r="322" spans="1:14">
      <c r="A322">
        <v>32102</v>
      </c>
      <c r="B322" s="1">
        <v>43911</v>
      </c>
      <c r="C322">
        <v>6352</v>
      </c>
      <c r="D322" t="s">
        <v>90</v>
      </c>
      <c r="E322" t="s">
        <v>28</v>
      </c>
      <c r="F322" t="s">
        <v>409</v>
      </c>
      <c r="G322" t="s">
        <v>29</v>
      </c>
      <c r="H322">
        <f t="shared" si="4"/>
        <v>740</v>
      </c>
      <c r="M322">
        <v>185</v>
      </c>
      <c r="N322">
        <v>4</v>
      </c>
    </row>
    <row r="323" spans="1:14">
      <c r="A323">
        <v>11655</v>
      </c>
      <c r="B323" s="1">
        <v>43910</v>
      </c>
      <c r="C323">
        <v>10208</v>
      </c>
      <c r="D323" t="s">
        <v>90</v>
      </c>
      <c r="E323" t="s">
        <v>28</v>
      </c>
      <c r="F323" t="s">
        <v>94</v>
      </c>
      <c r="G323" t="s">
        <v>53</v>
      </c>
      <c r="H323">
        <f t="shared" ref="H323:H386" si="5">M323*N323</f>
        <v>133.37</v>
      </c>
      <c r="M323">
        <v>133.37</v>
      </c>
      <c r="N323">
        <v>1</v>
      </c>
    </row>
    <row r="324" spans="1:14">
      <c r="A324">
        <v>39159</v>
      </c>
      <c r="B324" s="1">
        <v>43910</v>
      </c>
      <c r="C324">
        <v>11292</v>
      </c>
      <c r="D324" t="s">
        <v>90</v>
      </c>
      <c r="E324" t="s">
        <v>28</v>
      </c>
      <c r="F324" t="s">
        <v>160</v>
      </c>
      <c r="G324" t="s">
        <v>29</v>
      </c>
      <c r="H324">
        <f t="shared" si="5"/>
        <v>260</v>
      </c>
      <c r="M324">
        <v>65</v>
      </c>
      <c r="N324">
        <v>4</v>
      </c>
    </row>
    <row r="325" spans="1:14">
      <c r="A325">
        <v>62971</v>
      </c>
      <c r="B325" s="1">
        <v>43910</v>
      </c>
      <c r="C325">
        <v>6316</v>
      </c>
      <c r="D325" t="s">
        <v>90</v>
      </c>
      <c r="E325" t="s">
        <v>28</v>
      </c>
      <c r="F325" t="s">
        <v>94</v>
      </c>
      <c r="G325" t="s">
        <v>53</v>
      </c>
      <c r="H325">
        <f t="shared" si="5"/>
        <v>133.37</v>
      </c>
      <c r="M325">
        <v>133.37</v>
      </c>
      <c r="N325">
        <v>1</v>
      </c>
    </row>
    <row r="326" spans="1:14">
      <c r="A326">
        <v>24160</v>
      </c>
      <c r="B326" s="1">
        <v>43909</v>
      </c>
      <c r="C326">
        <v>12160</v>
      </c>
      <c r="D326" t="s">
        <v>90</v>
      </c>
      <c r="E326" t="s">
        <v>28</v>
      </c>
      <c r="F326" t="s">
        <v>412</v>
      </c>
      <c r="G326" t="s">
        <v>46</v>
      </c>
      <c r="H326">
        <f t="shared" si="5"/>
        <v>211.96</v>
      </c>
      <c r="M326">
        <v>52.99</v>
      </c>
      <c r="N326">
        <v>4</v>
      </c>
    </row>
    <row r="327" spans="1:14">
      <c r="A327">
        <v>11643</v>
      </c>
      <c r="B327" s="1">
        <v>43909</v>
      </c>
      <c r="C327">
        <v>823</v>
      </c>
      <c r="D327" t="s">
        <v>90</v>
      </c>
      <c r="E327" t="s">
        <v>28</v>
      </c>
      <c r="F327" t="s">
        <v>94</v>
      </c>
      <c r="G327" t="s">
        <v>53</v>
      </c>
      <c r="H327">
        <f t="shared" si="5"/>
        <v>133.37</v>
      </c>
      <c r="M327">
        <v>133.37</v>
      </c>
      <c r="N327">
        <v>1</v>
      </c>
    </row>
    <row r="328" spans="1:14">
      <c r="A328">
        <v>21966</v>
      </c>
      <c r="B328" s="1">
        <v>43907</v>
      </c>
      <c r="C328">
        <v>10291</v>
      </c>
      <c r="D328" t="s">
        <v>90</v>
      </c>
      <c r="E328" t="s">
        <v>28</v>
      </c>
      <c r="F328" t="s">
        <v>94</v>
      </c>
      <c r="G328" t="s">
        <v>53</v>
      </c>
      <c r="H328">
        <f t="shared" si="5"/>
        <v>133.37</v>
      </c>
      <c r="M328">
        <v>133.37</v>
      </c>
      <c r="N328">
        <v>1</v>
      </c>
    </row>
    <row r="329" spans="1:14">
      <c r="A329">
        <v>21906</v>
      </c>
      <c r="B329" s="1">
        <v>43906</v>
      </c>
      <c r="C329">
        <v>6961</v>
      </c>
      <c r="D329" t="s">
        <v>90</v>
      </c>
      <c r="E329" t="s">
        <v>28</v>
      </c>
      <c r="F329" t="s">
        <v>120</v>
      </c>
      <c r="G329" t="s">
        <v>53</v>
      </c>
      <c r="H329">
        <f t="shared" si="5"/>
        <v>94.75</v>
      </c>
      <c r="M329">
        <v>94.75</v>
      </c>
      <c r="N329">
        <v>1</v>
      </c>
    </row>
    <row r="330" spans="1:14">
      <c r="A330">
        <v>19732</v>
      </c>
      <c r="B330" s="1">
        <v>43906</v>
      </c>
      <c r="C330">
        <v>6402</v>
      </c>
      <c r="D330" t="s">
        <v>90</v>
      </c>
      <c r="E330" t="s">
        <v>33</v>
      </c>
      <c r="F330" t="s">
        <v>120</v>
      </c>
      <c r="G330" t="s">
        <v>53</v>
      </c>
      <c r="H330">
        <f t="shared" si="5"/>
        <v>379</v>
      </c>
      <c r="M330">
        <v>94.75</v>
      </c>
      <c r="N330">
        <v>4</v>
      </c>
    </row>
    <row r="331" spans="1:14">
      <c r="A331">
        <v>75921</v>
      </c>
      <c r="B331" s="1">
        <v>43906</v>
      </c>
      <c r="C331">
        <v>19474</v>
      </c>
      <c r="D331" t="s">
        <v>90</v>
      </c>
      <c r="E331" t="s">
        <v>28</v>
      </c>
      <c r="F331" t="s">
        <v>97</v>
      </c>
      <c r="G331" t="s">
        <v>38</v>
      </c>
      <c r="H331">
        <f t="shared" si="5"/>
        <v>370</v>
      </c>
      <c r="M331">
        <v>370</v>
      </c>
      <c r="N331">
        <v>1</v>
      </c>
    </row>
    <row r="332" spans="1:14">
      <c r="A332">
        <v>4919</v>
      </c>
      <c r="B332" s="1">
        <v>43903</v>
      </c>
      <c r="C332">
        <v>647</v>
      </c>
      <c r="D332" t="s">
        <v>111</v>
      </c>
      <c r="E332" t="s">
        <v>33</v>
      </c>
      <c r="F332" t="s">
        <v>160</v>
      </c>
      <c r="G332" t="s">
        <v>29</v>
      </c>
      <c r="H332">
        <f t="shared" si="5"/>
        <v>325</v>
      </c>
      <c r="M332">
        <v>65</v>
      </c>
      <c r="N332">
        <v>5</v>
      </c>
    </row>
    <row r="333" spans="1:14">
      <c r="A333">
        <v>75936</v>
      </c>
      <c r="B333" s="1">
        <v>43903</v>
      </c>
      <c r="C333">
        <v>19489</v>
      </c>
      <c r="D333" t="s">
        <v>90</v>
      </c>
      <c r="E333" t="s">
        <v>28</v>
      </c>
      <c r="F333" t="s">
        <v>97</v>
      </c>
      <c r="G333" t="s">
        <v>38</v>
      </c>
      <c r="H333">
        <f t="shared" si="5"/>
        <v>370</v>
      </c>
      <c r="M333">
        <v>370</v>
      </c>
      <c r="N333">
        <v>1</v>
      </c>
    </row>
    <row r="334" spans="1:14">
      <c r="A334">
        <v>45461</v>
      </c>
      <c r="B334" s="1">
        <v>43902</v>
      </c>
      <c r="C334">
        <v>4741</v>
      </c>
      <c r="D334" t="s">
        <v>90</v>
      </c>
      <c r="E334" t="s">
        <v>28</v>
      </c>
      <c r="F334" t="s">
        <v>160</v>
      </c>
      <c r="G334" t="s">
        <v>29</v>
      </c>
      <c r="H334">
        <f t="shared" si="5"/>
        <v>260</v>
      </c>
      <c r="M334">
        <v>65</v>
      </c>
      <c r="N334">
        <v>4</v>
      </c>
    </row>
    <row r="335" spans="1:14">
      <c r="A335">
        <v>75738</v>
      </c>
      <c r="B335" s="1">
        <v>43902</v>
      </c>
      <c r="C335">
        <v>19291</v>
      </c>
      <c r="D335" t="s">
        <v>90</v>
      </c>
      <c r="E335" t="s">
        <v>28</v>
      </c>
      <c r="F335" t="s">
        <v>97</v>
      </c>
      <c r="G335" t="s">
        <v>38</v>
      </c>
      <c r="H335">
        <f t="shared" si="5"/>
        <v>370</v>
      </c>
      <c r="M335">
        <v>370</v>
      </c>
      <c r="N335">
        <v>1</v>
      </c>
    </row>
    <row r="336" spans="1:14">
      <c r="A336">
        <v>21534</v>
      </c>
      <c r="B336" s="1">
        <v>43901</v>
      </c>
      <c r="C336">
        <v>11216</v>
      </c>
      <c r="D336" t="s">
        <v>90</v>
      </c>
      <c r="E336" t="s">
        <v>28</v>
      </c>
      <c r="F336" t="s">
        <v>183</v>
      </c>
      <c r="G336" t="s">
        <v>46</v>
      </c>
      <c r="H336">
        <f t="shared" si="5"/>
        <v>660</v>
      </c>
      <c r="M336">
        <v>165</v>
      </c>
      <c r="N336">
        <v>4</v>
      </c>
    </row>
    <row r="337" spans="1:14">
      <c r="A337">
        <v>75739</v>
      </c>
      <c r="B337" s="1">
        <v>43901</v>
      </c>
      <c r="C337">
        <v>19292</v>
      </c>
      <c r="D337" t="s">
        <v>90</v>
      </c>
      <c r="E337" t="s">
        <v>28</v>
      </c>
      <c r="F337" t="s">
        <v>97</v>
      </c>
      <c r="G337" t="s">
        <v>38</v>
      </c>
      <c r="H337">
        <f t="shared" si="5"/>
        <v>370</v>
      </c>
      <c r="M337">
        <v>370</v>
      </c>
      <c r="N337">
        <v>1</v>
      </c>
    </row>
    <row r="338" spans="1:14">
      <c r="A338">
        <v>75740</v>
      </c>
      <c r="B338" s="1">
        <v>43900</v>
      </c>
      <c r="C338">
        <v>19293</v>
      </c>
      <c r="D338" t="s">
        <v>90</v>
      </c>
      <c r="E338" t="s">
        <v>33</v>
      </c>
      <c r="F338" t="s">
        <v>97</v>
      </c>
      <c r="G338" t="s">
        <v>38</v>
      </c>
      <c r="H338">
        <f t="shared" si="5"/>
        <v>370</v>
      </c>
      <c r="M338">
        <v>370</v>
      </c>
      <c r="N338">
        <v>1</v>
      </c>
    </row>
    <row r="339" spans="1:14">
      <c r="A339">
        <v>50054</v>
      </c>
      <c r="B339" s="1">
        <v>43888</v>
      </c>
      <c r="C339">
        <v>1362</v>
      </c>
      <c r="D339" t="s">
        <v>90</v>
      </c>
      <c r="E339" t="s">
        <v>28</v>
      </c>
      <c r="F339" t="s">
        <v>160</v>
      </c>
      <c r="G339" t="s">
        <v>29</v>
      </c>
      <c r="H339">
        <f t="shared" si="5"/>
        <v>260</v>
      </c>
      <c r="M339">
        <v>65</v>
      </c>
      <c r="N339">
        <v>4</v>
      </c>
    </row>
    <row r="340" spans="1:14">
      <c r="A340">
        <v>24661</v>
      </c>
      <c r="B340" s="1">
        <v>43887</v>
      </c>
      <c r="C340">
        <v>5728</v>
      </c>
      <c r="D340" t="s">
        <v>90</v>
      </c>
      <c r="E340" t="s">
        <v>28</v>
      </c>
      <c r="F340" t="s">
        <v>183</v>
      </c>
      <c r="G340" t="s">
        <v>46</v>
      </c>
      <c r="H340">
        <f t="shared" si="5"/>
        <v>660</v>
      </c>
      <c r="M340">
        <v>165</v>
      </c>
      <c r="N340">
        <v>4</v>
      </c>
    </row>
    <row r="341" spans="1:14">
      <c r="A341">
        <v>30802</v>
      </c>
      <c r="B341" s="1">
        <v>43886</v>
      </c>
      <c r="C341">
        <v>8422</v>
      </c>
      <c r="D341" t="s">
        <v>111</v>
      </c>
      <c r="E341" t="s">
        <v>33</v>
      </c>
      <c r="F341" t="s">
        <v>423</v>
      </c>
      <c r="G341" t="s">
        <v>53</v>
      </c>
      <c r="H341">
        <f t="shared" si="5"/>
        <v>174.75</v>
      </c>
      <c r="M341">
        <v>34.950000000000003</v>
      </c>
      <c r="N341">
        <v>5</v>
      </c>
    </row>
    <row r="342" spans="1:14">
      <c r="A342">
        <v>31145</v>
      </c>
      <c r="B342" s="1">
        <v>43885</v>
      </c>
      <c r="C342">
        <v>9803</v>
      </c>
      <c r="D342" t="s">
        <v>111</v>
      </c>
      <c r="E342" t="s">
        <v>33</v>
      </c>
      <c r="F342" t="s">
        <v>134</v>
      </c>
      <c r="G342" t="s">
        <v>29</v>
      </c>
      <c r="H342">
        <f t="shared" si="5"/>
        <v>425</v>
      </c>
      <c r="M342">
        <v>85</v>
      </c>
      <c r="N342">
        <v>5</v>
      </c>
    </row>
    <row r="343" spans="1:14">
      <c r="A343">
        <v>24453</v>
      </c>
      <c r="B343" s="1">
        <v>43884</v>
      </c>
      <c r="C343">
        <v>4841</v>
      </c>
      <c r="D343" t="s">
        <v>111</v>
      </c>
      <c r="E343" t="s">
        <v>33</v>
      </c>
      <c r="F343" t="s">
        <v>134</v>
      </c>
      <c r="G343" t="s">
        <v>29</v>
      </c>
      <c r="H343">
        <f t="shared" si="5"/>
        <v>425</v>
      </c>
      <c r="M343">
        <v>85</v>
      </c>
      <c r="N343">
        <v>5</v>
      </c>
    </row>
    <row r="344" spans="1:14">
      <c r="A344">
        <v>24438</v>
      </c>
      <c r="B344" s="1">
        <v>43884</v>
      </c>
      <c r="C344">
        <v>12038</v>
      </c>
      <c r="D344" t="s">
        <v>90</v>
      </c>
      <c r="E344" t="s">
        <v>28</v>
      </c>
      <c r="F344" t="s">
        <v>94</v>
      </c>
      <c r="G344" t="s">
        <v>53</v>
      </c>
      <c r="H344">
        <f t="shared" si="5"/>
        <v>133.37</v>
      </c>
      <c r="M344">
        <v>133.37</v>
      </c>
      <c r="N344">
        <v>1</v>
      </c>
    </row>
    <row r="345" spans="1:14">
      <c r="A345">
        <v>22811</v>
      </c>
      <c r="B345" s="1">
        <v>43883</v>
      </c>
      <c r="C345">
        <v>1962</v>
      </c>
      <c r="D345" t="s">
        <v>111</v>
      </c>
      <c r="E345" t="s">
        <v>33</v>
      </c>
      <c r="F345" t="s">
        <v>120</v>
      </c>
      <c r="G345" t="s">
        <v>53</v>
      </c>
      <c r="H345">
        <f t="shared" si="5"/>
        <v>473.75</v>
      </c>
      <c r="M345">
        <v>94.75</v>
      </c>
      <c r="N345">
        <v>5</v>
      </c>
    </row>
    <row r="346" spans="1:14">
      <c r="A346">
        <v>20234</v>
      </c>
      <c r="B346" s="1">
        <v>43883</v>
      </c>
      <c r="C346">
        <v>7132</v>
      </c>
      <c r="D346" t="s">
        <v>111</v>
      </c>
      <c r="E346" t="s">
        <v>28</v>
      </c>
      <c r="F346" t="s">
        <v>134</v>
      </c>
      <c r="G346" t="s">
        <v>29</v>
      </c>
      <c r="H346">
        <f t="shared" si="5"/>
        <v>85</v>
      </c>
      <c r="M346">
        <v>85</v>
      </c>
      <c r="N346">
        <v>1</v>
      </c>
    </row>
    <row r="347" spans="1:14">
      <c r="A347">
        <v>26073</v>
      </c>
      <c r="B347" s="1">
        <v>43883</v>
      </c>
      <c r="C347">
        <v>9148</v>
      </c>
      <c r="D347" t="s">
        <v>111</v>
      </c>
      <c r="E347" t="s">
        <v>33</v>
      </c>
      <c r="F347" t="s">
        <v>160</v>
      </c>
      <c r="G347" t="s">
        <v>29</v>
      </c>
      <c r="H347">
        <f t="shared" si="5"/>
        <v>325</v>
      </c>
      <c r="M347">
        <v>65</v>
      </c>
      <c r="N347">
        <v>5</v>
      </c>
    </row>
    <row r="348" spans="1:14">
      <c r="A348">
        <v>24230</v>
      </c>
      <c r="B348" s="1">
        <v>43883</v>
      </c>
      <c r="C348">
        <v>1718</v>
      </c>
      <c r="D348" t="s">
        <v>90</v>
      </c>
      <c r="E348" t="s">
        <v>28</v>
      </c>
      <c r="F348" t="s">
        <v>120</v>
      </c>
      <c r="G348" t="s">
        <v>53</v>
      </c>
      <c r="H348">
        <f t="shared" si="5"/>
        <v>94.75</v>
      </c>
      <c r="M348">
        <v>94.75</v>
      </c>
      <c r="N348">
        <v>1</v>
      </c>
    </row>
    <row r="349" spans="1:14">
      <c r="A349">
        <v>21193</v>
      </c>
      <c r="B349" s="1">
        <v>43882</v>
      </c>
      <c r="C349">
        <v>5074</v>
      </c>
      <c r="D349" t="s">
        <v>111</v>
      </c>
      <c r="E349" t="s">
        <v>33</v>
      </c>
      <c r="F349" t="s">
        <v>160</v>
      </c>
      <c r="G349" t="s">
        <v>29</v>
      </c>
      <c r="H349">
        <f t="shared" si="5"/>
        <v>325</v>
      </c>
      <c r="M349">
        <v>65</v>
      </c>
      <c r="N349">
        <v>5</v>
      </c>
    </row>
    <row r="350" spans="1:14">
      <c r="A350">
        <v>21196</v>
      </c>
      <c r="B350" s="1">
        <v>43881</v>
      </c>
      <c r="C350">
        <v>6738</v>
      </c>
      <c r="D350" t="s">
        <v>111</v>
      </c>
      <c r="E350" t="s">
        <v>33</v>
      </c>
      <c r="F350" t="s">
        <v>160</v>
      </c>
      <c r="G350" t="s">
        <v>29</v>
      </c>
      <c r="H350">
        <f t="shared" si="5"/>
        <v>325</v>
      </c>
      <c r="M350">
        <v>65</v>
      </c>
      <c r="N350">
        <v>5</v>
      </c>
    </row>
    <row r="351" spans="1:14">
      <c r="A351">
        <v>24764</v>
      </c>
      <c r="B351" s="1">
        <v>43881</v>
      </c>
      <c r="C351">
        <v>8551</v>
      </c>
      <c r="D351" t="s">
        <v>90</v>
      </c>
      <c r="E351" t="s">
        <v>28</v>
      </c>
      <c r="F351" t="s">
        <v>94</v>
      </c>
      <c r="G351" t="s">
        <v>53</v>
      </c>
      <c r="H351">
        <f t="shared" si="5"/>
        <v>133.37</v>
      </c>
      <c r="M351">
        <v>133.37</v>
      </c>
      <c r="N351">
        <v>1</v>
      </c>
    </row>
    <row r="352" spans="1:14">
      <c r="A352">
        <v>44617</v>
      </c>
      <c r="B352" s="1">
        <v>43880</v>
      </c>
      <c r="C352">
        <v>2214</v>
      </c>
      <c r="D352" t="s">
        <v>111</v>
      </c>
      <c r="E352" t="s">
        <v>33</v>
      </c>
      <c r="F352" t="s">
        <v>160</v>
      </c>
      <c r="G352" t="s">
        <v>29</v>
      </c>
      <c r="H352">
        <f t="shared" si="5"/>
        <v>325</v>
      </c>
      <c r="M352">
        <v>65</v>
      </c>
      <c r="N352">
        <v>5</v>
      </c>
    </row>
    <row r="353" spans="1:14">
      <c r="A353">
        <v>50226</v>
      </c>
      <c r="B353" s="1">
        <v>43879</v>
      </c>
      <c r="C353">
        <v>9248</v>
      </c>
      <c r="D353" t="s">
        <v>111</v>
      </c>
      <c r="E353" t="s">
        <v>33</v>
      </c>
      <c r="F353" t="s">
        <v>160</v>
      </c>
      <c r="G353" t="s">
        <v>29</v>
      </c>
      <c r="H353">
        <f t="shared" si="5"/>
        <v>325</v>
      </c>
      <c r="M353">
        <v>65</v>
      </c>
      <c r="N353">
        <v>5</v>
      </c>
    </row>
    <row r="354" spans="1:14">
      <c r="A354">
        <v>21973</v>
      </c>
      <c r="B354" s="1">
        <v>43878</v>
      </c>
      <c r="C354">
        <v>12033</v>
      </c>
      <c r="D354" t="s">
        <v>111</v>
      </c>
      <c r="E354" t="s">
        <v>33</v>
      </c>
      <c r="F354" t="s">
        <v>183</v>
      </c>
      <c r="G354" t="s">
        <v>46</v>
      </c>
      <c r="H354">
        <f t="shared" si="5"/>
        <v>825</v>
      </c>
      <c r="M354">
        <v>165</v>
      </c>
      <c r="N354">
        <v>5</v>
      </c>
    </row>
    <row r="355" spans="1:14">
      <c r="A355">
        <v>21522</v>
      </c>
      <c r="B355" s="1">
        <v>43878</v>
      </c>
      <c r="C355">
        <v>5270</v>
      </c>
      <c r="D355" t="s">
        <v>90</v>
      </c>
      <c r="E355" t="s">
        <v>28</v>
      </c>
      <c r="F355" t="s">
        <v>94</v>
      </c>
      <c r="G355" t="s">
        <v>53</v>
      </c>
      <c r="H355">
        <f t="shared" si="5"/>
        <v>133.37</v>
      </c>
      <c r="M355">
        <v>133.37</v>
      </c>
      <c r="N355">
        <v>1</v>
      </c>
    </row>
    <row r="356" spans="1:14">
      <c r="A356">
        <v>23886</v>
      </c>
      <c r="B356" s="1">
        <v>43876</v>
      </c>
      <c r="C356">
        <v>5243</v>
      </c>
      <c r="D356" t="s">
        <v>111</v>
      </c>
      <c r="E356" t="s">
        <v>33</v>
      </c>
      <c r="F356" t="s">
        <v>134</v>
      </c>
      <c r="G356" t="s">
        <v>29</v>
      </c>
      <c r="H356">
        <f t="shared" si="5"/>
        <v>425</v>
      </c>
      <c r="M356">
        <v>85</v>
      </c>
      <c r="N356">
        <v>5</v>
      </c>
    </row>
    <row r="357" spans="1:14">
      <c r="A357">
        <v>3137</v>
      </c>
      <c r="B357" s="1">
        <v>43876</v>
      </c>
      <c r="C357">
        <v>8524</v>
      </c>
      <c r="D357" t="s">
        <v>111</v>
      </c>
      <c r="E357" t="s">
        <v>33</v>
      </c>
      <c r="F357" t="s">
        <v>160</v>
      </c>
      <c r="G357" t="s">
        <v>29</v>
      </c>
      <c r="H357">
        <f t="shared" si="5"/>
        <v>325</v>
      </c>
      <c r="M357">
        <v>65</v>
      </c>
      <c r="N357">
        <v>5</v>
      </c>
    </row>
    <row r="358" spans="1:14">
      <c r="A358">
        <v>18245</v>
      </c>
      <c r="B358" s="1">
        <v>43875</v>
      </c>
      <c r="C358">
        <v>8224</v>
      </c>
      <c r="D358" t="s">
        <v>111</v>
      </c>
      <c r="E358" t="s">
        <v>28</v>
      </c>
      <c r="F358" t="s">
        <v>94</v>
      </c>
      <c r="G358" t="s">
        <v>53</v>
      </c>
      <c r="H358">
        <f t="shared" si="5"/>
        <v>133.37</v>
      </c>
      <c r="M358">
        <v>133.37</v>
      </c>
      <c r="N358">
        <v>1</v>
      </c>
    </row>
    <row r="359" spans="1:14">
      <c r="A359">
        <v>20085</v>
      </c>
      <c r="B359" s="1">
        <v>43874</v>
      </c>
      <c r="C359">
        <v>7466</v>
      </c>
      <c r="D359" t="s">
        <v>111</v>
      </c>
      <c r="E359" t="s">
        <v>28</v>
      </c>
      <c r="F359" t="s">
        <v>94</v>
      </c>
      <c r="G359" t="s">
        <v>53</v>
      </c>
      <c r="H359">
        <f t="shared" si="5"/>
        <v>133.37</v>
      </c>
      <c r="M359">
        <v>133.37</v>
      </c>
      <c r="N359">
        <v>1</v>
      </c>
    </row>
    <row r="360" spans="1:14">
      <c r="A360">
        <v>19528</v>
      </c>
      <c r="B360" s="1">
        <v>43874</v>
      </c>
      <c r="C360">
        <v>2364</v>
      </c>
      <c r="D360" t="s">
        <v>90</v>
      </c>
      <c r="E360" t="s">
        <v>33</v>
      </c>
      <c r="F360" t="s">
        <v>134</v>
      </c>
      <c r="G360" t="s">
        <v>29</v>
      </c>
      <c r="H360">
        <f t="shared" si="5"/>
        <v>340</v>
      </c>
      <c r="M360">
        <v>85</v>
      </c>
      <c r="N360">
        <v>4</v>
      </c>
    </row>
    <row r="361" spans="1:14">
      <c r="A361">
        <v>75937</v>
      </c>
      <c r="B361" s="1">
        <v>43874</v>
      </c>
      <c r="C361">
        <v>19490</v>
      </c>
      <c r="D361" t="s">
        <v>90</v>
      </c>
      <c r="E361" t="s">
        <v>28</v>
      </c>
      <c r="F361" t="s">
        <v>97</v>
      </c>
      <c r="G361" t="s">
        <v>38</v>
      </c>
      <c r="H361">
        <f t="shared" si="5"/>
        <v>370</v>
      </c>
      <c r="M361">
        <v>370</v>
      </c>
      <c r="N361">
        <v>1</v>
      </c>
    </row>
    <row r="362" spans="1:14">
      <c r="A362">
        <v>65005</v>
      </c>
      <c r="B362" s="1">
        <v>43873</v>
      </c>
      <c r="C362">
        <v>1956</v>
      </c>
      <c r="D362" t="s">
        <v>111</v>
      </c>
      <c r="E362" t="s">
        <v>28</v>
      </c>
      <c r="F362" t="s">
        <v>94</v>
      </c>
      <c r="G362" t="s">
        <v>53</v>
      </c>
      <c r="H362">
        <f t="shared" si="5"/>
        <v>133.37</v>
      </c>
      <c r="M362">
        <v>133.37</v>
      </c>
      <c r="N362">
        <v>1</v>
      </c>
    </row>
    <row r="363" spans="1:14">
      <c r="A363">
        <v>24063</v>
      </c>
      <c r="B363" s="1">
        <v>43873</v>
      </c>
      <c r="C363">
        <v>8358</v>
      </c>
      <c r="D363" t="s">
        <v>90</v>
      </c>
      <c r="E363" t="s">
        <v>28</v>
      </c>
      <c r="F363" t="s">
        <v>94</v>
      </c>
      <c r="G363" t="s">
        <v>53</v>
      </c>
      <c r="H363">
        <f t="shared" si="5"/>
        <v>133.37</v>
      </c>
      <c r="M363">
        <v>133.37</v>
      </c>
      <c r="N363">
        <v>1</v>
      </c>
    </row>
    <row r="364" spans="1:14">
      <c r="A364">
        <v>19610</v>
      </c>
      <c r="B364" s="1">
        <v>43872</v>
      </c>
      <c r="C364">
        <v>387</v>
      </c>
      <c r="D364" t="s">
        <v>111</v>
      </c>
      <c r="E364" t="s">
        <v>28</v>
      </c>
      <c r="F364" t="s">
        <v>94</v>
      </c>
      <c r="G364" t="s">
        <v>53</v>
      </c>
      <c r="H364">
        <f t="shared" si="5"/>
        <v>133.37</v>
      </c>
      <c r="M364">
        <v>133.37</v>
      </c>
      <c r="N364">
        <v>1</v>
      </c>
    </row>
    <row r="365" spans="1:14">
      <c r="A365">
        <v>19380</v>
      </c>
      <c r="B365" s="1">
        <v>43872</v>
      </c>
      <c r="C365">
        <v>482</v>
      </c>
      <c r="D365" t="s">
        <v>111</v>
      </c>
      <c r="E365" t="s">
        <v>28</v>
      </c>
      <c r="F365" t="s">
        <v>94</v>
      </c>
      <c r="G365" t="s">
        <v>53</v>
      </c>
      <c r="H365">
        <f t="shared" si="5"/>
        <v>133.37</v>
      </c>
      <c r="M365">
        <v>133.37</v>
      </c>
      <c r="N365">
        <v>1</v>
      </c>
    </row>
    <row r="366" spans="1:14">
      <c r="A366">
        <v>19817</v>
      </c>
      <c r="B366" s="1">
        <v>43872</v>
      </c>
      <c r="C366">
        <v>3490</v>
      </c>
      <c r="D366" t="s">
        <v>111</v>
      </c>
      <c r="E366" t="s">
        <v>28</v>
      </c>
      <c r="F366" t="s">
        <v>94</v>
      </c>
      <c r="G366" t="s">
        <v>53</v>
      </c>
      <c r="H366">
        <f t="shared" si="5"/>
        <v>133.37</v>
      </c>
      <c r="M366">
        <v>133.37</v>
      </c>
      <c r="N366">
        <v>1</v>
      </c>
    </row>
    <row r="367" spans="1:14">
      <c r="A367">
        <v>22076</v>
      </c>
      <c r="B367" s="1">
        <v>43872</v>
      </c>
      <c r="C367">
        <v>2240</v>
      </c>
      <c r="D367" t="s">
        <v>90</v>
      </c>
      <c r="E367" t="s">
        <v>28</v>
      </c>
      <c r="F367" t="s">
        <v>120</v>
      </c>
      <c r="G367" t="s">
        <v>53</v>
      </c>
      <c r="H367">
        <f t="shared" si="5"/>
        <v>284.25</v>
      </c>
      <c r="M367">
        <v>94.75</v>
      </c>
      <c r="N367">
        <v>3</v>
      </c>
    </row>
    <row r="368" spans="1:14">
      <c r="A368">
        <v>21971</v>
      </c>
      <c r="B368" s="1">
        <v>43872</v>
      </c>
      <c r="C368">
        <v>9163</v>
      </c>
      <c r="D368" t="s">
        <v>90</v>
      </c>
      <c r="E368" t="s">
        <v>28</v>
      </c>
      <c r="F368" t="s">
        <v>94</v>
      </c>
      <c r="G368" t="s">
        <v>53</v>
      </c>
      <c r="H368">
        <f t="shared" si="5"/>
        <v>133.37</v>
      </c>
      <c r="M368">
        <v>133.37</v>
      </c>
      <c r="N368">
        <v>1</v>
      </c>
    </row>
    <row r="369" spans="1:14">
      <c r="A369">
        <v>21907</v>
      </c>
      <c r="B369" s="1">
        <v>43872</v>
      </c>
      <c r="C369">
        <v>12038</v>
      </c>
      <c r="D369" t="s">
        <v>90</v>
      </c>
      <c r="E369" t="s">
        <v>28</v>
      </c>
      <c r="F369" t="s">
        <v>94</v>
      </c>
      <c r="G369" t="s">
        <v>53</v>
      </c>
      <c r="H369">
        <f t="shared" si="5"/>
        <v>133.37</v>
      </c>
      <c r="M369">
        <v>133.37</v>
      </c>
      <c r="N369">
        <v>1</v>
      </c>
    </row>
    <row r="370" spans="1:14">
      <c r="A370">
        <v>23610</v>
      </c>
      <c r="B370" s="1">
        <v>43872</v>
      </c>
      <c r="C370">
        <v>6780</v>
      </c>
      <c r="D370" t="s">
        <v>90</v>
      </c>
      <c r="E370" t="s">
        <v>28</v>
      </c>
      <c r="F370" t="s">
        <v>94</v>
      </c>
      <c r="G370" t="s">
        <v>53</v>
      </c>
      <c r="H370">
        <f t="shared" si="5"/>
        <v>133.37</v>
      </c>
      <c r="M370">
        <v>133.37</v>
      </c>
      <c r="N370">
        <v>1</v>
      </c>
    </row>
    <row r="371" spans="1:14">
      <c r="A371">
        <v>75729</v>
      </c>
      <c r="B371" s="1">
        <v>43871</v>
      </c>
      <c r="C371">
        <v>19282</v>
      </c>
      <c r="D371" t="s">
        <v>90</v>
      </c>
      <c r="E371" t="s">
        <v>33</v>
      </c>
      <c r="F371" t="s">
        <v>97</v>
      </c>
      <c r="G371" t="s">
        <v>38</v>
      </c>
      <c r="H371">
        <f t="shared" si="5"/>
        <v>370</v>
      </c>
      <c r="M371">
        <v>370</v>
      </c>
      <c r="N371">
        <v>1</v>
      </c>
    </row>
    <row r="372" spans="1:14">
      <c r="A372">
        <v>75915</v>
      </c>
      <c r="B372" s="1">
        <v>43870</v>
      </c>
      <c r="C372">
        <v>19468</v>
      </c>
      <c r="D372" t="s">
        <v>90</v>
      </c>
      <c r="E372" t="s">
        <v>28</v>
      </c>
      <c r="F372" t="s">
        <v>97</v>
      </c>
      <c r="G372" t="s">
        <v>38</v>
      </c>
      <c r="H372">
        <f t="shared" si="5"/>
        <v>370</v>
      </c>
      <c r="M372">
        <v>370</v>
      </c>
      <c r="N372">
        <v>1</v>
      </c>
    </row>
    <row r="373" spans="1:14">
      <c r="A373">
        <v>75851</v>
      </c>
      <c r="B373" s="1">
        <v>43869</v>
      </c>
      <c r="C373">
        <v>19404</v>
      </c>
      <c r="D373" t="s">
        <v>111</v>
      </c>
      <c r="E373" t="s">
        <v>33</v>
      </c>
      <c r="F373" t="s">
        <v>97</v>
      </c>
      <c r="G373" t="s">
        <v>38</v>
      </c>
      <c r="H373">
        <f t="shared" si="5"/>
        <v>370</v>
      </c>
      <c r="M373">
        <v>370</v>
      </c>
      <c r="N373">
        <v>1</v>
      </c>
    </row>
    <row r="374" spans="1:14">
      <c r="A374">
        <v>75852</v>
      </c>
      <c r="B374" s="1">
        <v>43868</v>
      </c>
      <c r="C374">
        <v>19405</v>
      </c>
      <c r="D374" t="s">
        <v>90</v>
      </c>
      <c r="E374" t="s">
        <v>28</v>
      </c>
      <c r="F374" t="s">
        <v>97</v>
      </c>
      <c r="G374" t="s">
        <v>38</v>
      </c>
      <c r="H374">
        <f t="shared" si="5"/>
        <v>370</v>
      </c>
      <c r="M374">
        <v>370</v>
      </c>
      <c r="N374">
        <v>1</v>
      </c>
    </row>
    <row r="375" spans="1:14">
      <c r="A375">
        <v>75853</v>
      </c>
      <c r="B375" s="1">
        <v>43867</v>
      </c>
      <c r="C375">
        <v>19406</v>
      </c>
      <c r="D375" t="s">
        <v>111</v>
      </c>
      <c r="E375" t="s">
        <v>28</v>
      </c>
      <c r="F375" t="s">
        <v>97</v>
      </c>
      <c r="G375" t="s">
        <v>38</v>
      </c>
      <c r="H375">
        <f t="shared" si="5"/>
        <v>370</v>
      </c>
      <c r="M375">
        <v>370</v>
      </c>
      <c r="N375">
        <v>1</v>
      </c>
    </row>
    <row r="376" spans="1:14">
      <c r="A376">
        <v>75854</v>
      </c>
      <c r="B376" s="1">
        <v>43866</v>
      </c>
      <c r="C376">
        <v>19407</v>
      </c>
      <c r="D376" t="s">
        <v>90</v>
      </c>
      <c r="E376" t="s">
        <v>28</v>
      </c>
      <c r="F376" t="s">
        <v>97</v>
      </c>
      <c r="G376" t="s">
        <v>38</v>
      </c>
      <c r="H376">
        <f t="shared" si="5"/>
        <v>370</v>
      </c>
      <c r="M376">
        <v>370</v>
      </c>
      <c r="N376">
        <v>1</v>
      </c>
    </row>
    <row r="377" spans="1:14">
      <c r="A377">
        <v>75855</v>
      </c>
      <c r="B377" s="1">
        <v>43865</v>
      </c>
      <c r="C377">
        <v>19408</v>
      </c>
      <c r="D377" t="s">
        <v>111</v>
      </c>
      <c r="E377" t="s">
        <v>28</v>
      </c>
      <c r="F377" t="s">
        <v>97</v>
      </c>
      <c r="G377" t="s">
        <v>38</v>
      </c>
      <c r="H377">
        <f t="shared" si="5"/>
        <v>370</v>
      </c>
      <c r="M377">
        <v>370</v>
      </c>
      <c r="N377">
        <v>1</v>
      </c>
    </row>
    <row r="378" spans="1:14">
      <c r="A378">
        <v>2263</v>
      </c>
      <c r="B378" s="1">
        <v>43865</v>
      </c>
      <c r="C378">
        <v>5367</v>
      </c>
      <c r="D378" t="s">
        <v>90</v>
      </c>
      <c r="E378" t="s">
        <v>28</v>
      </c>
      <c r="F378" t="s">
        <v>160</v>
      </c>
      <c r="G378" t="s">
        <v>29</v>
      </c>
      <c r="H378">
        <f t="shared" si="5"/>
        <v>195</v>
      </c>
      <c r="M378">
        <v>65</v>
      </c>
      <c r="N378">
        <v>3</v>
      </c>
    </row>
    <row r="379" spans="1:14">
      <c r="A379">
        <v>2263</v>
      </c>
      <c r="B379" s="1">
        <v>43864</v>
      </c>
      <c r="C379">
        <v>5367</v>
      </c>
      <c r="D379" t="s">
        <v>90</v>
      </c>
      <c r="E379" t="s">
        <v>28</v>
      </c>
      <c r="F379" t="s">
        <v>160</v>
      </c>
      <c r="G379" t="s">
        <v>29</v>
      </c>
      <c r="H379">
        <f t="shared" si="5"/>
        <v>195</v>
      </c>
      <c r="M379">
        <v>65</v>
      </c>
      <c r="N379">
        <v>3</v>
      </c>
    </row>
    <row r="380" spans="1:14">
      <c r="A380">
        <v>22819</v>
      </c>
      <c r="B380" s="1">
        <v>43864</v>
      </c>
      <c r="C380">
        <v>10368</v>
      </c>
      <c r="D380" t="s">
        <v>90</v>
      </c>
      <c r="E380" t="s">
        <v>28</v>
      </c>
      <c r="F380" t="s">
        <v>183</v>
      </c>
      <c r="G380" t="s">
        <v>46</v>
      </c>
      <c r="H380">
        <f t="shared" si="5"/>
        <v>495</v>
      </c>
      <c r="M380">
        <v>165</v>
      </c>
      <c r="N380">
        <v>3</v>
      </c>
    </row>
    <row r="381" spans="1:14">
      <c r="A381">
        <v>75856</v>
      </c>
      <c r="B381" s="1">
        <v>43864</v>
      </c>
      <c r="C381">
        <v>19409</v>
      </c>
      <c r="D381" t="s">
        <v>90</v>
      </c>
      <c r="E381" t="s">
        <v>28</v>
      </c>
      <c r="F381" t="s">
        <v>97</v>
      </c>
      <c r="G381" t="s">
        <v>38</v>
      </c>
      <c r="H381">
        <f t="shared" si="5"/>
        <v>370</v>
      </c>
      <c r="M381">
        <v>370</v>
      </c>
      <c r="N381">
        <v>1</v>
      </c>
    </row>
    <row r="382" spans="1:14">
      <c r="A382">
        <v>75803</v>
      </c>
      <c r="B382" s="1">
        <v>43864</v>
      </c>
      <c r="C382">
        <v>19356</v>
      </c>
      <c r="D382" t="s">
        <v>90</v>
      </c>
      <c r="E382" t="s">
        <v>28</v>
      </c>
      <c r="F382" t="s">
        <v>97</v>
      </c>
      <c r="G382" t="s">
        <v>38</v>
      </c>
      <c r="H382">
        <f t="shared" si="5"/>
        <v>370</v>
      </c>
      <c r="M382">
        <v>370</v>
      </c>
      <c r="N382">
        <v>1</v>
      </c>
    </row>
    <row r="383" spans="1:14">
      <c r="A383">
        <v>19213</v>
      </c>
      <c r="B383" s="1">
        <v>43863</v>
      </c>
      <c r="C383">
        <v>3311</v>
      </c>
      <c r="D383" t="s">
        <v>111</v>
      </c>
      <c r="E383" t="s">
        <v>28</v>
      </c>
      <c r="F383" t="s">
        <v>115</v>
      </c>
      <c r="G383" t="s">
        <v>49</v>
      </c>
      <c r="H383">
        <f t="shared" si="5"/>
        <v>460.58</v>
      </c>
      <c r="M383">
        <v>460.58</v>
      </c>
      <c r="N383">
        <v>1</v>
      </c>
    </row>
    <row r="384" spans="1:14">
      <c r="A384">
        <v>2203</v>
      </c>
      <c r="B384" s="1">
        <v>43863</v>
      </c>
      <c r="C384">
        <v>7701</v>
      </c>
      <c r="D384" t="s">
        <v>111</v>
      </c>
      <c r="E384" t="s">
        <v>33</v>
      </c>
      <c r="F384" t="s">
        <v>134</v>
      </c>
      <c r="G384" t="s">
        <v>29</v>
      </c>
      <c r="H384">
        <f t="shared" si="5"/>
        <v>425</v>
      </c>
      <c r="M384">
        <v>85</v>
      </c>
      <c r="N384">
        <v>5</v>
      </c>
    </row>
    <row r="385" spans="1:14">
      <c r="A385">
        <v>16864</v>
      </c>
      <c r="B385" s="1">
        <v>43863</v>
      </c>
      <c r="C385">
        <v>10992</v>
      </c>
      <c r="D385" t="s">
        <v>90</v>
      </c>
      <c r="E385" t="s">
        <v>28</v>
      </c>
      <c r="F385" t="s">
        <v>120</v>
      </c>
      <c r="G385" t="s">
        <v>53</v>
      </c>
      <c r="H385">
        <f t="shared" si="5"/>
        <v>94.75</v>
      </c>
      <c r="M385">
        <v>94.75</v>
      </c>
      <c r="N385">
        <v>1</v>
      </c>
    </row>
    <row r="386" spans="1:14">
      <c r="A386">
        <v>75804</v>
      </c>
      <c r="B386" s="1">
        <v>43863</v>
      </c>
      <c r="C386">
        <v>19357</v>
      </c>
      <c r="D386" t="s">
        <v>90</v>
      </c>
      <c r="E386" t="s">
        <v>28</v>
      </c>
      <c r="F386" t="s">
        <v>97</v>
      </c>
      <c r="G386" t="s">
        <v>38</v>
      </c>
      <c r="H386">
        <f t="shared" si="5"/>
        <v>370</v>
      </c>
      <c r="M386">
        <v>370</v>
      </c>
      <c r="N386">
        <v>1</v>
      </c>
    </row>
    <row r="387" spans="1:14">
      <c r="A387">
        <v>75857</v>
      </c>
      <c r="B387" s="1">
        <v>43863</v>
      </c>
      <c r="C387">
        <v>19410</v>
      </c>
      <c r="D387" t="s">
        <v>90</v>
      </c>
      <c r="E387" t="s">
        <v>28</v>
      </c>
      <c r="F387" t="s">
        <v>97</v>
      </c>
      <c r="G387" t="s">
        <v>38</v>
      </c>
      <c r="H387">
        <f t="shared" ref="H387:H450" si="6">M387*N387</f>
        <v>370</v>
      </c>
      <c r="M387">
        <v>370</v>
      </c>
      <c r="N387">
        <v>1</v>
      </c>
    </row>
    <row r="388" spans="1:14">
      <c r="A388">
        <v>14250</v>
      </c>
      <c r="B388" s="1">
        <v>43862</v>
      </c>
      <c r="C388">
        <v>6010</v>
      </c>
      <c r="D388" t="s">
        <v>111</v>
      </c>
      <c r="E388" t="s">
        <v>28</v>
      </c>
      <c r="F388" t="s">
        <v>112</v>
      </c>
      <c r="G388" t="s">
        <v>34</v>
      </c>
      <c r="H388">
        <f t="shared" si="6"/>
        <v>80</v>
      </c>
      <c r="M388">
        <v>80</v>
      </c>
      <c r="N388">
        <v>1</v>
      </c>
    </row>
    <row r="389" spans="1:14">
      <c r="A389">
        <v>46064</v>
      </c>
      <c r="B389" s="1">
        <v>43862</v>
      </c>
      <c r="C389">
        <v>6980</v>
      </c>
      <c r="D389" t="s">
        <v>90</v>
      </c>
      <c r="E389" t="s">
        <v>28</v>
      </c>
      <c r="F389" t="s">
        <v>94</v>
      </c>
      <c r="G389" t="s">
        <v>53</v>
      </c>
      <c r="H389">
        <f t="shared" si="6"/>
        <v>133.37</v>
      </c>
      <c r="M389">
        <v>133.37</v>
      </c>
      <c r="N389">
        <v>1</v>
      </c>
    </row>
    <row r="390" spans="1:14">
      <c r="A390">
        <v>21522</v>
      </c>
      <c r="B390" s="1">
        <v>43862</v>
      </c>
      <c r="C390">
        <v>5270</v>
      </c>
      <c r="D390" t="s">
        <v>90</v>
      </c>
      <c r="E390" t="s">
        <v>28</v>
      </c>
      <c r="F390" t="s">
        <v>94</v>
      </c>
      <c r="G390" t="s">
        <v>53</v>
      </c>
      <c r="H390">
        <f t="shared" si="6"/>
        <v>133.37</v>
      </c>
      <c r="M390">
        <v>133.37</v>
      </c>
      <c r="N390">
        <v>1</v>
      </c>
    </row>
    <row r="391" spans="1:14">
      <c r="A391">
        <v>75858</v>
      </c>
      <c r="B391" s="1">
        <v>43862</v>
      </c>
      <c r="C391">
        <v>19411</v>
      </c>
      <c r="D391" t="s">
        <v>90</v>
      </c>
      <c r="E391" t="s">
        <v>28</v>
      </c>
      <c r="F391" t="s">
        <v>97</v>
      </c>
      <c r="G391" t="s">
        <v>38</v>
      </c>
      <c r="H391">
        <f t="shared" si="6"/>
        <v>370</v>
      </c>
      <c r="M391">
        <v>370</v>
      </c>
      <c r="N391">
        <v>1</v>
      </c>
    </row>
    <row r="392" spans="1:14">
      <c r="A392">
        <v>75805</v>
      </c>
      <c r="B392" s="1">
        <v>43862</v>
      </c>
      <c r="C392">
        <v>19358</v>
      </c>
      <c r="D392" t="s">
        <v>90</v>
      </c>
      <c r="E392" t="s">
        <v>28</v>
      </c>
      <c r="F392" t="s">
        <v>97</v>
      </c>
      <c r="G392" t="s">
        <v>38</v>
      </c>
      <c r="H392">
        <f t="shared" si="6"/>
        <v>370</v>
      </c>
      <c r="M392">
        <v>370</v>
      </c>
      <c r="N392">
        <v>1</v>
      </c>
    </row>
    <row r="393" spans="1:14">
      <c r="A393">
        <v>77202</v>
      </c>
      <c r="B393" s="1">
        <v>43861</v>
      </c>
      <c r="C393">
        <v>20755</v>
      </c>
      <c r="D393" t="s">
        <v>111</v>
      </c>
      <c r="E393" t="s">
        <v>28</v>
      </c>
      <c r="F393" t="s">
        <v>97</v>
      </c>
      <c r="G393" t="s">
        <v>38</v>
      </c>
      <c r="H393">
        <f t="shared" si="6"/>
        <v>370</v>
      </c>
      <c r="M393">
        <v>370</v>
      </c>
      <c r="N393">
        <v>1</v>
      </c>
    </row>
    <row r="394" spans="1:14">
      <c r="A394">
        <v>16617</v>
      </c>
      <c r="B394" s="1">
        <v>43861</v>
      </c>
      <c r="C394">
        <v>4047</v>
      </c>
      <c r="D394" t="s">
        <v>111</v>
      </c>
      <c r="E394" t="s">
        <v>28</v>
      </c>
      <c r="F394" t="s">
        <v>94</v>
      </c>
      <c r="G394" t="s">
        <v>53</v>
      </c>
      <c r="H394">
        <f t="shared" si="6"/>
        <v>133.37</v>
      </c>
      <c r="M394">
        <v>133.37</v>
      </c>
      <c r="N394">
        <v>1</v>
      </c>
    </row>
    <row r="395" spans="1:14">
      <c r="A395">
        <v>10580</v>
      </c>
      <c r="B395" s="1">
        <v>43861</v>
      </c>
      <c r="C395">
        <v>9556</v>
      </c>
      <c r="D395" t="s">
        <v>111</v>
      </c>
      <c r="E395" t="s">
        <v>28</v>
      </c>
      <c r="F395" t="s">
        <v>115</v>
      </c>
      <c r="G395" t="s">
        <v>49</v>
      </c>
      <c r="H395">
        <f t="shared" si="6"/>
        <v>460.58</v>
      </c>
      <c r="M395">
        <v>460.58</v>
      </c>
      <c r="N395">
        <v>1</v>
      </c>
    </row>
    <row r="396" spans="1:14">
      <c r="A396">
        <v>47369</v>
      </c>
      <c r="B396" s="1">
        <v>43861</v>
      </c>
      <c r="C396">
        <v>7531</v>
      </c>
      <c r="D396" t="s">
        <v>90</v>
      </c>
      <c r="E396" t="s">
        <v>28</v>
      </c>
      <c r="F396" t="s">
        <v>120</v>
      </c>
      <c r="G396" t="s">
        <v>53</v>
      </c>
      <c r="H396">
        <f t="shared" si="6"/>
        <v>94.75</v>
      </c>
      <c r="M396">
        <v>94.75</v>
      </c>
      <c r="N396">
        <v>1</v>
      </c>
    </row>
    <row r="397" spans="1:14">
      <c r="A397">
        <v>75859</v>
      </c>
      <c r="B397" s="1">
        <v>43861</v>
      </c>
      <c r="C397">
        <v>19412</v>
      </c>
      <c r="D397" t="s">
        <v>90</v>
      </c>
      <c r="E397" t="s">
        <v>33</v>
      </c>
      <c r="F397" t="s">
        <v>97</v>
      </c>
      <c r="G397" t="s">
        <v>38</v>
      </c>
      <c r="H397">
        <f t="shared" si="6"/>
        <v>370</v>
      </c>
      <c r="M397">
        <v>370</v>
      </c>
      <c r="N397">
        <v>1</v>
      </c>
    </row>
    <row r="398" spans="1:14">
      <c r="A398">
        <v>14474</v>
      </c>
      <c r="B398" s="1">
        <v>43861</v>
      </c>
      <c r="C398">
        <v>11686</v>
      </c>
      <c r="D398" t="s">
        <v>90</v>
      </c>
      <c r="E398" t="s">
        <v>33</v>
      </c>
      <c r="F398" t="s">
        <v>120</v>
      </c>
      <c r="G398" t="s">
        <v>53</v>
      </c>
      <c r="H398">
        <f t="shared" si="6"/>
        <v>379</v>
      </c>
      <c r="M398">
        <v>94.75</v>
      </c>
      <c r="N398">
        <v>4</v>
      </c>
    </row>
    <row r="399" spans="1:14">
      <c r="A399">
        <v>75806</v>
      </c>
      <c r="B399" s="1">
        <v>43861</v>
      </c>
      <c r="C399">
        <v>19359</v>
      </c>
      <c r="D399" t="s">
        <v>90</v>
      </c>
      <c r="E399" t="s">
        <v>28</v>
      </c>
      <c r="F399" t="s">
        <v>97</v>
      </c>
      <c r="G399" t="s">
        <v>38</v>
      </c>
      <c r="H399">
        <f t="shared" si="6"/>
        <v>370</v>
      </c>
      <c r="M399">
        <v>370</v>
      </c>
      <c r="N399">
        <v>1</v>
      </c>
    </row>
    <row r="400" spans="1:14">
      <c r="A400">
        <v>18884</v>
      </c>
      <c r="B400" s="1">
        <v>43861</v>
      </c>
      <c r="C400">
        <v>10408</v>
      </c>
      <c r="D400" t="s">
        <v>90</v>
      </c>
      <c r="E400" t="s">
        <v>28</v>
      </c>
      <c r="F400" t="s">
        <v>173</v>
      </c>
      <c r="G400" t="s">
        <v>42</v>
      </c>
      <c r="H400">
        <f t="shared" si="6"/>
        <v>174.75</v>
      </c>
      <c r="M400">
        <v>34.950000000000003</v>
      </c>
      <c r="N400">
        <v>5</v>
      </c>
    </row>
    <row r="401" spans="1:14">
      <c r="A401">
        <v>10253</v>
      </c>
      <c r="B401" s="1">
        <v>43860</v>
      </c>
      <c r="C401">
        <v>8398</v>
      </c>
      <c r="D401" t="s">
        <v>111</v>
      </c>
      <c r="E401" t="s">
        <v>28</v>
      </c>
      <c r="F401" t="s">
        <v>134</v>
      </c>
      <c r="G401" t="s">
        <v>29</v>
      </c>
      <c r="H401">
        <f t="shared" si="6"/>
        <v>85</v>
      </c>
      <c r="M401">
        <v>85</v>
      </c>
      <c r="N401">
        <v>1</v>
      </c>
    </row>
    <row r="402" spans="1:14">
      <c r="A402">
        <v>70112</v>
      </c>
      <c r="B402" s="1">
        <v>43860</v>
      </c>
      <c r="C402">
        <v>13665</v>
      </c>
      <c r="D402" t="s">
        <v>111</v>
      </c>
      <c r="E402" t="s">
        <v>28</v>
      </c>
      <c r="F402" t="s">
        <v>228</v>
      </c>
      <c r="G402" t="s">
        <v>29</v>
      </c>
      <c r="H402">
        <f t="shared" si="6"/>
        <v>22.74</v>
      </c>
      <c r="M402">
        <v>22.74</v>
      </c>
      <c r="N402">
        <v>1</v>
      </c>
    </row>
    <row r="403" spans="1:14">
      <c r="A403">
        <v>8221</v>
      </c>
      <c r="B403" s="1">
        <v>43860</v>
      </c>
      <c r="C403">
        <v>1273</v>
      </c>
      <c r="D403" t="s">
        <v>111</v>
      </c>
      <c r="E403" t="s">
        <v>33</v>
      </c>
      <c r="F403" t="s">
        <v>251</v>
      </c>
      <c r="G403" t="s">
        <v>53</v>
      </c>
      <c r="H403">
        <f t="shared" si="6"/>
        <v>473.75</v>
      </c>
      <c r="M403">
        <v>94.75</v>
      </c>
      <c r="N403">
        <v>5</v>
      </c>
    </row>
    <row r="404" spans="1:14">
      <c r="A404">
        <v>16555</v>
      </c>
      <c r="B404" s="1">
        <v>43860</v>
      </c>
      <c r="C404">
        <v>5670</v>
      </c>
      <c r="D404" t="s">
        <v>111</v>
      </c>
      <c r="E404" t="s">
        <v>28</v>
      </c>
      <c r="F404" t="s">
        <v>112</v>
      </c>
      <c r="G404" t="s">
        <v>34</v>
      </c>
      <c r="H404">
        <f t="shared" si="6"/>
        <v>80</v>
      </c>
      <c r="M404">
        <v>80</v>
      </c>
      <c r="N404">
        <v>1</v>
      </c>
    </row>
    <row r="405" spans="1:14">
      <c r="A405">
        <v>18692</v>
      </c>
      <c r="B405" s="1">
        <v>43860</v>
      </c>
      <c r="C405">
        <v>7367</v>
      </c>
      <c r="D405" t="s">
        <v>111</v>
      </c>
      <c r="E405" t="s">
        <v>28</v>
      </c>
      <c r="F405" t="s">
        <v>112</v>
      </c>
      <c r="G405" t="s">
        <v>34</v>
      </c>
      <c r="H405">
        <f t="shared" si="6"/>
        <v>80</v>
      </c>
      <c r="M405">
        <v>80</v>
      </c>
      <c r="N405">
        <v>1</v>
      </c>
    </row>
    <row r="406" spans="1:14">
      <c r="A406">
        <v>18901</v>
      </c>
      <c r="B406" s="1">
        <v>43860</v>
      </c>
      <c r="C406">
        <v>5256</v>
      </c>
      <c r="D406" t="s">
        <v>90</v>
      </c>
      <c r="E406" t="s">
        <v>28</v>
      </c>
      <c r="F406" t="s">
        <v>120</v>
      </c>
      <c r="G406" t="s">
        <v>53</v>
      </c>
      <c r="H406">
        <f t="shared" si="6"/>
        <v>94.75</v>
      </c>
      <c r="M406">
        <v>94.75</v>
      </c>
      <c r="N406">
        <v>1</v>
      </c>
    </row>
    <row r="407" spans="1:14">
      <c r="A407">
        <v>75807</v>
      </c>
      <c r="B407" s="1">
        <v>43860</v>
      </c>
      <c r="C407">
        <v>19360</v>
      </c>
      <c r="D407" t="s">
        <v>90</v>
      </c>
      <c r="E407" t="s">
        <v>28</v>
      </c>
      <c r="F407" t="s">
        <v>97</v>
      </c>
      <c r="G407" t="s">
        <v>38</v>
      </c>
      <c r="H407">
        <f t="shared" si="6"/>
        <v>370</v>
      </c>
      <c r="M407">
        <v>370</v>
      </c>
      <c r="N407">
        <v>1</v>
      </c>
    </row>
    <row r="408" spans="1:14">
      <c r="A408">
        <v>12354</v>
      </c>
      <c r="B408" s="1">
        <v>43860</v>
      </c>
      <c r="C408">
        <v>2379</v>
      </c>
      <c r="D408" t="s">
        <v>90</v>
      </c>
      <c r="E408" t="s">
        <v>28</v>
      </c>
      <c r="F408" t="s">
        <v>94</v>
      </c>
      <c r="G408" t="s">
        <v>53</v>
      </c>
      <c r="H408">
        <f t="shared" si="6"/>
        <v>133.37</v>
      </c>
      <c r="M408">
        <v>133.37</v>
      </c>
      <c r="N408">
        <v>1</v>
      </c>
    </row>
    <row r="409" spans="1:14">
      <c r="A409">
        <v>18845</v>
      </c>
      <c r="B409" s="1">
        <v>43860</v>
      </c>
      <c r="C409">
        <v>11011</v>
      </c>
      <c r="D409" t="s">
        <v>90</v>
      </c>
      <c r="E409" t="s">
        <v>28</v>
      </c>
      <c r="F409" t="s">
        <v>173</v>
      </c>
      <c r="G409" t="s">
        <v>42</v>
      </c>
      <c r="H409">
        <f t="shared" si="6"/>
        <v>174.75</v>
      </c>
      <c r="M409">
        <v>34.950000000000003</v>
      </c>
      <c r="N409">
        <v>5</v>
      </c>
    </row>
    <row r="410" spans="1:14">
      <c r="A410">
        <v>12393</v>
      </c>
      <c r="B410" s="1">
        <v>43860</v>
      </c>
      <c r="C410">
        <v>10659</v>
      </c>
      <c r="D410" t="s">
        <v>90</v>
      </c>
      <c r="E410" t="s">
        <v>33</v>
      </c>
      <c r="F410" t="s">
        <v>120</v>
      </c>
      <c r="G410" t="s">
        <v>53</v>
      </c>
      <c r="H410">
        <f t="shared" si="6"/>
        <v>379</v>
      </c>
      <c r="M410">
        <v>94.75</v>
      </c>
      <c r="N410">
        <v>4</v>
      </c>
    </row>
    <row r="411" spans="1:14">
      <c r="A411">
        <v>75860</v>
      </c>
      <c r="B411" s="1">
        <v>43860</v>
      </c>
      <c r="C411">
        <v>19413</v>
      </c>
      <c r="D411" t="s">
        <v>90</v>
      </c>
      <c r="E411" t="s">
        <v>28</v>
      </c>
      <c r="F411" t="s">
        <v>97</v>
      </c>
      <c r="G411" t="s">
        <v>38</v>
      </c>
      <c r="H411">
        <f t="shared" si="6"/>
        <v>370</v>
      </c>
      <c r="M411">
        <v>370</v>
      </c>
      <c r="N411">
        <v>1</v>
      </c>
    </row>
    <row r="412" spans="1:14">
      <c r="A412">
        <v>67037</v>
      </c>
      <c r="B412" s="1">
        <v>43860</v>
      </c>
      <c r="C412">
        <v>8701</v>
      </c>
      <c r="D412" t="s">
        <v>90</v>
      </c>
      <c r="E412" t="s">
        <v>28</v>
      </c>
      <c r="F412" t="s">
        <v>120</v>
      </c>
      <c r="G412" t="s">
        <v>53</v>
      </c>
      <c r="H412">
        <f t="shared" si="6"/>
        <v>473.75</v>
      </c>
      <c r="M412">
        <v>94.75</v>
      </c>
      <c r="N412">
        <v>5</v>
      </c>
    </row>
    <row r="413" spans="1:14">
      <c r="A413">
        <v>75808</v>
      </c>
      <c r="B413" s="1">
        <v>43859</v>
      </c>
      <c r="C413">
        <v>19361</v>
      </c>
      <c r="D413" t="s">
        <v>111</v>
      </c>
      <c r="E413" t="s">
        <v>28</v>
      </c>
      <c r="F413" t="s">
        <v>97</v>
      </c>
      <c r="G413" t="s">
        <v>38</v>
      </c>
      <c r="H413">
        <f t="shared" si="6"/>
        <v>370</v>
      </c>
      <c r="M413">
        <v>370</v>
      </c>
      <c r="N413">
        <v>1</v>
      </c>
    </row>
    <row r="414" spans="1:14">
      <c r="A414">
        <v>16477</v>
      </c>
      <c r="B414" s="1">
        <v>43859</v>
      </c>
      <c r="C414">
        <v>2860</v>
      </c>
      <c r="D414" t="s">
        <v>111</v>
      </c>
      <c r="E414" t="s">
        <v>19</v>
      </c>
      <c r="F414" t="s">
        <v>94</v>
      </c>
      <c r="G414" t="s">
        <v>53</v>
      </c>
      <c r="H414">
        <f t="shared" si="6"/>
        <v>133.37</v>
      </c>
      <c r="M414">
        <v>133.37</v>
      </c>
      <c r="N414">
        <v>1</v>
      </c>
    </row>
    <row r="415" spans="1:14">
      <c r="A415">
        <v>16477</v>
      </c>
      <c r="B415" s="1">
        <v>43859</v>
      </c>
      <c r="C415">
        <v>2860</v>
      </c>
      <c r="D415" t="s">
        <v>111</v>
      </c>
      <c r="E415" t="s">
        <v>19</v>
      </c>
      <c r="F415" t="s">
        <v>94</v>
      </c>
      <c r="G415" t="s">
        <v>53</v>
      </c>
      <c r="H415">
        <f t="shared" si="6"/>
        <v>133.37</v>
      </c>
      <c r="M415">
        <v>133.37</v>
      </c>
      <c r="N415">
        <v>1</v>
      </c>
    </row>
    <row r="416" spans="1:14">
      <c r="A416">
        <v>16477</v>
      </c>
      <c r="B416" s="1">
        <v>43859</v>
      </c>
      <c r="C416">
        <v>2860</v>
      </c>
      <c r="D416" t="s">
        <v>111</v>
      </c>
      <c r="E416" t="s">
        <v>19</v>
      </c>
      <c r="F416" t="s">
        <v>94</v>
      </c>
      <c r="G416" t="s">
        <v>53</v>
      </c>
      <c r="H416">
        <f t="shared" si="6"/>
        <v>133.37</v>
      </c>
      <c r="M416">
        <v>133.37</v>
      </c>
      <c r="N416">
        <v>1</v>
      </c>
    </row>
    <row r="417" spans="1:14">
      <c r="A417">
        <v>12323</v>
      </c>
      <c r="B417" s="1">
        <v>43859</v>
      </c>
      <c r="C417">
        <v>4151</v>
      </c>
      <c r="D417" t="s">
        <v>111</v>
      </c>
      <c r="E417" t="s">
        <v>28</v>
      </c>
      <c r="F417" t="s">
        <v>120</v>
      </c>
      <c r="G417" t="s">
        <v>53</v>
      </c>
      <c r="H417">
        <f t="shared" si="6"/>
        <v>94.75</v>
      </c>
      <c r="M417">
        <v>94.75</v>
      </c>
      <c r="N417">
        <v>1</v>
      </c>
    </row>
    <row r="418" spans="1:14">
      <c r="A418">
        <v>65105</v>
      </c>
      <c r="B418" s="1">
        <v>43859</v>
      </c>
      <c r="C418">
        <v>5898</v>
      </c>
      <c r="D418" t="s">
        <v>111</v>
      </c>
      <c r="E418" t="s">
        <v>28</v>
      </c>
      <c r="F418" t="s">
        <v>112</v>
      </c>
      <c r="G418" t="s">
        <v>34</v>
      </c>
      <c r="H418">
        <f t="shared" si="6"/>
        <v>80</v>
      </c>
      <c r="M418">
        <v>80</v>
      </c>
      <c r="N418">
        <v>1</v>
      </c>
    </row>
    <row r="419" spans="1:14">
      <c r="A419">
        <v>14250</v>
      </c>
      <c r="B419" s="1">
        <v>43859</v>
      </c>
      <c r="C419">
        <v>6010</v>
      </c>
      <c r="D419" t="s">
        <v>111</v>
      </c>
      <c r="E419" t="s">
        <v>28</v>
      </c>
      <c r="F419" t="s">
        <v>94</v>
      </c>
      <c r="G419" t="s">
        <v>53</v>
      </c>
      <c r="H419">
        <f t="shared" si="6"/>
        <v>133.37</v>
      </c>
      <c r="M419">
        <v>133.37</v>
      </c>
      <c r="N419">
        <v>1</v>
      </c>
    </row>
    <row r="420" spans="1:14">
      <c r="A420">
        <v>16499</v>
      </c>
      <c r="B420" s="1">
        <v>43859</v>
      </c>
      <c r="C420">
        <v>5447</v>
      </c>
      <c r="D420" t="s">
        <v>90</v>
      </c>
      <c r="E420" t="s">
        <v>28</v>
      </c>
      <c r="F420" t="s">
        <v>134</v>
      </c>
      <c r="G420" t="s">
        <v>29</v>
      </c>
      <c r="H420">
        <f t="shared" si="6"/>
        <v>85</v>
      </c>
      <c r="M420">
        <v>85</v>
      </c>
      <c r="N420">
        <v>1</v>
      </c>
    </row>
    <row r="421" spans="1:14">
      <c r="A421">
        <v>16499</v>
      </c>
      <c r="B421" s="1">
        <v>43859</v>
      </c>
      <c r="C421">
        <v>5447</v>
      </c>
      <c r="D421" t="s">
        <v>90</v>
      </c>
      <c r="E421" t="s">
        <v>28</v>
      </c>
      <c r="F421" t="s">
        <v>94</v>
      </c>
      <c r="G421" t="s">
        <v>53</v>
      </c>
      <c r="H421">
        <f t="shared" si="6"/>
        <v>133.37</v>
      </c>
      <c r="M421">
        <v>133.37</v>
      </c>
      <c r="N421">
        <v>1</v>
      </c>
    </row>
    <row r="422" spans="1:14">
      <c r="A422">
        <v>16499</v>
      </c>
      <c r="B422" s="1">
        <v>43859</v>
      </c>
      <c r="C422">
        <v>5447</v>
      </c>
      <c r="D422" t="s">
        <v>90</v>
      </c>
      <c r="E422" t="s">
        <v>28</v>
      </c>
      <c r="F422" t="s">
        <v>94</v>
      </c>
      <c r="G422" t="s">
        <v>53</v>
      </c>
      <c r="H422">
        <f t="shared" si="6"/>
        <v>133.37</v>
      </c>
      <c r="M422">
        <v>133.37</v>
      </c>
      <c r="N422">
        <v>1</v>
      </c>
    </row>
    <row r="423" spans="1:14">
      <c r="A423">
        <v>16444</v>
      </c>
      <c r="B423" s="1">
        <v>43859</v>
      </c>
      <c r="C423">
        <v>9011</v>
      </c>
      <c r="D423" t="s">
        <v>90</v>
      </c>
      <c r="E423" t="s">
        <v>28</v>
      </c>
      <c r="F423" t="s">
        <v>120</v>
      </c>
      <c r="G423" t="s">
        <v>53</v>
      </c>
      <c r="H423">
        <f t="shared" si="6"/>
        <v>473.75</v>
      </c>
      <c r="M423">
        <v>94.75</v>
      </c>
      <c r="N423">
        <v>5</v>
      </c>
    </row>
    <row r="424" spans="1:14">
      <c r="A424">
        <v>12300</v>
      </c>
      <c r="B424" s="1">
        <v>43859</v>
      </c>
      <c r="C424">
        <v>127</v>
      </c>
      <c r="D424" t="s">
        <v>90</v>
      </c>
      <c r="E424" t="s">
        <v>28</v>
      </c>
      <c r="F424" t="s">
        <v>94</v>
      </c>
      <c r="G424" t="s">
        <v>53</v>
      </c>
      <c r="H424">
        <f t="shared" si="6"/>
        <v>133.37</v>
      </c>
      <c r="M424">
        <v>133.37</v>
      </c>
      <c r="N424">
        <v>1</v>
      </c>
    </row>
    <row r="425" spans="1:14">
      <c r="A425">
        <v>12300</v>
      </c>
      <c r="B425" s="1">
        <v>43859</v>
      </c>
      <c r="C425">
        <v>127</v>
      </c>
      <c r="D425" t="s">
        <v>90</v>
      </c>
      <c r="E425" t="s">
        <v>28</v>
      </c>
      <c r="F425" t="s">
        <v>94</v>
      </c>
      <c r="G425" t="s">
        <v>53</v>
      </c>
      <c r="H425">
        <f t="shared" si="6"/>
        <v>133.37</v>
      </c>
      <c r="M425">
        <v>133.37</v>
      </c>
      <c r="N425">
        <v>1</v>
      </c>
    </row>
    <row r="426" spans="1:14">
      <c r="A426">
        <v>67322</v>
      </c>
      <c r="B426" s="1">
        <v>43859</v>
      </c>
      <c r="C426">
        <v>6980</v>
      </c>
      <c r="D426" t="s">
        <v>90</v>
      </c>
      <c r="E426" t="s">
        <v>28</v>
      </c>
      <c r="F426" t="s">
        <v>94</v>
      </c>
      <c r="G426" t="s">
        <v>53</v>
      </c>
      <c r="H426">
        <f t="shared" si="6"/>
        <v>133.37</v>
      </c>
      <c r="M426">
        <v>133.37</v>
      </c>
      <c r="N426">
        <v>1</v>
      </c>
    </row>
    <row r="427" spans="1:14">
      <c r="A427">
        <v>62470</v>
      </c>
      <c r="B427" s="1">
        <v>43859</v>
      </c>
      <c r="C427">
        <v>895</v>
      </c>
      <c r="D427" t="s">
        <v>90</v>
      </c>
      <c r="E427" t="s">
        <v>28</v>
      </c>
      <c r="F427" t="s">
        <v>160</v>
      </c>
      <c r="G427" t="s">
        <v>29</v>
      </c>
      <c r="H427">
        <f t="shared" si="6"/>
        <v>260</v>
      </c>
      <c r="M427">
        <v>65</v>
      </c>
      <c r="N427">
        <v>4</v>
      </c>
    </row>
    <row r="428" spans="1:14">
      <c r="A428">
        <v>75861</v>
      </c>
      <c r="B428" s="1">
        <v>43859</v>
      </c>
      <c r="C428">
        <v>19414</v>
      </c>
      <c r="D428" t="s">
        <v>90</v>
      </c>
      <c r="E428" t="s">
        <v>28</v>
      </c>
      <c r="F428" t="s">
        <v>97</v>
      </c>
      <c r="G428" t="s">
        <v>38</v>
      </c>
      <c r="H428">
        <f t="shared" si="6"/>
        <v>370</v>
      </c>
      <c r="M428">
        <v>370</v>
      </c>
      <c r="N428">
        <v>1</v>
      </c>
    </row>
    <row r="429" spans="1:14">
      <c r="A429">
        <v>8095</v>
      </c>
      <c r="B429" s="1">
        <v>43859</v>
      </c>
      <c r="C429">
        <v>7347</v>
      </c>
      <c r="D429" t="s">
        <v>90</v>
      </c>
      <c r="E429" t="s">
        <v>28</v>
      </c>
      <c r="F429" t="s">
        <v>471</v>
      </c>
      <c r="G429" t="s">
        <v>46</v>
      </c>
      <c r="H429">
        <f t="shared" si="6"/>
        <v>93.38</v>
      </c>
      <c r="M429">
        <v>46.69</v>
      </c>
      <c r="N429">
        <v>2</v>
      </c>
    </row>
    <row r="430" spans="1:14">
      <c r="A430">
        <v>21407</v>
      </c>
      <c r="B430" s="1">
        <v>43859</v>
      </c>
      <c r="C430">
        <v>6956</v>
      </c>
      <c r="D430" t="s">
        <v>90</v>
      </c>
      <c r="E430" t="s">
        <v>28</v>
      </c>
      <c r="F430" t="s">
        <v>94</v>
      </c>
      <c r="G430" t="s">
        <v>53</v>
      </c>
      <c r="H430">
        <f t="shared" si="6"/>
        <v>133.37</v>
      </c>
      <c r="M430">
        <v>133.37</v>
      </c>
      <c r="N430">
        <v>1</v>
      </c>
    </row>
    <row r="431" spans="1:14">
      <c r="A431">
        <v>14384</v>
      </c>
      <c r="B431" s="1">
        <v>43859</v>
      </c>
      <c r="C431">
        <v>6947</v>
      </c>
      <c r="D431" t="s">
        <v>90</v>
      </c>
      <c r="E431" t="s">
        <v>28</v>
      </c>
      <c r="F431" t="s">
        <v>134</v>
      </c>
      <c r="G431" t="s">
        <v>29</v>
      </c>
      <c r="H431">
        <f t="shared" si="6"/>
        <v>425</v>
      </c>
      <c r="M431">
        <v>85</v>
      </c>
      <c r="N431">
        <v>5</v>
      </c>
    </row>
    <row r="432" spans="1:14">
      <c r="A432">
        <v>77102</v>
      </c>
      <c r="B432" s="1">
        <v>43859</v>
      </c>
      <c r="C432">
        <v>20655</v>
      </c>
      <c r="D432" t="s">
        <v>90</v>
      </c>
      <c r="E432" t="s">
        <v>28</v>
      </c>
      <c r="F432" t="s">
        <v>477</v>
      </c>
      <c r="G432" t="s">
        <v>49</v>
      </c>
      <c r="H432">
        <f t="shared" si="6"/>
        <v>139.9</v>
      </c>
      <c r="M432">
        <v>139.9</v>
      </c>
      <c r="N432">
        <v>1</v>
      </c>
    </row>
    <row r="433" spans="1:14">
      <c r="A433">
        <v>67079</v>
      </c>
      <c r="B433" s="1">
        <v>43859</v>
      </c>
      <c r="C433">
        <v>5584</v>
      </c>
      <c r="D433" t="s">
        <v>90</v>
      </c>
      <c r="E433" t="s">
        <v>28</v>
      </c>
      <c r="F433" t="s">
        <v>160</v>
      </c>
      <c r="G433" t="s">
        <v>29</v>
      </c>
      <c r="H433">
        <f t="shared" si="6"/>
        <v>260</v>
      </c>
      <c r="M433">
        <v>65</v>
      </c>
      <c r="N433">
        <v>4</v>
      </c>
    </row>
    <row r="434" spans="1:14">
      <c r="A434">
        <v>5528</v>
      </c>
      <c r="B434" s="1">
        <v>43859</v>
      </c>
      <c r="C434">
        <v>6071</v>
      </c>
      <c r="D434" t="s">
        <v>90</v>
      </c>
      <c r="E434" t="s">
        <v>28</v>
      </c>
      <c r="F434" t="s">
        <v>160</v>
      </c>
      <c r="G434" t="s">
        <v>29</v>
      </c>
      <c r="H434">
        <f t="shared" si="6"/>
        <v>130</v>
      </c>
      <c r="M434">
        <v>65</v>
      </c>
      <c r="N434">
        <v>2</v>
      </c>
    </row>
    <row r="435" spans="1:14">
      <c r="A435">
        <v>67331</v>
      </c>
      <c r="B435" s="1">
        <v>43859</v>
      </c>
      <c r="C435">
        <v>7327</v>
      </c>
      <c r="D435" t="s">
        <v>90</v>
      </c>
      <c r="E435" t="s">
        <v>28</v>
      </c>
      <c r="F435" t="s">
        <v>120</v>
      </c>
      <c r="G435" t="s">
        <v>53</v>
      </c>
      <c r="H435">
        <f t="shared" si="6"/>
        <v>473.75</v>
      </c>
      <c r="M435">
        <v>94.75</v>
      </c>
      <c r="N435">
        <v>5</v>
      </c>
    </row>
    <row r="436" spans="1:14">
      <c r="A436">
        <v>67066</v>
      </c>
      <c r="B436" s="1">
        <v>43859</v>
      </c>
      <c r="C436">
        <v>7231</v>
      </c>
      <c r="D436" t="s">
        <v>90</v>
      </c>
      <c r="E436" t="s">
        <v>28</v>
      </c>
      <c r="F436" t="s">
        <v>480</v>
      </c>
      <c r="G436" t="s">
        <v>42</v>
      </c>
      <c r="H436">
        <f t="shared" si="6"/>
        <v>163.56</v>
      </c>
      <c r="M436">
        <v>40.89</v>
      </c>
      <c r="N436">
        <v>4</v>
      </c>
    </row>
    <row r="437" spans="1:14">
      <c r="A437">
        <v>1634</v>
      </c>
      <c r="B437" s="1">
        <v>43858</v>
      </c>
      <c r="C437">
        <v>7273</v>
      </c>
      <c r="D437" t="s">
        <v>111</v>
      </c>
      <c r="E437" t="s">
        <v>33</v>
      </c>
      <c r="F437" t="s">
        <v>320</v>
      </c>
      <c r="G437" t="s">
        <v>46</v>
      </c>
      <c r="H437">
        <f t="shared" si="6"/>
        <v>264.95</v>
      </c>
      <c r="M437">
        <v>52.99</v>
      </c>
      <c r="N437">
        <v>5</v>
      </c>
    </row>
    <row r="438" spans="1:14">
      <c r="A438">
        <v>75862</v>
      </c>
      <c r="B438" s="1">
        <v>43858</v>
      </c>
      <c r="C438">
        <v>19415</v>
      </c>
      <c r="D438" t="s">
        <v>111</v>
      </c>
      <c r="E438" t="s">
        <v>33</v>
      </c>
      <c r="F438" t="s">
        <v>97</v>
      </c>
      <c r="G438" t="s">
        <v>38</v>
      </c>
      <c r="H438">
        <f t="shared" si="6"/>
        <v>370</v>
      </c>
      <c r="M438">
        <v>370</v>
      </c>
      <c r="N438">
        <v>1</v>
      </c>
    </row>
    <row r="439" spans="1:14">
      <c r="A439">
        <v>16228</v>
      </c>
      <c r="B439" s="1">
        <v>43858</v>
      </c>
      <c r="C439">
        <v>275</v>
      </c>
      <c r="D439" t="s">
        <v>111</v>
      </c>
      <c r="E439" t="s">
        <v>28</v>
      </c>
      <c r="F439" t="s">
        <v>94</v>
      </c>
      <c r="G439" t="s">
        <v>53</v>
      </c>
      <c r="H439">
        <f t="shared" si="6"/>
        <v>133.37</v>
      </c>
      <c r="M439">
        <v>133.37</v>
      </c>
      <c r="N439">
        <v>1</v>
      </c>
    </row>
    <row r="440" spans="1:14">
      <c r="A440">
        <v>5919</v>
      </c>
      <c r="B440" s="1">
        <v>43858</v>
      </c>
      <c r="C440">
        <v>6306</v>
      </c>
      <c r="D440" t="s">
        <v>111</v>
      </c>
      <c r="E440" t="s">
        <v>33</v>
      </c>
      <c r="F440" t="s">
        <v>183</v>
      </c>
      <c r="G440" t="s">
        <v>46</v>
      </c>
      <c r="H440">
        <f t="shared" si="6"/>
        <v>825</v>
      </c>
      <c r="M440">
        <v>165</v>
      </c>
      <c r="N440">
        <v>5</v>
      </c>
    </row>
    <row r="441" spans="1:14">
      <c r="A441">
        <v>14730</v>
      </c>
      <c r="B441" s="1">
        <v>43858</v>
      </c>
      <c r="C441">
        <v>8098</v>
      </c>
      <c r="D441" t="s">
        <v>111</v>
      </c>
      <c r="E441" t="s">
        <v>28</v>
      </c>
      <c r="F441" t="s">
        <v>115</v>
      </c>
      <c r="G441" t="s">
        <v>49</v>
      </c>
      <c r="H441">
        <f t="shared" si="6"/>
        <v>460.58</v>
      </c>
      <c r="M441">
        <v>460.58</v>
      </c>
      <c r="N441">
        <v>1</v>
      </c>
    </row>
    <row r="442" spans="1:14">
      <c r="A442">
        <v>61419</v>
      </c>
      <c r="B442" s="1">
        <v>43858</v>
      </c>
      <c r="C442">
        <v>11273</v>
      </c>
      <c r="D442" t="s">
        <v>111</v>
      </c>
      <c r="E442" t="s">
        <v>33</v>
      </c>
      <c r="F442" t="s">
        <v>160</v>
      </c>
      <c r="G442" t="s">
        <v>29</v>
      </c>
      <c r="H442">
        <f t="shared" si="6"/>
        <v>325</v>
      </c>
      <c r="M442">
        <v>65</v>
      </c>
      <c r="N442">
        <v>5</v>
      </c>
    </row>
    <row r="443" spans="1:14">
      <c r="A443">
        <v>10113</v>
      </c>
      <c r="B443" s="1">
        <v>43858</v>
      </c>
      <c r="C443">
        <v>12119</v>
      </c>
      <c r="D443" t="s">
        <v>111</v>
      </c>
      <c r="E443" t="s">
        <v>33</v>
      </c>
      <c r="F443" t="s">
        <v>122</v>
      </c>
      <c r="G443" t="s">
        <v>46</v>
      </c>
      <c r="H443">
        <f t="shared" si="6"/>
        <v>264.95</v>
      </c>
      <c r="M443">
        <v>52.99</v>
      </c>
      <c r="N443">
        <v>5</v>
      </c>
    </row>
    <row r="444" spans="1:14">
      <c r="A444">
        <v>12218</v>
      </c>
      <c r="B444" s="1">
        <v>43858</v>
      </c>
      <c r="C444">
        <v>9818</v>
      </c>
      <c r="D444" t="s">
        <v>90</v>
      </c>
      <c r="E444" t="s">
        <v>28</v>
      </c>
      <c r="F444" t="s">
        <v>120</v>
      </c>
      <c r="G444" t="s">
        <v>53</v>
      </c>
      <c r="H444">
        <f t="shared" si="6"/>
        <v>94.75</v>
      </c>
      <c r="M444">
        <v>94.75</v>
      </c>
      <c r="N444">
        <v>1</v>
      </c>
    </row>
    <row r="445" spans="1:14">
      <c r="A445">
        <v>5895</v>
      </c>
      <c r="B445" s="1">
        <v>43858</v>
      </c>
      <c r="C445">
        <v>8707</v>
      </c>
      <c r="D445" t="s">
        <v>90</v>
      </c>
      <c r="E445" t="s">
        <v>28</v>
      </c>
      <c r="F445" t="s">
        <v>134</v>
      </c>
      <c r="G445" t="s">
        <v>29</v>
      </c>
      <c r="H445">
        <f t="shared" si="6"/>
        <v>255</v>
      </c>
      <c r="M445">
        <v>85</v>
      </c>
      <c r="N445">
        <v>3</v>
      </c>
    </row>
    <row r="446" spans="1:14">
      <c r="A446">
        <v>66275</v>
      </c>
      <c r="B446" s="1">
        <v>43858</v>
      </c>
      <c r="C446">
        <v>9029</v>
      </c>
      <c r="D446" t="s">
        <v>90</v>
      </c>
      <c r="E446" t="s">
        <v>28</v>
      </c>
      <c r="F446" t="s">
        <v>120</v>
      </c>
      <c r="G446" t="s">
        <v>53</v>
      </c>
      <c r="H446">
        <f t="shared" si="6"/>
        <v>473.75</v>
      </c>
      <c r="M446">
        <v>94.75</v>
      </c>
      <c r="N446">
        <v>5</v>
      </c>
    </row>
    <row r="447" spans="1:14">
      <c r="A447">
        <v>10116</v>
      </c>
      <c r="B447" s="1">
        <v>43858</v>
      </c>
      <c r="C447">
        <v>1180</v>
      </c>
      <c r="D447" t="s">
        <v>90</v>
      </c>
      <c r="E447" t="s">
        <v>33</v>
      </c>
      <c r="F447" t="s">
        <v>134</v>
      </c>
      <c r="G447" t="s">
        <v>29</v>
      </c>
      <c r="H447">
        <f t="shared" si="6"/>
        <v>170</v>
      </c>
      <c r="M447">
        <v>85</v>
      </c>
      <c r="N447">
        <v>2</v>
      </c>
    </row>
    <row r="448" spans="1:14">
      <c r="A448">
        <v>16436</v>
      </c>
      <c r="B448" s="1">
        <v>43858</v>
      </c>
      <c r="C448">
        <v>6050</v>
      </c>
      <c r="D448" t="s">
        <v>90</v>
      </c>
      <c r="E448" t="s">
        <v>33</v>
      </c>
      <c r="F448" t="s">
        <v>134</v>
      </c>
      <c r="G448" t="s">
        <v>29</v>
      </c>
      <c r="H448">
        <f t="shared" si="6"/>
        <v>340</v>
      </c>
      <c r="M448">
        <v>85</v>
      </c>
      <c r="N448">
        <v>4</v>
      </c>
    </row>
    <row r="449" spans="1:14">
      <c r="A449">
        <v>16436</v>
      </c>
      <c r="B449" s="1">
        <v>43858</v>
      </c>
      <c r="C449">
        <v>6050</v>
      </c>
      <c r="D449" t="s">
        <v>90</v>
      </c>
      <c r="E449" t="s">
        <v>33</v>
      </c>
      <c r="F449" t="s">
        <v>99</v>
      </c>
      <c r="G449" t="s">
        <v>46</v>
      </c>
      <c r="H449">
        <f t="shared" si="6"/>
        <v>75.959999999999994</v>
      </c>
      <c r="M449">
        <v>18.989999999999998</v>
      </c>
      <c r="N449">
        <v>4</v>
      </c>
    </row>
    <row r="450" spans="1:14">
      <c r="A450">
        <v>76992</v>
      </c>
      <c r="B450" s="1">
        <v>43858</v>
      </c>
      <c r="C450">
        <v>20545</v>
      </c>
      <c r="D450" t="s">
        <v>90</v>
      </c>
      <c r="E450" t="s">
        <v>28</v>
      </c>
      <c r="F450" t="s">
        <v>477</v>
      </c>
      <c r="G450" t="s">
        <v>49</v>
      </c>
      <c r="H450">
        <f t="shared" si="6"/>
        <v>139.9</v>
      </c>
      <c r="M450">
        <v>139.9</v>
      </c>
      <c r="N450">
        <v>1</v>
      </c>
    </row>
    <row r="451" spans="1:14">
      <c r="A451">
        <v>76976</v>
      </c>
      <c r="B451" s="1">
        <v>43858</v>
      </c>
      <c r="C451">
        <v>20529</v>
      </c>
      <c r="D451" t="s">
        <v>90</v>
      </c>
      <c r="E451" t="s">
        <v>28</v>
      </c>
      <c r="F451" t="s">
        <v>477</v>
      </c>
      <c r="G451" t="s">
        <v>49</v>
      </c>
      <c r="H451">
        <f t="shared" ref="H451:H514" si="7">M451*N451</f>
        <v>139.9</v>
      </c>
      <c r="M451">
        <v>139.9</v>
      </c>
      <c r="N451">
        <v>1</v>
      </c>
    </row>
    <row r="452" spans="1:14">
      <c r="A452">
        <v>5893</v>
      </c>
      <c r="B452" s="1">
        <v>43858</v>
      </c>
      <c r="C452">
        <v>4539</v>
      </c>
      <c r="D452" t="s">
        <v>90</v>
      </c>
      <c r="E452" t="s">
        <v>33</v>
      </c>
      <c r="F452" t="s">
        <v>183</v>
      </c>
      <c r="G452" t="s">
        <v>46</v>
      </c>
      <c r="H452">
        <f t="shared" si="7"/>
        <v>330</v>
      </c>
      <c r="M452">
        <v>165</v>
      </c>
      <c r="N452">
        <v>2</v>
      </c>
    </row>
    <row r="453" spans="1:14">
      <c r="A453">
        <v>62523</v>
      </c>
      <c r="B453" s="1">
        <v>43858</v>
      </c>
      <c r="C453">
        <v>636</v>
      </c>
      <c r="D453" t="s">
        <v>90</v>
      </c>
      <c r="E453" t="s">
        <v>33</v>
      </c>
      <c r="F453" t="s">
        <v>160</v>
      </c>
      <c r="G453" t="s">
        <v>29</v>
      </c>
      <c r="H453">
        <f t="shared" si="7"/>
        <v>260</v>
      </c>
      <c r="M453">
        <v>65</v>
      </c>
      <c r="N453">
        <v>4</v>
      </c>
    </row>
    <row r="454" spans="1:14">
      <c r="A454">
        <v>16419</v>
      </c>
      <c r="B454" s="1">
        <v>43858</v>
      </c>
      <c r="C454">
        <v>6815</v>
      </c>
      <c r="D454" t="s">
        <v>90</v>
      </c>
      <c r="E454" t="s">
        <v>28</v>
      </c>
      <c r="F454" t="s">
        <v>134</v>
      </c>
      <c r="G454" t="s">
        <v>29</v>
      </c>
      <c r="H454">
        <f t="shared" si="7"/>
        <v>425</v>
      </c>
      <c r="M454">
        <v>85</v>
      </c>
      <c r="N454">
        <v>5</v>
      </c>
    </row>
    <row r="455" spans="1:14">
      <c r="A455">
        <v>16378</v>
      </c>
      <c r="B455" s="1">
        <v>43858</v>
      </c>
      <c r="C455">
        <v>1445</v>
      </c>
      <c r="D455" t="s">
        <v>90</v>
      </c>
      <c r="E455" t="s">
        <v>28</v>
      </c>
      <c r="F455" t="s">
        <v>120</v>
      </c>
      <c r="G455" t="s">
        <v>53</v>
      </c>
      <c r="H455">
        <f t="shared" si="7"/>
        <v>473.75</v>
      </c>
      <c r="M455">
        <v>94.75</v>
      </c>
      <c r="N455">
        <v>5</v>
      </c>
    </row>
    <row r="456" spans="1:14">
      <c r="A456">
        <v>75809</v>
      </c>
      <c r="B456" s="1">
        <v>43858</v>
      </c>
      <c r="C456">
        <v>19362</v>
      </c>
      <c r="D456" t="s">
        <v>90</v>
      </c>
      <c r="E456" t="s">
        <v>28</v>
      </c>
      <c r="F456" t="s">
        <v>97</v>
      </c>
      <c r="G456" t="s">
        <v>38</v>
      </c>
      <c r="H456">
        <f t="shared" si="7"/>
        <v>370</v>
      </c>
      <c r="M456">
        <v>370</v>
      </c>
      <c r="N456">
        <v>1</v>
      </c>
    </row>
    <row r="457" spans="1:14">
      <c r="A457">
        <v>11636</v>
      </c>
      <c r="B457" s="1">
        <v>43858</v>
      </c>
      <c r="C457">
        <v>8148</v>
      </c>
      <c r="D457" t="s">
        <v>90</v>
      </c>
      <c r="E457" t="s">
        <v>33</v>
      </c>
      <c r="F457" t="s">
        <v>160</v>
      </c>
      <c r="G457" t="s">
        <v>29</v>
      </c>
      <c r="H457">
        <f t="shared" si="7"/>
        <v>260</v>
      </c>
      <c r="M457">
        <v>65</v>
      </c>
      <c r="N457">
        <v>4</v>
      </c>
    </row>
    <row r="458" spans="1:14">
      <c r="A458">
        <v>71450</v>
      </c>
      <c r="B458" s="1">
        <v>43857</v>
      </c>
      <c r="C458">
        <v>15003</v>
      </c>
      <c r="D458" t="s">
        <v>111</v>
      </c>
      <c r="E458" t="s">
        <v>28</v>
      </c>
      <c r="F458" t="s">
        <v>498</v>
      </c>
      <c r="G458" t="s">
        <v>38</v>
      </c>
      <c r="H458">
        <f t="shared" si="7"/>
        <v>78.89</v>
      </c>
      <c r="M458">
        <v>78.89</v>
      </c>
      <c r="N458">
        <v>1</v>
      </c>
    </row>
    <row r="459" spans="1:14">
      <c r="A459">
        <v>71471</v>
      </c>
      <c r="B459" s="1">
        <v>43857</v>
      </c>
      <c r="C459">
        <v>15024</v>
      </c>
      <c r="D459" t="s">
        <v>111</v>
      </c>
      <c r="E459" t="s">
        <v>28</v>
      </c>
      <c r="F459" t="s">
        <v>498</v>
      </c>
      <c r="G459" t="s">
        <v>38</v>
      </c>
      <c r="H459">
        <f t="shared" si="7"/>
        <v>78.89</v>
      </c>
      <c r="M459">
        <v>78.89</v>
      </c>
      <c r="N459">
        <v>1</v>
      </c>
    </row>
    <row r="460" spans="1:14">
      <c r="A460">
        <v>71473</v>
      </c>
      <c r="B460" s="1">
        <v>43857</v>
      </c>
      <c r="C460">
        <v>15026</v>
      </c>
      <c r="D460" t="s">
        <v>111</v>
      </c>
      <c r="E460" t="s">
        <v>28</v>
      </c>
      <c r="F460" t="s">
        <v>498</v>
      </c>
      <c r="G460" t="s">
        <v>38</v>
      </c>
      <c r="H460">
        <f t="shared" si="7"/>
        <v>78.89</v>
      </c>
      <c r="M460">
        <v>78.89</v>
      </c>
      <c r="N460">
        <v>1</v>
      </c>
    </row>
    <row r="461" spans="1:14">
      <c r="A461">
        <v>71515</v>
      </c>
      <c r="B461" s="1">
        <v>43857</v>
      </c>
      <c r="C461">
        <v>15068</v>
      </c>
      <c r="D461" t="s">
        <v>111</v>
      </c>
      <c r="E461" t="s">
        <v>28</v>
      </c>
      <c r="F461" t="s">
        <v>498</v>
      </c>
      <c r="G461" t="s">
        <v>38</v>
      </c>
      <c r="H461">
        <f t="shared" si="7"/>
        <v>78.89</v>
      </c>
      <c r="M461">
        <v>78.89</v>
      </c>
      <c r="N461">
        <v>1</v>
      </c>
    </row>
    <row r="462" spans="1:14">
      <c r="A462">
        <v>71517</v>
      </c>
      <c r="B462" s="1">
        <v>43857</v>
      </c>
      <c r="C462">
        <v>15070</v>
      </c>
      <c r="D462" t="s">
        <v>111</v>
      </c>
      <c r="E462" t="s">
        <v>28</v>
      </c>
      <c r="F462" t="s">
        <v>498</v>
      </c>
      <c r="G462" t="s">
        <v>38</v>
      </c>
      <c r="H462">
        <f t="shared" si="7"/>
        <v>78.89</v>
      </c>
      <c r="M462">
        <v>78.89</v>
      </c>
      <c r="N462">
        <v>1</v>
      </c>
    </row>
    <row r="463" spans="1:14">
      <c r="A463">
        <v>71533</v>
      </c>
      <c r="B463" s="1">
        <v>43857</v>
      </c>
      <c r="C463">
        <v>15086</v>
      </c>
      <c r="D463" t="s">
        <v>111</v>
      </c>
      <c r="E463" t="s">
        <v>28</v>
      </c>
      <c r="F463" t="s">
        <v>498</v>
      </c>
      <c r="G463" t="s">
        <v>38</v>
      </c>
      <c r="H463">
        <f t="shared" si="7"/>
        <v>78.89</v>
      </c>
      <c r="M463">
        <v>78.89</v>
      </c>
      <c r="N463">
        <v>1</v>
      </c>
    </row>
    <row r="464" spans="1:14">
      <c r="A464">
        <v>16998</v>
      </c>
      <c r="B464" s="1">
        <v>43857</v>
      </c>
      <c r="C464">
        <v>548</v>
      </c>
      <c r="D464" t="s">
        <v>111</v>
      </c>
      <c r="E464" t="s">
        <v>28</v>
      </c>
      <c r="F464" t="s">
        <v>115</v>
      </c>
      <c r="G464" t="s">
        <v>49</v>
      </c>
      <c r="H464">
        <f t="shared" si="7"/>
        <v>460.58</v>
      </c>
      <c r="M464">
        <v>460.58</v>
      </c>
      <c r="N464">
        <v>1</v>
      </c>
    </row>
    <row r="465" spans="1:14">
      <c r="A465">
        <v>8906</v>
      </c>
      <c r="B465" s="1">
        <v>43857</v>
      </c>
      <c r="C465">
        <v>2291</v>
      </c>
      <c r="D465" t="s">
        <v>111</v>
      </c>
      <c r="E465" t="s">
        <v>33</v>
      </c>
      <c r="F465" t="s">
        <v>160</v>
      </c>
      <c r="G465" t="s">
        <v>29</v>
      </c>
      <c r="H465">
        <f t="shared" si="7"/>
        <v>325</v>
      </c>
      <c r="M465">
        <v>65</v>
      </c>
      <c r="N465">
        <v>5</v>
      </c>
    </row>
    <row r="466" spans="1:14">
      <c r="A466">
        <v>9063</v>
      </c>
      <c r="B466" s="1">
        <v>43857</v>
      </c>
      <c r="C466">
        <v>5274</v>
      </c>
      <c r="D466" t="s">
        <v>111</v>
      </c>
      <c r="E466" t="s">
        <v>33</v>
      </c>
      <c r="F466" t="s">
        <v>505</v>
      </c>
      <c r="G466" t="s">
        <v>53</v>
      </c>
      <c r="H466">
        <f t="shared" si="7"/>
        <v>150</v>
      </c>
      <c r="M466">
        <v>30</v>
      </c>
      <c r="N466">
        <v>5</v>
      </c>
    </row>
    <row r="467" spans="1:14">
      <c r="A467">
        <v>7980</v>
      </c>
      <c r="B467" s="1">
        <v>43857</v>
      </c>
      <c r="C467">
        <v>5828</v>
      </c>
      <c r="D467" t="s">
        <v>111</v>
      </c>
      <c r="E467" t="s">
        <v>33</v>
      </c>
      <c r="F467" t="s">
        <v>134</v>
      </c>
      <c r="G467" t="s">
        <v>29</v>
      </c>
      <c r="H467">
        <f t="shared" si="7"/>
        <v>425</v>
      </c>
      <c r="M467">
        <v>85</v>
      </c>
      <c r="N467">
        <v>5</v>
      </c>
    </row>
    <row r="468" spans="1:14">
      <c r="A468">
        <v>10580</v>
      </c>
      <c r="B468" s="1">
        <v>43857</v>
      </c>
      <c r="C468">
        <v>9556</v>
      </c>
      <c r="D468" t="s">
        <v>111</v>
      </c>
      <c r="E468" t="s">
        <v>28</v>
      </c>
      <c r="F468" t="s">
        <v>94</v>
      </c>
      <c r="G468" t="s">
        <v>53</v>
      </c>
      <c r="H468">
        <f t="shared" si="7"/>
        <v>133.37</v>
      </c>
      <c r="M468">
        <v>133.37</v>
      </c>
      <c r="N468">
        <v>1</v>
      </c>
    </row>
    <row r="469" spans="1:14">
      <c r="A469">
        <v>14193</v>
      </c>
      <c r="B469" s="1">
        <v>43857</v>
      </c>
      <c r="C469">
        <v>10928</v>
      </c>
      <c r="D469" t="s">
        <v>111</v>
      </c>
      <c r="E469" t="s">
        <v>28</v>
      </c>
      <c r="F469" t="s">
        <v>115</v>
      </c>
      <c r="G469" t="s">
        <v>49</v>
      </c>
      <c r="H469">
        <f t="shared" si="7"/>
        <v>460.58</v>
      </c>
      <c r="M469">
        <v>460.58</v>
      </c>
      <c r="N469">
        <v>1</v>
      </c>
    </row>
    <row r="470" spans="1:14">
      <c r="A470">
        <v>1797</v>
      </c>
      <c r="B470" s="1">
        <v>43857</v>
      </c>
      <c r="C470">
        <v>11793</v>
      </c>
      <c r="D470" t="s">
        <v>111</v>
      </c>
      <c r="E470" t="s">
        <v>33</v>
      </c>
      <c r="F470" t="s">
        <v>506</v>
      </c>
      <c r="G470" t="s">
        <v>46</v>
      </c>
      <c r="H470">
        <f t="shared" si="7"/>
        <v>264.95</v>
      </c>
      <c r="M470">
        <v>52.99</v>
      </c>
      <c r="N470">
        <v>5</v>
      </c>
    </row>
    <row r="471" spans="1:14">
      <c r="A471">
        <v>68977</v>
      </c>
      <c r="B471" s="1">
        <v>43857</v>
      </c>
      <c r="C471">
        <v>12530</v>
      </c>
      <c r="D471" t="s">
        <v>111</v>
      </c>
      <c r="E471" t="s">
        <v>28</v>
      </c>
      <c r="F471" t="s">
        <v>508</v>
      </c>
      <c r="G471" t="s">
        <v>20</v>
      </c>
      <c r="H471">
        <f t="shared" si="7"/>
        <v>12.89</v>
      </c>
      <c r="M471">
        <v>12.89</v>
      </c>
      <c r="N471">
        <v>1</v>
      </c>
    </row>
    <row r="472" spans="1:14">
      <c r="A472">
        <v>68996</v>
      </c>
      <c r="B472" s="1">
        <v>43857</v>
      </c>
      <c r="C472">
        <v>12549</v>
      </c>
      <c r="D472" t="s">
        <v>111</v>
      </c>
      <c r="E472" t="s">
        <v>28</v>
      </c>
      <c r="F472" t="s">
        <v>508</v>
      </c>
      <c r="G472" t="s">
        <v>20</v>
      </c>
      <c r="H472">
        <f t="shared" si="7"/>
        <v>12.89</v>
      </c>
      <c r="M472">
        <v>12.89</v>
      </c>
      <c r="N472">
        <v>1</v>
      </c>
    </row>
    <row r="473" spans="1:14">
      <c r="A473">
        <v>69057</v>
      </c>
      <c r="B473" s="1">
        <v>43857</v>
      </c>
      <c r="C473">
        <v>12610</v>
      </c>
      <c r="D473" t="s">
        <v>111</v>
      </c>
      <c r="E473" t="s">
        <v>28</v>
      </c>
      <c r="F473" t="s">
        <v>508</v>
      </c>
      <c r="G473" t="s">
        <v>20</v>
      </c>
      <c r="H473">
        <f t="shared" si="7"/>
        <v>12.89</v>
      </c>
      <c r="M473">
        <v>12.89</v>
      </c>
      <c r="N473">
        <v>1</v>
      </c>
    </row>
    <row r="474" spans="1:14">
      <c r="A474">
        <v>69170</v>
      </c>
      <c r="B474" s="1">
        <v>43857</v>
      </c>
      <c r="C474">
        <v>12723</v>
      </c>
      <c r="D474" t="s">
        <v>111</v>
      </c>
      <c r="E474" t="s">
        <v>28</v>
      </c>
      <c r="F474" t="s">
        <v>508</v>
      </c>
      <c r="G474" t="s">
        <v>20</v>
      </c>
      <c r="H474">
        <f t="shared" si="7"/>
        <v>12.89</v>
      </c>
      <c r="M474">
        <v>12.89</v>
      </c>
      <c r="N474">
        <v>1</v>
      </c>
    </row>
    <row r="475" spans="1:14">
      <c r="A475">
        <v>69285</v>
      </c>
      <c r="B475" s="1">
        <v>43857</v>
      </c>
      <c r="C475">
        <v>12838</v>
      </c>
      <c r="D475" t="s">
        <v>111</v>
      </c>
      <c r="E475" t="s">
        <v>28</v>
      </c>
      <c r="F475" t="s">
        <v>512</v>
      </c>
      <c r="G475" t="s">
        <v>29</v>
      </c>
      <c r="H475">
        <f t="shared" si="7"/>
        <v>25.99</v>
      </c>
      <c r="M475">
        <v>25.99</v>
      </c>
      <c r="N475">
        <v>1</v>
      </c>
    </row>
    <row r="476" spans="1:14">
      <c r="A476">
        <v>69302</v>
      </c>
      <c r="B476" s="1">
        <v>43857</v>
      </c>
      <c r="C476">
        <v>12855</v>
      </c>
      <c r="D476" t="s">
        <v>111</v>
      </c>
      <c r="E476" t="s">
        <v>28</v>
      </c>
      <c r="F476" t="s">
        <v>512</v>
      </c>
      <c r="G476" t="s">
        <v>29</v>
      </c>
      <c r="H476">
        <f t="shared" si="7"/>
        <v>25.99</v>
      </c>
      <c r="M476">
        <v>25.99</v>
      </c>
      <c r="N476">
        <v>1</v>
      </c>
    </row>
    <row r="477" spans="1:14">
      <c r="A477">
        <v>12179</v>
      </c>
      <c r="B477" s="1">
        <v>43857</v>
      </c>
      <c r="C477">
        <v>6310</v>
      </c>
      <c r="D477" t="s">
        <v>90</v>
      </c>
      <c r="E477" t="s">
        <v>28</v>
      </c>
      <c r="F477" t="s">
        <v>120</v>
      </c>
      <c r="G477" t="s">
        <v>53</v>
      </c>
      <c r="H477">
        <f t="shared" si="7"/>
        <v>473.75</v>
      </c>
      <c r="M477">
        <v>94.75</v>
      </c>
      <c r="N477">
        <v>5</v>
      </c>
    </row>
    <row r="478" spans="1:14">
      <c r="A478">
        <v>76870</v>
      </c>
      <c r="B478" s="1">
        <v>43857</v>
      </c>
      <c r="C478">
        <v>20423</v>
      </c>
      <c r="D478" t="s">
        <v>90</v>
      </c>
      <c r="E478" t="s">
        <v>28</v>
      </c>
      <c r="F478" t="s">
        <v>477</v>
      </c>
      <c r="G478" t="s">
        <v>49</v>
      </c>
      <c r="H478">
        <f t="shared" si="7"/>
        <v>139.9</v>
      </c>
      <c r="M478">
        <v>139.9</v>
      </c>
      <c r="N478">
        <v>1</v>
      </c>
    </row>
    <row r="479" spans="1:14">
      <c r="A479">
        <v>10014</v>
      </c>
      <c r="B479" s="1">
        <v>43857</v>
      </c>
      <c r="C479">
        <v>10864</v>
      </c>
      <c r="D479" t="s">
        <v>90</v>
      </c>
      <c r="E479" t="s">
        <v>33</v>
      </c>
      <c r="F479" t="s">
        <v>134</v>
      </c>
      <c r="G479" t="s">
        <v>29</v>
      </c>
      <c r="H479">
        <f t="shared" si="7"/>
        <v>170</v>
      </c>
      <c r="M479">
        <v>85</v>
      </c>
      <c r="N479">
        <v>2</v>
      </c>
    </row>
    <row r="480" spans="1:14">
      <c r="A480">
        <v>75863</v>
      </c>
      <c r="B480" s="1">
        <v>43857</v>
      </c>
      <c r="C480">
        <v>19416</v>
      </c>
      <c r="D480" t="s">
        <v>90</v>
      </c>
      <c r="E480" t="s">
        <v>28</v>
      </c>
      <c r="F480" t="s">
        <v>97</v>
      </c>
      <c r="G480" t="s">
        <v>38</v>
      </c>
      <c r="H480">
        <f t="shared" si="7"/>
        <v>370</v>
      </c>
      <c r="M480">
        <v>370</v>
      </c>
      <c r="N480">
        <v>1</v>
      </c>
    </row>
    <row r="481" spans="1:14">
      <c r="A481">
        <v>19122</v>
      </c>
      <c r="B481" s="1">
        <v>43857</v>
      </c>
      <c r="C481">
        <v>11686</v>
      </c>
      <c r="D481" t="s">
        <v>90</v>
      </c>
      <c r="E481" t="s">
        <v>33</v>
      </c>
      <c r="F481" t="s">
        <v>120</v>
      </c>
      <c r="G481" t="s">
        <v>53</v>
      </c>
      <c r="H481">
        <f t="shared" si="7"/>
        <v>379</v>
      </c>
      <c r="M481">
        <v>94.75</v>
      </c>
      <c r="N481">
        <v>4</v>
      </c>
    </row>
    <row r="482" spans="1:14">
      <c r="A482">
        <v>75810</v>
      </c>
      <c r="B482" s="1">
        <v>43857</v>
      </c>
      <c r="C482">
        <v>19363</v>
      </c>
      <c r="D482" t="s">
        <v>90</v>
      </c>
      <c r="E482" t="s">
        <v>28</v>
      </c>
      <c r="F482" t="s">
        <v>97</v>
      </c>
      <c r="G482" t="s">
        <v>38</v>
      </c>
      <c r="H482">
        <f t="shared" si="7"/>
        <v>370</v>
      </c>
      <c r="M482">
        <v>370</v>
      </c>
      <c r="N482">
        <v>1</v>
      </c>
    </row>
    <row r="483" spans="1:14">
      <c r="A483">
        <v>18448</v>
      </c>
      <c r="B483" s="1">
        <v>43857</v>
      </c>
      <c r="C483">
        <v>4563</v>
      </c>
      <c r="D483" t="s">
        <v>90</v>
      </c>
      <c r="E483" t="s">
        <v>28</v>
      </c>
      <c r="F483" t="s">
        <v>120</v>
      </c>
      <c r="G483" t="s">
        <v>53</v>
      </c>
      <c r="H483">
        <f t="shared" si="7"/>
        <v>473.75</v>
      </c>
      <c r="M483">
        <v>94.75</v>
      </c>
      <c r="N483">
        <v>5</v>
      </c>
    </row>
    <row r="484" spans="1:14">
      <c r="A484">
        <v>16369</v>
      </c>
      <c r="B484" s="1">
        <v>43857</v>
      </c>
      <c r="C484">
        <v>9910</v>
      </c>
      <c r="D484" t="s">
        <v>90</v>
      </c>
      <c r="E484" t="s">
        <v>28</v>
      </c>
      <c r="F484" t="s">
        <v>134</v>
      </c>
      <c r="G484" t="s">
        <v>29</v>
      </c>
      <c r="H484">
        <f t="shared" si="7"/>
        <v>425</v>
      </c>
      <c r="M484">
        <v>85</v>
      </c>
      <c r="N484">
        <v>5</v>
      </c>
    </row>
    <row r="485" spans="1:14">
      <c r="A485">
        <v>15443</v>
      </c>
      <c r="B485" s="1">
        <v>43857</v>
      </c>
      <c r="C485">
        <v>2284</v>
      </c>
      <c r="D485" t="s">
        <v>90</v>
      </c>
      <c r="E485" t="s">
        <v>33</v>
      </c>
      <c r="F485" t="s">
        <v>160</v>
      </c>
      <c r="G485" t="s">
        <v>29</v>
      </c>
      <c r="H485">
        <f t="shared" si="7"/>
        <v>260</v>
      </c>
      <c r="M485">
        <v>65</v>
      </c>
      <c r="N485">
        <v>4</v>
      </c>
    </row>
    <row r="486" spans="1:14">
      <c r="A486">
        <v>18482</v>
      </c>
      <c r="B486" s="1">
        <v>43857</v>
      </c>
      <c r="C486">
        <v>3369</v>
      </c>
      <c r="D486" t="s">
        <v>90</v>
      </c>
      <c r="E486" t="s">
        <v>33</v>
      </c>
      <c r="F486" t="s">
        <v>160</v>
      </c>
      <c r="G486" t="s">
        <v>29</v>
      </c>
      <c r="H486">
        <f t="shared" si="7"/>
        <v>260</v>
      </c>
      <c r="M486">
        <v>65</v>
      </c>
      <c r="N486">
        <v>4</v>
      </c>
    </row>
    <row r="487" spans="1:14">
      <c r="A487">
        <v>14210</v>
      </c>
      <c r="B487" s="1">
        <v>43857</v>
      </c>
      <c r="C487">
        <v>11654</v>
      </c>
      <c r="D487" t="s">
        <v>90</v>
      </c>
      <c r="E487" t="s">
        <v>33</v>
      </c>
      <c r="F487" t="s">
        <v>178</v>
      </c>
      <c r="G487" t="s">
        <v>29</v>
      </c>
      <c r="H487">
        <f t="shared" si="7"/>
        <v>219.96</v>
      </c>
      <c r="M487">
        <v>54.99</v>
      </c>
      <c r="N487">
        <v>4</v>
      </c>
    </row>
    <row r="488" spans="1:14">
      <c r="A488">
        <v>52772</v>
      </c>
      <c r="B488" s="1">
        <v>43856</v>
      </c>
      <c r="C488">
        <v>27</v>
      </c>
      <c r="D488" t="s">
        <v>111</v>
      </c>
      <c r="E488" t="s">
        <v>33</v>
      </c>
      <c r="F488" t="s">
        <v>160</v>
      </c>
      <c r="G488" t="s">
        <v>29</v>
      </c>
      <c r="H488">
        <f t="shared" si="7"/>
        <v>325</v>
      </c>
      <c r="M488">
        <v>65</v>
      </c>
      <c r="N488">
        <v>5</v>
      </c>
    </row>
    <row r="489" spans="1:14">
      <c r="A489">
        <v>16966</v>
      </c>
      <c r="B489" s="1">
        <v>43856</v>
      </c>
      <c r="C489">
        <v>1948</v>
      </c>
      <c r="D489" t="s">
        <v>111</v>
      </c>
      <c r="E489" t="s">
        <v>28</v>
      </c>
      <c r="F489" t="s">
        <v>94</v>
      </c>
      <c r="G489" t="s">
        <v>53</v>
      </c>
      <c r="H489">
        <f t="shared" si="7"/>
        <v>133.37</v>
      </c>
      <c r="M489">
        <v>133.37</v>
      </c>
      <c r="N489">
        <v>1</v>
      </c>
    </row>
    <row r="490" spans="1:14">
      <c r="A490">
        <v>52250</v>
      </c>
      <c r="B490" s="1">
        <v>43856</v>
      </c>
      <c r="C490">
        <v>8274</v>
      </c>
      <c r="D490" t="s">
        <v>111</v>
      </c>
      <c r="E490" t="s">
        <v>33</v>
      </c>
      <c r="F490" t="s">
        <v>160</v>
      </c>
      <c r="G490" t="s">
        <v>29</v>
      </c>
      <c r="H490">
        <f t="shared" si="7"/>
        <v>325</v>
      </c>
      <c r="M490">
        <v>65</v>
      </c>
      <c r="N490">
        <v>5</v>
      </c>
    </row>
    <row r="491" spans="1:14">
      <c r="A491">
        <v>18387</v>
      </c>
      <c r="B491" s="1">
        <v>43856</v>
      </c>
      <c r="C491">
        <v>8302</v>
      </c>
      <c r="D491" t="s">
        <v>111</v>
      </c>
      <c r="E491" t="s">
        <v>28</v>
      </c>
      <c r="F491" t="s">
        <v>115</v>
      </c>
      <c r="G491" t="s">
        <v>49</v>
      </c>
      <c r="H491">
        <f t="shared" si="7"/>
        <v>460.58</v>
      </c>
      <c r="M491">
        <v>460.58</v>
      </c>
      <c r="N491">
        <v>1</v>
      </c>
    </row>
    <row r="492" spans="1:14">
      <c r="A492">
        <v>12108</v>
      </c>
      <c r="B492" s="1">
        <v>43856</v>
      </c>
      <c r="C492">
        <v>4631</v>
      </c>
      <c r="D492" t="s">
        <v>90</v>
      </c>
      <c r="E492" t="s">
        <v>28</v>
      </c>
      <c r="F492" t="s">
        <v>94</v>
      </c>
      <c r="G492" t="s">
        <v>53</v>
      </c>
      <c r="H492">
        <f t="shared" si="7"/>
        <v>133.37</v>
      </c>
      <c r="M492">
        <v>133.37</v>
      </c>
      <c r="N492">
        <v>1</v>
      </c>
    </row>
    <row r="493" spans="1:14">
      <c r="A493">
        <v>12108</v>
      </c>
      <c r="B493" s="1">
        <v>43856</v>
      </c>
      <c r="C493">
        <v>4631</v>
      </c>
      <c r="D493" t="s">
        <v>90</v>
      </c>
      <c r="E493" t="s">
        <v>28</v>
      </c>
      <c r="F493" t="s">
        <v>94</v>
      </c>
      <c r="G493" t="s">
        <v>53</v>
      </c>
      <c r="H493">
        <f t="shared" si="7"/>
        <v>133.37</v>
      </c>
      <c r="M493">
        <v>133.37</v>
      </c>
      <c r="N493">
        <v>1</v>
      </c>
    </row>
    <row r="494" spans="1:14">
      <c r="A494">
        <v>75864</v>
      </c>
      <c r="B494" s="1">
        <v>43856</v>
      </c>
      <c r="C494">
        <v>19417</v>
      </c>
      <c r="D494" t="s">
        <v>90</v>
      </c>
      <c r="E494" t="s">
        <v>33</v>
      </c>
      <c r="F494" t="s">
        <v>97</v>
      </c>
      <c r="G494" t="s">
        <v>38</v>
      </c>
      <c r="H494">
        <f t="shared" si="7"/>
        <v>370</v>
      </c>
      <c r="M494">
        <v>370</v>
      </c>
      <c r="N494">
        <v>1</v>
      </c>
    </row>
    <row r="495" spans="1:14">
      <c r="A495">
        <v>19973</v>
      </c>
      <c r="B495" s="1">
        <v>43856</v>
      </c>
      <c r="C495">
        <v>3868</v>
      </c>
      <c r="D495" t="s">
        <v>90</v>
      </c>
      <c r="E495" t="s">
        <v>28</v>
      </c>
      <c r="F495" t="s">
        <v>120</v>
      </c>
      <c r="G495" t="s">
        <v>53</v>
      </c>
      <c r="H495">
        <f t="shared" si="7"/>
        <v>473.75</v>
      </c>
      <c r="M495">
        <v>94.75</v>
      </c>
      <c r="N495">
        <v>5</v>
      </c>
    </row>
    <row r="496" spans="1:14">
      <c r="A496">
        <v>12075</v>
      </c>
      <c r="B496" s="1">
        <v>43856</v>
      </c>
      <c r="C496">
        <v>11700</v>
      </c>
      <c r="D496" t="s">
        <v>90</v>
      </c>
      <c r="E496" t="s">
        <v>33</v>
      </c>
      <c r="F496" t="s">
        <v>120</v>
      </c>
      <c r="G496" t="s">
        <v>53</v>
      </c>
      <c r="H496">
        <f t="shared" si="7"/>
        <v>379</v>
      </c>
      <c r="M496">
        <v>94.75</v>
      </c>
      <c r="N496">
        <v>4</v>
      </c>
    </row>
    <row r="497" spans="1:14">
      <c r="A497">
        <v>12075</v>
      </c>
      <c r="B497" s="1">
        <v>43856</v>
      </c>
      <c r="C497">
        <v>11700</v>
      </c>
      <c r="D497" t="s">
        <v>90</v>
      </c>
      <c r="E497" t="s">
        <v>33</v>
      </c>
      <c r="F497" t="s">
        <v>120</v>
      </c>
      <c r="G497" t="s">
        <v>53</v>
      </c>
      <c r="H497">
        <f t="shared" si="7"/>
        <v>379</v>
      </c>
      <c r="M497">
        <v>94.75</v>
      </c>
      <c r="N497">
        <v>4</v>
      </c>
    </row>
    <row r="498" spans="1:14">
      <c r="A498">
        <v>75811</v>
      </c>
      <c r="B498" s="1">
        <v>43856</v>
      </c>
      <c r="C498">
        <v>19364</v>
      </c>
      <c r="D498" t="s">
        <v>90</v>
      </c>
      <c r="E498" t="s">
        <v>28</v>
      </c>
      <c r="F498" t="s">
        <v>97</v>
      </c>
      <c r="G498" t="s">
        <v>38</v>
      </c>
      <c r="H498">
        <f t="shared" si="7"/>
        <v>370</v>
      </c>
      <c r="M498">
        <v>370</v>
      </c>
      <c r="N498">
        <v>1</v>
      </c>
    </row>
    <row r="499" spans="1:14">
      <c r="A499">
        <v>76847</v>
      </c>
      <c r="B499" s="1">
        <v>43856</v>
      </c>
      <c r="C499">
        <v>20400</v>
      </c>
      <c r="D499" t="s">
        <v>90</v>
      </c>
      <c r="E499" t="s">
        <v>28</v>
      </c>
      <c r="F499" t="s">
        <v>477</v>
      </c>
      <c r="G499" t="s">
        <v>49</v>
      </c>
      <c r="H499">
        <f t="shared" si="7"/>
        <v>139.9</v>
      </c>
      <c r="M499">
        <v>139.9</v>
      </c>
      <c r="N499">
        <v>1</v>
      </c>
    </row>
    <row r="500" spans="1:14">
      <c r="A500">
        <v>15979</v>
      </c>
      <c r="B500" s="1">
        <v>43856</v>
      </c>
      <c r="C500">
        <v>4789</v>
      </c>
      <c r="D500" t="s">
        <v>90</v>
      </c>
      <c r="E500" t="s">
        <v>33</v>
      </c>
      <c r="F500" t="s">
        <v>160</v>
      </c>
      <c r="G500" t="s">
        <v>29</v>
      </c>
      <c r="H500">
        <f t="shared" si="7"/>
        <v>260</v>
      </c>
      <c r="M500">
        <v>65</v>
      </c>
      <c r="N500">
        <v>4</v>
      </c>
    </row>
    <row r="501" spans="1:14">
      <c r="A501">
        <v>56222</v>
      </c>
      <c r="B501" s="1">
        <v>43856</v>
      </c>
      <c r="C501">
        <v>7259</v>
      </c>
      <c r="D501" t="s">
        <v>90</v>
      </c>
      <c r="E501" t="s">
        <v>33</v>
      </c>
      <c r="F501" t="s">
        <v>160</v>
      </c>
      <c r="G501" t="s">
        <v>29</v>
      </c>
      <c r="H501">
        <f t="shared" si="7"/>
        <v>130</v>
      </c>
      <c r="M501">
        <v>65</v>
      </c>
      <c r="N501">
        <v>2</v>
      </c>
    </row>
    <row r="502" spans="1:14">
      <c r="A502">
        <v>1756</v>
      </c>
      <c r="B502" s="1">
        <v>43856</v>
      </c>
      <c r="C502">
        <v>6875</v>
      </c>
      <c r="D502" t="s">
        <v>90</v>
      </c>
      <c r="E502" t="s">
        <v>33</v>
      </c>
      <c r="F502" t="s">
        <v>134</v>
      </c>
      <c r="G502" t="s">
        <v>29</v>
      </c>
      <c r="H502">
        <f t="shared" si="7"/>
        <v>170</v>
      </c>
      <c r="M502">
        <v>85</v>
      </c>
      <c r="N502">
        <v>2</v>
      </c>
    </row>
    <row r="503" spans="1:14">
      <c r="A503">
        <v>76849</v>
      </c>
      <c r="B503" s="1">
        <v>43856</v>
      </c>
      <c r="C503">
        <v>20402</v>
      </c>
      <c r="D503" t="s">
        <v>90</v>
      </c>
      <c r="E503" t="s">
        <v>28</v>
      </c>
      <c r="F503" t="s">
        <v>477</v>
      </c>
      <c r="G503" t="s">
        <v>49</v>
      </c>
      <c r="H503">
        <f t="shared" si="7"/>
        <v>139.9</v>
      </c>
      <c r="M503">
        <v>139.9</v>
      </c>
      <c r="N503">
        <v>1</v>
      </c>
    </row>
    <row r="504" spans="1:14">
      <c r="A504">
        <v>18036</v>
      </c>
      <c r="B504" s="1">
        <v>43856</v>
      </c>
      <c r="C504">
        <v>3365</v>
      </c>
      <c r="D504" t="s">
        <v>90</v>
      </c>
      <c r="E504" t="s">
        <v>33</v>
      </c>
      <c r="F504" t="s">
        <v>160</v>
      </c>
      <c r="G504" t="s">
        <v>29</v>
      </c>
      <c r="H504">
        <f t="shared" si="7"/>
        <v>260</v>
      </c>
      <c r="M504">
        <v>65</v>
      </c>
      <c r="N504">
        <v>4</v>
      </c>
    </row>
    <row r="505" spans="1:14">
      <c r="A505">
        <v>13943</v>
      </c>
      <c r="B505" s="1">
        <v>43856</v>
      </c>
      <c r="C505">
        <v>1107</v>
      </c>
      <c r="D505" t="s">
        <v>90</v>
      </c>
      <c r="E505" t="s">
        <v>33</v>
      </c>
      <c r="F505" t="s">
        <v>160</v>
      </c>
      <c r="G505" t="s">
        <v>29</v>
      </c>
      <c r="H505">
        <f t="shared" si="7"/>
        <v>260</v>
      </c>
      <c r="M505">
        <v>65</v>
      </c>
      <c r="N505">
        <v>4</v>
      </c>
    </row>
    <row r="506" spans="1:14">
      <c r="A506">
        <v>75812</v>
      </c>
      <c r="B506" s="1">
        <v>43855</v>
      </c>
      <c r="C506">
        <v>19365</v>
      </c>
      <c r="D506" t="s">
        <v>111</v>
      </c>
      <c r="E506" t="s">
        <v>28</v>
      </c>
      <c r="F506" t="s">
        <v>97</v>
      </c>
      <c r="G506" t="s">
        <v>38</v>
      </c>
      <c r="H506">
        <f t="shared" si="7"/>
        <v>370</v>
      </c>
      <c r="M506">
        <v>370</v>
      </c>
      <c r="N506">
        <v>1</v>
      </c>
    </row>
    <row r="507" spans="1:14">
      <c r="A507">
        <v>5919</v>
      </c>
      <c r="B507" s="1">
        <v>43855</v>
      </c>
      <c r="C507">
        <v>6306</v>
      </c>
      <c r="D507" t="s">
        <v>111</v>
      </c>
      <c r="E507" t="s">
        <v>33</v>
      </c>
      <c r="F507" t="s">
        <v>537</v>
      </c>
      <c r="G507" t="s">
        <v>53</v>
      </c>
      <c r="H507">
        <f t="shared" si="7"/>
        <v>350</v>
      </c>
      <c r="M507">
        <v>70</v>
      </c>
      <c r="N507">
        <v>5</v>
      </c>
    </row>
    <row r="508" spans="1:14">
      <c r="A508">
        <v>19550</v>
      </c>
      <c r="B508" s="1">
        <v>43855</v>
      </c>
      <c r="C508">
        <v>7158</v>
      </c>
      <c r="D508" t="s">
        <v>111</v>
      </c>
      <c r="E508" t="s">
        <v>28</v>
      </c>
      <c r="F508" t="s">
        <v>94</v>
      </c>
      <c r="G508" t="s">
        <v>53</v>
      </c>
      <c r="H508">
        <f t="shared" si="7"/>
        <v>133.37</v>
      </c>
      <c r="M508">
        <v>133.37</v>
      </c>
      <c r="N508">
        <v>1</v>
      </c>
    </row>
    <row r="509" spans="1:14">
      <c r="A509">
        <v>3828</v>
      </c>
      <c r="B509" s="1">
        <v>43855</v>
      </c>
      <c r="C509">
        <v>11761</v>
      </c>
      <c r="D509" t="s">
        <v>111</v>
      </c>
      <c r="E509" t="s">
        <v>33</v>
      </c>
      <c r="F509" t="s">
        <v>183</v>
      </c>
      <c r="G509" t="s">
        <v>46</v>
      </c>
      <c r="H509">
        <f t="shared" si="7"/>
        <v>825</v>
      </c>
      <c r="M509">
        <v>165</v>
      </c>
      <c r="N509">
        <v>5</v>
      </c>
    </row>
    <row r="510" spans="1:14">
      <c r="A510">
        <v>10113</v>
      </c>
      <c r="B510" s="1">
        <v>43855</v>
      </c>
      <c r="C510">
        <v>12119</v>
      </c>
      <c r="D510" t="s">
        <v>111</v>
      </c>
      <c r="E510" t="s">
        <v>33</v>
      </c>
      <c r="F510" t="s">
        <v>160</v>
      </c>
      <c r="G510" t="s">
        <v>29</v>
      </c>
      <c r="H510">
        <f t="shared" si="7"/>
        <v>325</v>
      </c>
      <c r="M510">
        <v>65</v>
      </c>
      <c r="N510">
        <v>5</v>
      </c>
    </row>
    <row r="511" spans="1:14">
      <c r="A511">
        <v>7814</v>
      </c>
      <c r="B511" s="1">
        <v>43855</v>
      </c>
      <c r="C511">
        <v>5007</v>
      </c>
      <c r="D511" t="s">
        <v>90</v>
      </c>
      <c r="E511" t="s">
        <v>28</v>
      </c>
      <c r="F511" t="s">
        <v>120</v>
      </c>
      <c r="G511" t="s">
        <v>53</v>
      </c>
      <c r="H511">
        <f t="shared" si="7"/>
        <v>284.25</v>
      </c>
      <c r="M511">
        <v>94.75</v>
      </c>
      <c r="N511">
        <v>3</v>
      </c>
    </row>
    <row r="512" spans="1:14">
      <c r="A512">
        <v>7814</v>
      </c>
      <c r="B512" s="1">
        <v>43855</v>
      </c>
      <c r="C512">
        <v>5007</v>
      </c>
      <c r="D512" t="s">
        <v>90</v>
      </c>
      <c r="E512" t="s">
        <v>28</v>
      </c>
      <c r="F512" t="s">
        <v>120</v>
      </c>
      <c r="G512" t="s">
        <v>53</v>
      </c>
      <c r="H512">
        <f t="shared" si="7"/>
        <v>284.25</v>
      </c>
      <c r="M512">
        <v>94.75</v>
      </c>
      <c r="N512">
        <v>3</v>
      </c>
    </row>
    <row r="513" spans="1:14">
      <c r="A513">
        <v>56973</v>
      </c>
      <c r="B513" s="1">
        <v>43855</v>
      </c>
      <c r="C513">
        <v>8541</v>
      </c>
      <c r="D513" t="s">
        <v>90</v>
      </c>
      <c r="E513" t="s">
        <v>28</v>
      </c>
      <c r="F513" t="s">
        <v>120</v>
      </c>
      <c r="G513" t="s">
        <v>53</v>
      </c>
      <c r="H513">
        <f t="shared" si="7"/>
        <v>473.75</v>
      </c>
      <c r="M513">
        <v>94.75</v>
      </c>
      <c r="N513">
        <v>5</v>
      </c>
    </row>
    <row r="514" spans="1:14">
      <c r="A514">
        <v>13215</v>
      </c>
      <c r="B514" s="1">
        <v>43855</v>
      </c>
      <c r="C514">
        <v>7465</v>
      </c>
      <c r="D514" t="s">
        <v>90</v>
      </c>
      <c r="E514" t="s">
        <v>33</v>
      </c>
      <c r="F514" t="s">
        <v>183</v>
      </c>
      <c r="G514" t="s">
        <v>46</v>
      </c>
      <c r="H514">
        <f t="shared" si="7"/>
        <v>660</v>
      </c>
      <c r="M514">
        <v>165</v>
      </c>
      <c r="N514">
        <v>4</v>
      </c>
    </row>
    <row r="515" spans="1:14">
      <c r="A515">
        <v>46305</v>
      </c>
      <c r="B515" s="1">
        <v>43855</v>
      </c>
      <c r="C515">
        <v>3964</v>
      </c>
      <c r="D515" t="s">
        <v>90</v>
      </c>
      <c r="E515" t="s">
        <v>28</v>
      </c>
      <c r="F515" t="s">
        <v>120</v>
      </c>
      <c r="G515" t="s">
        <v>53</v>
      </c>
      <c r="H515">
        <f t="shared" ref="H515:H578" si="8">M515*N515</f>
        <v>473.75</v>
      </c>
      <c r="M515">
        <v>94.75</v>
      </c>
      <c r="N515">
        <v>5</v>
      </c>
    </row>
    <row r="516" spans="1:14">
      <c r="A516">
        <v>75865</v>
      </c>
      <c r="B516" s="1">
        <v>43855</v>
      </c>
      <c r="C516">
        <v>19418</v>
      </c>
      <c r="D516" t="s">
        <v>90</v>
      </c>
      <c r="E516" t="s">
        <v>28</v>
      </c>
      <c r="F516" t="s">
        <v>97</v>
      </c>
      <c r="G516" t="s">
        <v>38</v>
      </c>
      <c r="H516">
        <f t="shared" si="8"/>
        <v>370</v>
      </c>
      <c r="M516">
        <v>370</v>
      </c>
      <c r="N516">
        <v>1</v>
      </c>
    </row>
    <row r="517" spans="1:14">
      <c r="A517">
        <v>5712</v>
      </c>
      <c r="B517" s="1">
        <v>43855</v>
      </c>
      <c r="C517">
        <v>8925</v>
      </c>
      <c r="D517" t="s">
        <v>90</v>
      </c>
      <c r="E517" t="s">
        <v>33</v>
      </c>
      <c r="F517" t="s">
        <v>320</v>
      </c>
      <c r="G517" t="s">
        <v>46</v>
      </c>
      <c r="H517">
        <f t="shared" si="8"/>
        <v>105.98</v>
      </c>
      <c r="M517">
        <v>52.99</v>
      </c>
      <c r="N517">
        <v>2</v>
      </c>
    </row>
    <row r="518" spans="1:14">
      <c r="A518">
        <v>67806</v>
      </c>
      <c r="B518" s="1">
        <v>43855</v>
      </c>
      <c r="C518">
        <v>6652</v>
      </c>
      <c r="D518" t="s">
        <v>90</v>
      </c>
      <c r="E518" t="s">
        <v>33</v>
      </c>
      <c r="F518" t="s">
        <v>160</v>
      </c>
      <c r="G518" t="s">
        <v>29</v>
      </c>
      <c r="H518">
        <f t="shared" si="8"/>
        <v>260</v>
      </c>
      <c r="M518">
        <v>65</v>
      </c>
      <c r="N518">
        <v>4</v>
      </c>
    </row>
    <row r="519" spans="1:14">
      <c r="A519">
        <v>52582</v>
      </c>
      <c r="B519" s="1">
        <v>43855</v>
      </c>
      <c r="C519">
        <v>9563</v>
      </c>
      <c r="D519" t="s">
        <v>90</v>
      </c>
      <c r="E519" t="s">
        <v>33</v>
      </c>
      <c r="F519" t="s">
        <v>160</v>
      </c>
      <c r="G519" t="s">
        <v>29</v>
      </c>
      <c r="H519">
        <f t="shared" si="8"/>
        <v>130</v>
      </c>
      <c r="M519">
        <v>65</v>
      </c>
      <c r="N519">
        <v>2</v>
      </c>
    </row>
    <row r="520" spans="1:14">
      <c r="A520">
        <v>16218</v>
      </c>
      <c r="B520" s="1">
        <v>43855</v>
      </c>
      <c r="C520">
        <v>5246</v>
      </c>
      <c r="D520" t="s">
        <v>90</v>
      </c>
      <c r="E520" t="s">
        <v>28</v>
      </c>
      <c r="F520" t="s">
        <v>120</v>
      </c>
      <c r="G520" t="s">
        <v>53</v>
      </c>
      <c r="H520">
        <f t="shared" si="8"/>
        <v>473.75</v>
      </c>
      <c r="M520">
        <v>94.75</v>
      </c>
      <c r="N520">
        <v>5</v>
      </c>
    </row>
    <row r="521" spans="1:14">
      <c r="A521">
        <v>16218</v>
      </c>
      <c r="B521" s="1">
        <v>43855</v>
      </c>
      <c r="C521">
        <v>5246</v>
      </c>
      <c r="D521" t="s">
        <v>90</v>
      </c>
      <c r="E521" t="s">
        <v>28</v>
      </c>
      <c r="F521" t="s">
        <v>120</v>
      </c>
      <c r="G521" t="s">
        <v>53</v>
      </c>
      <c r="H521">
        <f t="shared" si="8"/>
        <v>473.75</v>
      </c>
      <c r="M521">
        <v>94.75</v>
      </c>
      <c r="N521">
        <v>5</v>
      </c>
    </row>
    <row r="522" spans="1:14">
      <c r="A522">
        <v>75909</v>
      </c>
      <c r="B522" s="1">
        <v>43855</v>
      </c>
      <c r="C522">
        <v>19462</v>
      </c>
      <c r="D522" t="s">
        <v>90</v>
      </c>
      <c r="E522" t="s">
        <v>28</v>
      </c>
      <c r="F522" t="s">
        <v>97</v>
      </c>
      <c r="G522" t="s">
        <v>38</v>
      </c>
      <c r="H522">
        <f t="shared" si="8"/>
        <v>370</v>
      </c>
      <c r="M522">
        <v>370</v>
      </c>
      <c r="N522">
        <v>1</v>
      </c>
    </row>
    <row r="523" spans="1:14">
      <c r="A523">
        <v>14003</v>
      </c>
      <c r="B523" s="1">
        <v>43854</v>
      </c>
      <c r="C523">
        <v>614</v>
      </c>
      <c r="D523" t="s">
        <v>111</v>
      </c>
      <c r="E523" t="s">
        <v>19</v>
      </c>
      <c r="F523" t="s">
        <v>94</v>
      </c>
      <c r="G523" t="s">
        <v>53</v>
      </c>
      <c r="H523">
        <f t="shared" si="8"/>
        <v>133.37</v>
      </c>
      <c r="M523">
        <v>133.37</v>
      </c>
      <c r="N523">
        <v>1</v>
      </c>
    </row>
    <row r="524" spans="1:14">
      <c r="A524">
        <v>67158</v>
      </c>
      <c r="B524" s="1">
        <v>43854</v>
      </c>
      <c r="C524">
        <v>1516</v>
      </c>
      <c r="D524" t="s">
        <v>111</v>
      </c>
      <c r="E524" t="s">
        <v>28</v>
      </c>
      <c r="F524" t="s">
        <v>94</v>
      </c>
      <c r="G524" t="s">
        <v>53</v>
      </c>
      <c r="H524">
        <f t="shared" si="8"/>
        <v>133.37</v>
      </c>
      <c r="M524">
        <v>133.37</v>
      </c>
      <c r="N524">
        <v>1</v>
      </c>
    </row>
    <row r="525" spans="1:14">
      <c r="A525">
        <v>57032</v>
      </c>
      <c r="B525" s="1">
        <v>43854</v>
      </c>
      <c r="C525">
        <v>10093</v>
      </c>
      <c r="D525" t="s">
        <v>111</v>
      </c>
      <c r="E525" t="s">
        <v>33</v>
      </c>
      <c r="F525" t="s">
        <v>160</v>
      </c>
      <c r="G525" t="s">
        <v>29</v>
      </c>
      <c r="H525">
        <f t="shared" si="8"/>
        <v>325</v>
      </c>
      <c r="M525">
        <v>65</v>
      </c>
      <c r="N525">
        <v>5</v>
      </c>
    </row>
    <row r="526" spans="1:14">
      <c r="A526">
        <v>20029</v>
      </c>
      <c r="B526" s="1">
        <v>43854</v>
      </c>
      <c r="C526">
        <v>10735</v>
      </c>
      <c r="D526" t="s">
        <v>111</v>
      </c>
      <c r="E526" t="s">
        <v>19</v>
      </c>
      <c r="F526" t="s">
        <v>94</v>
      </c>
      <c r="G526" t="s">
        <v>53</v>
      </c>
      <c r="H526">
        <f t="shared" si="8"/>
        <v>133.37</v>
      </c>
      <c r="M526">
        <v>133.37</v>
      </c>
      <c r="N526">
        <v>1</v>
      </c>
    </row>
    <row r="527" spans="1:14">
      <c r="A527">
        <v>58896</v>
      </c>
      <c r="B527" s="1">
        <v>43854</v>
      </c>
      <c r="C527">
        <v>9697</v>
      </c>
      <c r="D527" t="s">
        <v>111</v>
      </c>
      <c r="E527" t="s">
        <v>33</v>
      </c>
      <c r="F527" t="s">
        <v>160</v>
      </c>
      <c r="G527" t="s">
        <v>29</v>
      </c>
      <c r="H527">
        <f t="shared" si="8"/>
        <v>325</v>
      </c>
      <c r="M527">
        <v>65</v>
      </c>
      <c r="N527">
        <v>5</v>
      </c>
    </row>
    <row r="528" spans="1:14">
      <c r="A528">
        <v>4135</v>
      </c>
      <c r="B528" s="1">
        <v>43854</v>
      </c>
      <c r="C528">
        <v>10041</v>
      </c>
      <c r="D528" t="s">
        <v>90</v>
      </c>
      <c r="E528" t="s">
        <v>28</v>
      </c>
      <c r="F528" t="s">
        <v>120</v>
      </c>
      <c r="G528" t="s">
        <v>53</v>
      </c>
      <c r="H528">
        <f t="shared" si="8"/>
        <v>473.75</v>
      </c>
      <c r="M528">
        <v>94.75</v>
      </c>
      <c r="N528">
        <v>5</v>
      </c>
    </row>
    <row r="529" spans="1:14">
      <c r="A529">
        <v>16111</v>
      </c>
      <c r="B529" s="1">
        <v>43854</v>
      </c>
      <c r="C529">
        <v>6746</v>
      </c>
      <c r="D529" t="s">
        <v>90</v>
      </c>
      <c r="E529" t="s">
        <v>28</v>
      </c>
      <c r="F529" t="s">
        <v>94</v>
      </c>
      <c r="G529" t="s">
        <v>53</v>
      </c>
      <c r="H529">
        <f t="shared" si="8"/>
        <v>133.37</v>
      </c>
      <c r="M529">
        <v>133.37</v>
      </c>
      <c r="N529">
        <v>1</v>
      </c>
    </row>
    <row r="530" spans="1:14">
      <c r="A530">
        <v>16111</v>
      </c>
      <c r="B530" s="1">
        <v>43854</v>
      </c>
      <c r="C530">
        <v>6746</v>
      </c>
      <c r="D530" t="s">
        <v>90</v>
      </c>
      <c r="E530" t="s">
        <v>28</v>
      </c>
      <c r="F530" t="s">
        <v>94</v>
      </c>
      <c r="G530" t="s">
        <v>53</v>
      </c>
      <c r="H530">
        <f t="shared" si="8"/>
        <v>133.37</v>
      </c>
      <c r="M530">
        <v>133.37</v>
      </c>
      <c r="N530">
        <v>1</v>
      </c>
    </row>
    <row r="531" spans="1:14">
      <c r="A531">
        <v>75866</v>
      </c>
      <c r="B531" s="1">
        <v>43854</v>
      </c>
      <c r="C531">
        <v>19419</v>
      </c>
      <c r="D531" t="s">
        <v>90</v>
      </c>
      <c r="E531" t="s">
        <v>28</v>
      </c>
      <c r="F531" t="s">
        <v>97</v>
      </c>
      <c r="G531" t="s">
        <v>38</v>
      </c>
      <c r="H531">
        <f t="shared" si="8"/>
        <v>370</v>
      </c>
      <c r="M531">
        <v>370</v>
      </c>
      <c r="N531">
        <v>1</v>
      </c>
    </row>
    <row r="532" spans="1:14">
      <c r="A532">
        <v>75813</v>
      </c>
      <c r="B532" s="1">
        <v>43854</v>
      </c>
      <c r="C532">
        <v>19366</v>
      </c>
      <c r="D532" t="s">
        <v>90</v>
      </c>
      <c r="E532" t="s">
        <v>28</v>
      </c>
      <c r="F532" t="s">
        <v>97</v>
      </c>
      <c r="G532" t="s">
        <v>38</v>
      </c>
      <c r="H532">
        <f t="shared" si="8"/>
        <v>370</v>
      </c>
      <c r="M532">
        <v>370</v>
      </c>
      <c r="N532">
        <v>1</v>
      </c>
    </row>
    <row r="533" spans="1:14">
      <c r="A533">
        <v>13991</v>
      </c>
      <c r="B533" s="1">
        <v>43854</v>
      </c>
      <c r="C533">
        <v>10647</v>
      </c>
      <c r="D533" t="s">
        <v>90</v>
      </c>
      <c r="E533" t="s">
        <v>28</v>
      </c>
      <c r="F533" t="s">
        <v>120</v>
      </c>
      <c r="G533" t="s">
        <v>53</v>
      </c>
      <c r="H533">
        <f t="shared" si="8"/>
        <v>473.75</v>
      </c>
      <c r="M533">
        <v>94.75</v>
      </c>
      <c r="N533">
        <v>5</v>
      </c>
    </row>
    <row r="534" spans="1:14">
      <c r="A534">
        <v>11968</v>
      </c>
      <c r="B534" s="1">
        <v>43854</v>
      </c>
      <c r="C534">
        <v>2610</v>
      </c>
      <c r="D534" t="s">
        <v>90</v>
      </c>
      <c r="E534" t="s">
        <v>28</v>
      </c>
      <c r="F534" t="s">
        <v>120</v>
      </c>
      <c r="G534" t="s">
        <v>53</v>
      </c>
      <c r="H534">
        <f t="shared" si="8"/>
        <v>473.75</v>
      </c>
      <c r="M534">
        <v>94.75</v>
      </c>
      <c r="N534">
        <v>5</v>
      </c>
    </row>
    <row r="535" spans="1:14">
      <c r="A535">
        <v>16107</v>
      </c>
      <c r="B535" s="1">
        <v>43854</v>
      </c>
      <c r="C535">
        <v>1902</v>
      </c>
      <c r="D535" t="s">
        <v>90</v>
      </c>
      <c r="E535" t="s">
        <v>33</v>
      </c>
      <c r="F535" t="s">
        <v>134</v>
      </c>
      <c r="G535" t="s">
        <v>29</v>
      </c>
      <c r="H535">
        <f t="shared" si="8"/>
        <v>340</v>
      </c>
      <c r="M535">
        <v>85</v>
      </c>
      <c r="N535">
        <v>4</v>
      </c>
    </row>
    <row r="536" spans="1:14">
      <c r="A536">
        <v>11948</v>
      </c>
      <c r="B536" s="1">
        <v>43854</v>
      </c>
      <c r="C536">
        <v>8470</v>
      </c>
      <c r="D536" t="s">
        <v>90</v>
      </c>
      <c r="E536" t="s">
        <v>33</v>
      </c>
      <c r="F536" t="s">
        <v>120</v>
      </c>
      <c r="G536" t="s">
        <v>53</v>
      </c>
      <c r="H536">
        <f t="shared" si="8"/>
        <v>379</v>
      </c>
      <c r="M536">
        <v>94.75</v>
      </c>
      <c r="N536">
        <v>4</v>
      </c>
    </row>
    <row r="537" spans="1:14">
      <c r="A537">
        <v>63792</v>
      </c>
      <c r="B537" s="1">
        <v>43854</v>
      </c>
      <c r="C537">
        <v>4452</v>
      </c>
      <c r="D537" t="s">
        <v>90</v>
      </c>
      <c r="E537" t="s">
        <v>33</v>
      </c>
      <c r="F537" t="s">
        <v>160</v>
      </c>
      <c r="G537" t="s">
        <v>29</v>
      </c>
      <c r="H537">
        <f t="shared" si="8"/>
        <v>260</v>
      </c>
      <c r="M537">
        <v>65</v>
      </c>
      <c r="N537">
        <v>4</v>
      </c>
    </row>
    <row r="538" spans="1:14">
      <c r="A538">
        <v>55899</v>
      </c>
      <c r="B538" s="1">
        <v>43854</v>
      </c>
      <c r="C538">
        <v>2502</v>
      </c>
      <c r="D538" t="s">
        <v>90</v>
      </c>
      <c r="E538" t="s">
        <v>33</v>
      </c>
      <c r="F538" t="s">
        <v>554</v>
      </c>
      <c r="G538" t="s">
        <v>29</v>
      </c>
      <c r="H538">
        <f t="shared" si="8"/>
        <v>50</v>
      </c>
      <c r="M538">
        <v>25</v>
      </c>
      <c r="N538">
        <v>2</v>
      </c>
    </row>
    <row r="539" spans="1:14">
      <c r="A539">
        <v>14660</v>
      </c>
      <c r="B539" s="1">
        <v>43854</v>
      </c>
      <c r="C539">
        <v>9371</v>
      </c>
      <c r="D539" t="s">
        <v>90</v>
      </c>
      <c r="E539" t="s">
        <v>28</v>
      </c>
      <c r="F539" t="s">
        <v>120</v>
      </c>
      <c r="G539" t="s">
        <v>53</v>
      </c>
      <c r="H539">
        <f t="shared" si="8"/>
        <v>473.75</v>
      </c>
      <c r="M539">
        <v>94.75</v>
      </c>
      <c r="N539">
        <v>5</v>
      </c>
    </row>
    <row r="540" spans="1:14">
      <c r="A540">
        <v>19116</v>
      </c>
      <c r="B540" s="1">
        <v>43854</v>
      </c>
      <c r="C540">
        <v>8245</v>
      </c>
      <c r="D540" t="s">
        <v>90</v>
      </c>
      <c r="E540" t="s">
        <v>33</v>
      </c>
      <c r="F540" t="s">
        <v>160</v>
      </c>
      <c r="G540" t="s">
        <v>29</v>
      </c>
      <c r="H540">
        <f t="shared" si="8"/>
        <v>260</v>
      </c>
      <c r="M540">
        <v>65</v>
      </c>
      <c r="N540">
        <v>4</v>
      </c>
    </row>
    <row r="541" spans="1:14">
      <c r="A541">
        <v>75814</v>
      </c>
      <c r="B541" s="1">
        <v>43853</v>
      </c>
      <c r="C541">
        <v>19367</v>
      </c>
      <c r="D541" t="s">
        <v>111</v>
      </c>
      <c r="E541" t="s">
        <v>28</v>
      </c>
      <c r="F541" t="s">
        <v>97</v>
      </c>
      <c r="G541" t="s">
        <v>38</v>
      </c>
      <c r="H541">
        <f t="shared" si="8"/>
        <v>370</v>
      </c>
      <c r="M541">
        <v>370</v>
      </c>
      <c r="N541">
        <v>1</v>
      </c>
    </row>
    <row r="542" spans="1:14">
      <c r="A542">
        <v>18156</v>
      </c>
      <c r="B542" s="1">
        <v>43853</v>
      </c>
      <c r="C542">
        <v>9265</v>
      </c>
      <c r="D542" t="s">
        <v>111</v>
      </c>
      <c r="E542" t="s">
        <v>28</v>
      </c>
      <c r="F542" t="s">
        <v>112</v>
      </c>
      <c r="G542" t="s">
        <v>34</v>
      </c>
      <c r="H542">
        <f t="shared" si="8"/>
        <v>80</v>
      </c>
      <c r="M542">
        <v>80</v>
      </c>
      <c r="N542">
        <v>1</v>
      </c>
    </row>
    <row r="543" spans="1:14">
      <c r="A543">
        <v>70437</v>
      </c>
      <c r="B543" s="1">
        <v>43853</v>
      </c>
      <c r="C543">
        <v>13990</v>
      </c>
      <c r="D543" t="s">
        <v>111</v>
      </c>
      <c r="E543" t="s">
        <v>28</v>
      </c>
      <c r="F543" t="s">
        <v>228</v>
      </c>
      <c r="G543" t="s">
        <v>29</v>
      </c>
      <c r="H543">
        <f t="shared" si="8"/>
        <v>22.74</v>
      </c>
      <c r="M543">
        <v>22.74</v>
      </c>
      <c r="N543">
        <v>1</v>
      </c>
    </row>
    <row r="544" spans="1:14">
      <c r="A544">
        <v>10394</v>
      </c>
      <c r="B544" s="1">
        <v>43853</v>
      </c>
      <c r="C544">
        <v>934</v>
      </c>
      <c r="D544" t="s">
        <v>111</v>
      </c>
      <c r="E544" t="s">
        <v>19</v>
      </c>
      <c r="F544" t="s">
        <v>94</v>
      </c>
      <c r="G544" t="s">
        <v>53</v>
      </c>
      <c r="H544">
        <f t="shared" si="8"/>
        <v>133.37</v>
      </c>
      <c r="M544">
        <v>133.37</v>
      </c>
      <c r="N544">
        <v>1</v>
      </c>
    </row>
    <row r="545" spans="1:14">
      <c r="A545">
        <v>18160</v>
      </c>
      <c r="B545" s="1">
        <v>43853</v>
      </c>
      <c r="C545">
        <v>1001</v>
      </c>
      <c r="D545" t="s">
        <v>111</v>
      </c>
      <c r="E545" t="s">
        <v>19</v>
      </c>
      <c r="F545" t="s">
        <v>94</v>
      </c>
      <c r="G545" t="s">
        <v>53</v>
      </c>
      <c r="H545">
        <f t="shared" si="8"/>
        <v>133.37</v>
      </c>
      <c r="M545">
        <v>133.37</v>
      </c>
      <c r="N545">
        <v>1</v>
      </c>
    </row>
    <row r="546" spans="1:14">
      <c r="A546">
        <v>18160</v>
      </c>
      <c r="B546" s="1">
        <v>43853</v>
      </c>
      <c r="C546">
        <v>1001</v>
      </c>
      <c r="D546" t="s">
        <v>111</v>
      </c>
      <c r="E546" t="s">
        <v>19</v>
      </c>
      <c r="F546" t="s">
        <v>94</v>
      </c>
      <c r="G546" t="s">
        <v>53</v>
      </c>
      <c r="H546">
        <f t="shared" si="8"/>
        <v>133.37</v>
      </c>
      <c r="M546">
        <v>133.37</v>
      </c>
      <c r="N546">
        <v>1</v>
      </c>
    </row>
    <row r="547" spans="1:14">
      <c r="A547">
        <v>52321</v>
      </c>
      <c r="B547" s="1">
        <v>43853</v>
      </c>
      <c r="C547">
        <v>4249</v>
      </c>
      <c r="D547" t="s">
        <v>111</v>
      </c>
      <c r="E547" t="s">
        <v>19</v>
      </c>
      <c r="F547" t="s">
        <v>160</v>
      </c>
      <c r="G547" t="s">
        <v>29</v>
      </c>
      <c r="H547">
        <f t="shared" si="8"/>
        <v>325</v>
      </c>
      <c r="M547">
        <v>65</v>
      </c>
      <c r="N547">
        <v>5</v>
      </c>
    </row>
    <row r="548" spans="1:14">
      <c r="A548">
        <v>13970</v>
      </c>
      <c r="B548" s="1">
        <v>43853</v>
      </c>
      <c r="C548">
        <v>5224</v>
      </c>
      <c r="D548" t="s">
        <v>111</v>
      </c>
      <c r="E548" t="s">
        <v>19</v>
      </c>
      <c r="F548" t="s">
        <v>94</v>
      </c>
      <c r="G548" t="s">
        <v>53</v>
      </c>
      <c r="H548">
        <f t="shared" si="8"/>
        <v>133.37</v>
      </c>
      <c r="M548">
        <v>133.37</v>
      </c>
      <c r="N548">
        <v>1</v>
      </c>
    </row>
    <row r="549" spans="1:14">
      <c r="A549">
        <v>55174</v>
      </c>
      <c r="B549" s="1">
        <v>43853</v>
      </c>
      <c r="C549">
        <v>8677</v>
      </c>
      <c r="D549" t="s">
        <v>111</v>
      </c>
      <c r="E549" t="s">
        <v>33</v>
      </c>
      <c r="F549" t="s">
        <v>160</v>
      </c>
      <c r="G549" t="s">
        <v>29</v>
      </c>
      <c r="H549">
        <f t="shared" si="8"/>
        <v>325</v>
      </c>
      <c r="M549">
        <v>65</v>
      </c>
      <c r="N549">
        <v>5</v>
      </c>
    </row>
    <row r="550" spans="1:14">
      <c r="A550">
        <v>4135</v>
      </c>
      <c r="B550" s="1">
        <v>43853</v>
      </c>
      <c r="C550">
        <v>10041</v>
      </c>
      <c r="D550" t="s">
        <v>90</v>
      </c>
      <c r="E550" t="s">
        <v>28</v>
      </c>
      <c r="F550" t="s">
        <v>120</v>
      </c>
      <c r="G550" t="s">
        <v>53</v>
      </c>
      <c r="H550">
        <f t="shared" si="8"/>
        <v>473.75</v>
      </c>
      <c r="M550">
        <v>94.75</v>
      </c>
      <c r="N550">
        <v>5</v>
      </c>
    </row>
    <row r="551" spans="1:14">
      <c r="A551">
        <v>19442</v>
      </c>
      <c r="B551" s="1">
        <v>43853</v>
      </c>
      <c r="C551">
        <v>9989</v>
      </c>
      <c r="D551" t="s">
        <v>90</v>
      </c>
      <c r="E551" t="s">
        <v>28</v>
      </c>
      <c r="F551" t="s">
        <v>160</v>
      </c>
      <c r="G551" t="s">
        <v>29</v>
      </c>
      <c r="H551">
        <f t="shared" si="8"/>
        <v>260</v>
      </c>
      <c r="M551">
        <v>65</v>
      </c>
      <c r="N551">
        <v>4</v>
      </c>
    </row>
    <row r="552" spans="1:14">
      <c r="A552">
        <v>13217</v>
      </c>
      <c r="B552" s="1">
        <v>43853</v>
      </c>
      <c r="C552">
        <v>10165</v>
      </c>
      <c r="D552" t="s">
        <v>90</v>
      </c>
      <c r="E552" t="s">
        <v>28</v>
      </c>
      <c r="F552" t="s">
        <v>160</v>
      </c>
      <c r="G552" t="s">
        <v>29</v>
      </c>
      <c r="H552">
        <f t="shared" si="8"/>
        <v>260</v>
      </c>
      <c r="M552">
        <v>65</v>
      </c>
      <c r="N552">
        <v>4</v>
      </c>
    </row>
    <row r="553" spans="1:14">
      <c r="A553">
        <v>23211</v>
      </c>
      <c r="B553" s="1">
        <v>43853</v>
      </c>
      <c r="C553">
        <v>12100</v>
      </c>
      <c r="D553" t="s">
        <v>90</v>
      </c>
      <c r="E553" t="s">
        <v>28</v>
      </c>
      <c r="F553" t="s">
        <v>94</v>
      </c>
      <c r="G553" t="s">
        <v>53</v>
      </c>
      <c r="H553">
        <f t="shared" si="8"/>
        <v>133.37</v>
      </c>
      <c r="M553">
        <v>133.37</v>
      </c>
      <c r="N553">
        <v>1</v>
      </c>
    </row>
    <row r="554" spans="1:14">
      <c r="A554">
        <v>16093</v>
      </c>
      <c r="B554" s="1">
        <v>43853</v>
      </c>
      <c r="C554">
        <v>1902</v>
      </c>
      <c r="D554" t="s">
        <v>90</v>
      </c>
      <c r="E554" t="s">
        <v>28</v>
      </c>
      <c r="F554" t="s">
        <v>120</v>
      </c>
      <c r="G554" t="s">
        <v>53</v>
      </c>
      <c r="H554">
        <f t="shared" si="8"/>
        <v>473.75</v>
      </c>
      <c r="M554">
        <v>94.75</v>
      </c>
      <c r="N554">
        <v>5</v>
      </c>
    </row>
    <row r="555" spans="1:14">
      <c r="A555">
        <v>16098</v>
      </c>
      <c r="B555" s="1">
        <v>43853</v>
      </c>
      <c r="C555">
        <v>5939</v>
      </c>
      <c r="D555" t="s">
        <v>90</v>
      </c>
      <c r="E555" t="s">
        <v>28</v>
      </c>
      <c r="F555" t="s">
        <v>120</v>
      </c>
      <c r="G555" t="s">
        <v>53</v>
      </c>
      <c r="H555">
        <f t="shared" si="8"/>
        <v>473.75</v>
      </c>
      <c r="M555">
        <v>94.75</v>
      </c>
      <c r="N555">
        <v>5</v>
      </c>
    </row>
    <row r="556" spans="1:14">
      <c r="A556">
        <v>13939</v>
      </c>
      <c r="B556" s="1">
        <v>43853</v>
      </c>
      <c r="C556">
        <v>5854</v>
      </c>
      <c r="D556" t="s">
        <v>90</v>
      </c>
      <c r="E556" t="s">
        <v>28</v>
      </c>
      <c r="F556" t="s">
        <v>120</v>
      </c>
      <c r="G556" t="s">
        <v>53</v>
      </c>
      <c r="H556">
        <f t="shared" si="8"/>
        <v>379</v>
      </c>
      <c r="M556">
        <v>94.75</v>
      </c>
      <c r="N556">
        <v>4</v>
      </c>
    </row>
    <row r="557" spans="1:14">
      <c r="A557">
        <v>16767</v>
      </c>
      <c r="B557" s="1">
        <v>43853</v>
      </c>
      <c r="C557">
        <v>10132</v>
      </c>
      <c r="D557" t="s">
        <v>90</v>
      </c>
      <c r="E557" t="s">
        <v>28</v>
      </c>
      <c r="F557" t="s">
        <v>120</v>
      </c>
      <c r="G557" t="s">
        <v>53</v>
      </c>
      <c r="H557">
        <f t="shared" si="8"/>
        <v>473.75</v>
      </c>
      <c r="M557">
        <v>94.75</v>
      </c>
      <c r="N557">
        <v>5</v>
      </c>
    </row>
    <row r="558" spans="1:14">
      <c r="A558">
        <v>75867</v>
      </c>
      <c r="B558" s="1">
        <v>43853</v>
      </c>
      <c r="C558">
        <v>19420</v>
      </c>
      <c r="D558" t="s">
        <v>90</v>
      </c>
      <c r="E558" t="s">
        <v>28</v>
      </c>
      <c r="F558" t="s">
        <v>97</v>
      </c>
      <c r="G558" t="s">
        <v>38</v>
      </c>
      <c r="H558">
        <f t="shared" si="8"/>
        <v>370</v>
      </c>
      <c r="M558">
        <v>370</v>
      </c>
      <c r="N558">
        <v>1</v>
      </c>
    </row>
    <row r="559" spans="1:14">
      <c r="A559">
        <v>2014</v>
      </c>
      <c r="B559" s="1">
        <v>43853</v>
      </c>
      <c r="C559">
        <v>5875</v>
      </c>
      <c r="D559" t="s">
        <v>90</v>
      </c>
      <c r="E559" t="s">
        <v>28</v>
      </c>
      <c r="F559" t="s">
        <v>537</v>
      </c>
      <c r="G559" t="s">
        <v>53</v>
      </c>
      <c r="H559">
        <f t="shared" si="8"/>
        <v>140</v>
      </c>
      <c r="M559">
        <v>70</v>
      </c>
      <c r="N559">
        <v>2</v>
      </c>
    </row>
    <row r="560" spans="1:14">
      <c r="A560">
        <v>18213</v>
      </c>
      <c r="B560" s="1">
        <v>43853</v>
      </c>
      <c r="C560">
        <v>10831</v>
      </c>
      <c r="D560" t="s">
        <v>90</v>
      </c>
      <c r="E560" t="s">
        <v>28</v>
      </c>
      <c r="F560" t="s">
        <v>120</v>
      </c>
      <c r="G560" t="s">
        <v>53</v>
      </c>
      <c r="H560">
        <f t="shared" si="8"/>
        <v>379</v>
      </c>
      <c r="M560">
        <v>94.75</v>
      </c>
      <c r="N560">
        <v>4</v>
      </c>
    </row>
    <row r="561" spans="1:14">
      <c r="A561">
        <v>18213</v>
      </c>
      <c r="B561" s="1">
        <v>43853</v>
      </c>
      <c r="C561">
        <v>10831</v>
      </c>
      <c r="D561" t="s">
        <v>90</v>
      </c>
      <c r="E561" t="s">
        <v>28</v>
      </c>
      <c r="F561" t="s">
        <v>183</v>
      </c>
      <c r="G561" t="s">
        <v>46</v>
      </c>
      <c r="H561">
        <f t="shared" si="8"/>
        <v>660</v>
      </c>
      <c r="M561">
        <v>165</v>
      </c>
      <c r="N561">
        <v>4</v>
      </c>
    </row>
    <row r="562" spans="1:14">
      <c r="A562">
        <v>64369</v>
      </c>
      <c r="B562" s="1">
        <v>43853</v>
      </c>
      <c r="C562">
        <v>2975</v>
      </c>
      <c r="D562" t="s">
        <v>90</v>
      </c>
      <c r="E562" t="s">
        <v>28</v>
      </c>
      <c r="F562" t="s">
        <v>160</v>
      </c>
      <c r="G562" t="s">
        <v>29</v>
      </c>
      <c r="H562">
        <f t="shared" si="8"/>
        <v>260</v>
      </c>
      <c r="M562">
        <v>65</v>
      </c>
      <c r="N562">
        <v>4</v>
      </c>
    </row>
    <row r="563" spans="1:14">
      <c r="A563">
        <v>70149</v>
      </c>
      <c r="B563" s="1">
        <v>43852</v>
      </c>
      <c r="C563">
        <v>13702</v>
      </c>
      <c r="D563" t="s">
        <v>111</v>
      </c>
      <c r="E563" t="s">
        <v>28</v>
      </c>
      <c r="F563" t="s">
        <v>228</v>
      </c>
      <c r="G563" t="s">
        <v>29</v>
      </c>
      <c r="H563">
        <f t="shared" si="8"/>
        <v>22.74</v>
      </c>
      <c r="M563">
        <v>22.74</v>
      </c>
      <c r="N563">
        <v>1</v>
      </c>
    </row>
    <row r="564" spans="1:14">
      <c r="A564">
        <v>3625</v>
      </c>
      <c r="B564" s="1">
        <v>43852</v>
      </c>
      <c r="C564">
        <v>2813</v>
      </c>
      <c r="D564" t="s">
        <v>111</v>
      </c>
      <c r="E564" t="s">
        <v>33</v>
      </c>
      <c r="F564" t="s">
        <v>183</v>
      </c>
      <c r="G564" t="s">
        <v>46</v>
      </c>
      <c r="H564">
        <f t="shared" si="8"/>
        <v>825</v>
      </c>
      <c r="M564">
        <v>165</v>
      </c>
      <c r="N564">
        <v>5</v>
      </c>
    </row>
    <row r="565" spans="1:14">
      <c r="A565">
        <v>18154</v>
      </c>
      <c r="B565" s="1">
        <v>43852</v>
      </c>
      <c r="C565">
        <v>5082</v>
      </c>
      <c r="D565" t="s">
        <v>111</v>
      </c>
      <c r="E565" t="s">
        <v>19</v>
      </c>
      <c r="F565" t="s">
        <v>94</v>
      </c>
      <c r="G565" t="s">
        <v>53</v>
      </c>
      <c r="H565">
        <f t="shared" si="8"/>
        <v>133.37</v>
      </c>
      <c r="M565">
        <v>133.37</v>
      </c>
      <c r="N565">
        <v>1</v>
      </c>
    </row>
    <row r="566" spans="1:14">
      <c r="A566">
        <v>2428</v>
      </c>
      <c r="B566" s="1">
        <v>43852</v>
      </c>
      <c r="C566">
        <v>5965</v>
      </c>
      <c r="D566" t="s">
        <v>111</v>
      </c>
      <c r="E566" t="s">
        <v>33</v>
      </c>
      <c r="F566" t="s">
        <v>183</v>
      </c>
      <c r="G566" t="s">
        <v>46</v>
      </c>
      <c r="H566">
        <f t="shared" si="8"/>
        <v>825</v>
      </c>
      <c r="M566">
        <v>165</v>
      </c>
      <c r="N566">
        <v>5</v>
      </c>
    </row>
    <row r="567" spans="1:14">
      <c r="A567">
        <v>20931</v>
      </c>
      <c r="B567" s="1">
        <v>43852</v>
      </c>
      <c r="C567">
        <v>11664</v>
      </c>
      <c r="D567" t="s">
        <v>111</v>
      </c>
      <c r="E567" t="s">
        <v>33</v>
      </c>
      <c r="F567" t="s">
        <v>134</v>
      </c>
      <c r="G567" t="s">
        <v>29</v>
      </c>
      <c r="H567">
        <f t="shared" si="8"/>
        <v>425</v>
      </c>
      <c r="M567">
        <v>85</v>
      </c>
      <c r="N567">
        <v>5</v>
      </c>
    </row>
    <row r="568" spans="1:14">
      <c r="A568">
        <v>20931</v>
      </c>
      <c r="B568" s="1">
        <v>43852</v>
      </c>
      <c r="C568">
        <v>11664</v>
      </c>
      <c r="D568" t="s">
        <v>111</v>
      </c>
      <c r="E568" t="s">
        <v>33</v>
      </c>
      <c r="F568" t="s">
        <v>120</v>
      </c>
      <c r="G568" t="s">
        <v>53</v>
      </c>
      <c r="H568">
        <f t="shared" si="8"/>
        <v>473.75</v>
      </c>
      <c r="M568">
        <v>94.75</v>
      </c>
      <c r="N568">
        <v>5</v>
      </c>
    </row>
    <row r="569" spans="1:14">
      <c r="A569">
        <v>13890</v>
      </c>
      <c r="B569" s="1">
        <v>43852</v>
      </c>
      <c r="C569">
        <v>9120</v>
      </c>
      <c r="D569" t="s">
        <v>90</v>
      </c>
      <c r="E569" t="s">
        <v>28</v>
      </c>
      <c r="F569" t="s">
        <v>134</v>
      </c>
      <c r="G569" t="s">
        <v>29</v>
      </c>
      <c r="H569">
        <f t="shared" si="8"/>
        <v>340</v>
      </c>
      <c r="M569">
        <v>85</v>
      </c>
      <c r="N569">
        <v>4</v>
      </c>
    </row>
    <row r="570" spans="1:14">
      <c r="A570">
        <v>6783</v>
      </c>
      <c r="B570" s="1">
        <v>43852</v>
      </c>
      <c r="C570">
        <v>10759</v>
      </c>
      <c r="D570" t="s">
        <v>90</v>
      </c>
      <c r="E570" t="s">
        <v>28</v>
      </c>
      <c r="F570" t="s">
        <v>134</v>
      </c>
      <c r="G570" t="s">
        <v>29</v>
      </c>
      <c r="H570">
        <f t="shared" si="8"/>
        <v>425</v>
      </c>
      <c r="M570">
        <v>85</v>
      </c>
      <c r="N570">
        <v>5</v>
      </c>
    </row>
    <row r="571" spans="1:14">
      <c r="A571">
        <v>69841</v>
      </c>
      <c r="B571" s="1">
        <v>43852</v>
      </c>
      <c r="C571">
        <v>13394</v>
      </c>
      <c r="D571" t="s">
        <v>90</v>
      </c>
      <c r="E571" t="s">
        <v>28</v>
      </c>
      <c r="F571" t="s">
        <v>579</v>
      </c>
      <c r="G571" t="s">
        <v>38</v>
      </c>
      <c r="H571">
        <f t="shared" si="8"/>
        <v>99.98</v>
      </c>
      <c r="M571">
        <v>99.98</v>
      </c>
      <c r="N571">
        <v>1</v>
      </c>
    </row>
    <row r="572" spans="1:14">
      <c r="A572">
        <v>13736</v>
      </c>
      <c r="B572" s="1">
        <v>43852</v>
      </c>
      <c r="C572">
        <v>1086</v>
      </c>
      <c r="D572" t="s">
        <v>90</v>
      </c>
      <c r="E572" t="s">
        <v>28</v>
      </c>
      <c r="F572" t="s">
        <v>160</v>
      </c>
      <c r="G572" t="s">
        <v>29</v>
      </c>
      <c r="H572">
        <f t="shared" si="8"/>
        <v>325</v>
      </c>
      <c r="M572">
        <v>65</v>
      </c>
      <c r="N572">
        <v>5</v>
      </c>
    </row>
    <row r="573" spans="1:14">
      <c r="A573">
        <v>53455</v>
      </c>
      <c r="B573" s="1">
        <v>43852</v>
      </c>
      <c r="C573">
        <v>8993</v>
      </c>
      <c r="D573" t="s">
        <v>90</v>
      </c>
      <c r="E573" t="s">
        <v>33</v>
      </c>
      <c r="F573" t="s">
        <v>160</v>
      </c>
      <c r="G573" t="s">
        <v>29</v>
      </c>
      <c r="H573">
        <f t="shared" si="8"/>
        <v>130</v>
      </c>
      <c r="M573">
        <v>65</v>
      </c>
      <c r="N573">
        <v>2</v>
      </c>
    </row>
    <row r="574" spans="1:14">
      <c r="A574">
        <v>22988</v>
      </c>
      <c r="B574" s="1">
        <v>43852</v>
      </c>
      <c r="C574">
        <v>4756</v>
      </c>
      <c r="D574" t="s">
        <v>90</v>
      </c>
      <c r="E574" t="s">
        <v>33</v>
      </c>
      <c r="F574" t="s">
        <v>134</v>
      </c>
      <c r="G574" t="s">
        <v>29</v>
      </c>
      <c r="H574">
        <f t="shared" si="8"/>
        <v>170</v>
      </c>
      <c r="M574">
        <v>85</v>
      </c>
      <c r="N574">
        <v>2</v>
      </c>
    </row>
    <row r="575" spans="1:14">
      <c r="A575">
        <v>11851</v>
      </c>
      <c r="B575" s="1">
        <v>43852</v>
      </c>
      <c r="C575">
        <v>9252</v>
      </c>
      <c r="D575" t="s">
        <v>90</v>
      </c>
      <c r="E575" t="s">
        <v>33</v>
      </c>
      <c r="F575" t="s">
        <v>183</v>
      </c>
      <c r="G575" t="s">
        <v>46</v>
      </c>
      <c r="H575">
        <f t="shared" si="8"/>
        <v>660</v>
      </c>
      <c r="M575">
        <v>165</v>
      </c>
      <c r="N575">
        <v>4</v>
      </c>
    </row>
    <row r="576" spans="1:14">
      <c r="A576">
        <v>75815</v>
      </c>
      <c r="B576" s="1">
        <v>43852</v>
      </c>
      <c r="C576">
        <v>19368</v>
      </c>
      <c r="D576" t="s">
        <v>90</v>
      </c>
      <c r="E576" t="s">
        <v>28</v>
      </c>
      <c r="F576" t="s">
        <v>97</v>
      </c>
      <c r="G576" t="s">
        <v>38</v>
      </c>
      <c r="H576">
        <f t="shared" si="8"/>
        <v>370</v>
      </c>
      <c r="M576">
        <v>370</v>
      </c>
      <c r="N576">
        <v>1</v>
      </c>
    </row>
    <row r="577" spans="1:14">
      <c r="A577">
        <v>49936</v>
      </c>
      <c r="B577" s="1">
        <v>43852</v>
      </c>
      <c r="C577">
        <v>5767</v>
      </c>
      <c r="D577" t="s">
        <v>90</v>
      </c>
      <c r="E577" t="s">
        <v>28</v>
      </c>
      <c r="F577" t="s">
        <v>120</v>
      </c>
      <c r="G577" t="s">
        <v>53</v>
      </c>
      <c r="H577">
        <f t="shared" si="8"/>
        <v>473.75</v>
      </c>
      <c r="M577">
        <v>94.75</v>
      </c>
      <c r="N577">
        <v>5</v>
      </c>
    </row>
    <row r="578" spans="1:14">
      <c r="A578">
        <v>13907</v>
      </c>
      <c r="B578" s="1">
        <v>43852</v>
      </c>
      <c r="C578">
        <v>4842</v>
      </c>
      <c r="D578" t="s">
        <v>90</v>
      </c>
      <c r="E578" t="s">
        <v>28</v>
      </c>
      <c r="F578" t="s">
        <v>120</v>
      </c>
      <c r="G578" t="s">
        <v>53</v>
      </c>
      <c r="H578">
        <f t="shared" si="8"/>
        <v>473.75</v>
      </c>
      <c r="M578">
        <v>94.75</v>
      </c>
      <c r="N578">
        <v>5</v>
      </c>
    </row>
    <row r="579" spans="1:14">
      <c r="A579">
        <v>66887</v>
      </c>
      <c r="B579" s="1">
        <v>43852</v>
      </c>
      <c r="C579">
        <v>8488</v>
      </c>
      <c r="D579" t="s">
        <v>90</v>
      </c>
      <c r="E579" t="s">
        <v>33</v>
      </c>
      <c r="F579" t="s">
        <v>183</v>
      </c>
      <c r="G579" t="s">
        <v>46</v>
      </c>
      <c r="H579">
        <f t="shared" ref="H579:H642" si="9">M579*N579</f>
        <v>660</v>
      </c>
      <c r="M579">
        <v>165</v>
      </c>
      <c r="N579">
        <v>4</v>
      </c>
    </row>
    <row r="580" spans="1:14">
      <c r="A580">
        <v>11822</v>
      </c>
      <c r="B580" s="1">
        <v>43852</v>
      </c>
      <c r="C580">
        <v>3246</v>
      </c>
      <c r="D580" t="s">
        <v>90</v>
      </c>
      <c r="E580" t="s">
        <v>33</v>
      </c>
      <c r="F580" t="s">
        <v>409</v>
      </c>
      <c r="G580" t="s">
        <v>29</v>
      </c>
      <c r="H580">
        <f t="shared" si="9"/>
        <v>740</v>
      </c>
      <c r="M580">
        <v>185</v>
      </c>
      <c r="N580">
        <v>4</v>
      </c>
    </row>
    <row r="581" spans="1:14">
      <c r="A581">
        <v>75868</v>
      </c>
      <c r="B581" s="1">
        <v>43852</v>
      </c>
      <c r="C581">
        <v>19421</v>
      </c>
      <c r="D581" t="s">
        <v>90</v>
      </c>
      <c r="E581" t="s">
        <v>33</v>
      </c>
      <c r="F581" t="s">
        <v>97</v>
      </c>
      <c r="G581" t="s">
        <v>38</v>
      </c>
      <c r="H581">
        <f t="shared" si="9"/>
        <v>370</v>
      </c>
      <c r="M581">
        <v>370</v>
      </c>
      <c r="N581">
        <v>1</v>
      </c>
    </row>
    <row r="582" spans="1:14">
      <c r="A582">
        <v>18120</v>
      </c>
      <c r="B582" s="1">
        <v>43852</v>
      </c>
      <c r="C582">
        <v>10821</v>
      </c>
      <c r="D582" t="s">
        <v>90</v>
      </c>
      <c r="E582" t="s">
        <v>28</v>
      </c>
      <c r="F582" t="s">
        <v>120</v>
      </c>
      <c r="G582" t="s">
        <v>53</v>
      </c>
      <c r="H582">
        <f t="shared" si="9"/>
        <v>473.75</v>
      </c>
      <c r="M582">
        <v>94.75</v>
      </c>
      <c r="N582">
        <v>5</v>
      </c>
    </row>
    <row r="583" spans="1:14">
      <c r="A583">
        <v>75869</v>
      </c>
      <c r="B583" s="1">
        <v>43851</v>
      </c>
      <c r="C583">
        <v>19422</v>
      </c>
      <c r="D583" t="s">
        <v>111</v>
      </c>
      <c r="E583" t="s">
        <v>28</v>
      </c>
      <c r="F583" t="s">
        <v>97</v>
      </c>
      <c r="G583" t="s">
        <v>38</v>
      </c>
      <c r="H583">
        <f t="shared" si="9"/>
        <v>370</v>
      </c>
      <c r="M583">
        <v>370</v>
      </c>
      <c r="N583">
        <v>1</v>
      </c>
    </row>
    <row r="584" spans="1:14">
      <c r="A584">
        <v>3527</v>
      </c>
      <c r="B584" s="1">
        <v>43851</v>
      </c>
      <c r="C584">
        <v>7407</v>
      </c>
      <c r="D584" t="s">
        <v>111</v>
      </c>
      <c r="E584" t="s">
        <v>33</v>
      </c>
      <c r="F584" t="s">
        <v>586</v>
      </c>
      <c r="G584" t="s">
        <v>29</v>
      </c>
      <c r="H584">
        <f t="shared" si="9"/>
        <v>825</v>
      </c>
      <c r="M584">
        <v>165</v>
      </c>
      <c r="N584">
        <v>5</v>
      </c>
    </row>
    <row r="585" spans="1:14">
      <c r="A585">
        <v>66035</v>
      </c>
      <c r="B585" s="1">
        <v>43851</v>
      </c>
      <c r="C585">
        <v>11153</v>
      </c>
      <c r="D585" t="s">
        <v>111</v>
      </c>
      <c r="E585" t="s">
        <v>28</v>
      </c>
      <c r="F585" t="s">
        <v>94</v>
      </c>
      <c r="G585" t="s">
        <v>53</v>
      </c>
      <c r="H585">
        <f t="shared" si="9"/>
        <v>133.37</v>
      </c>
      <c r="M585">
        <v>133.37</v>
      </c>
      <c r="N585">
        <v>1</v>
      </c>
    </row>
    <row r="586" spans="1:14">
      <c r="A586">
        <v>1386</v>
      </c>
      <c r="B586" s="1">
        <v>43851</v>
      </c>
      <c r="C586">
        <v>11310</v>
      </c>
      <c r="D586" t="s">
        <v>111</v>
      </c>
      <c r="E586" t="s">
        <v>33</v>
      </c>
      <c r="F586" t="s">
        <v>183</v>
      </c>
      <c r="G586" t="s">
        <v>46</v>
      </c>
      <c r="H586">
        <f t="shared" si="9"/>
        <v>825</v>
      </c>
      <c r="M586">
        <v>165</v>
      </c>
      <c r="N586">
        <v>5</v>
      </c>
    </row>
    <row r="587" spans="1:14">
      <c r="A587">
        <v>69683</v>
      </c>
      <c r="B587" s="1">
        <v>43851</v>
      </c>
      <c r="C587">
        <v>13236</v>
      </c>
      <c r="D587" t="s">
        <v>90</v>
      </c>
      <c r="E587" t="s">
        <v>28</v>
      </c>
      <c r="F587" t="s">
        <v>579</v>
      </c>
      <c r="G587" t="s">
        <v>38</v>
      </c>
      <c r="H587">
        <f t="shared" si="9"/>
        <v>99.98</v>
      </c>
      <c r="M587">
        <v>99.98</v>
      </c>
      <c r="N587">
        <v>1</v>
      </c>
    </row>
    <row r="588" spans="1:14">
      <c r="A588">
        <v>14454</v>
      </c>
      <c r="B588" s="1">
        <v>43851</v>
      </c>
      <c r="C588">
        <v>1577</v>
      </c>
      <c r="D588" t="s">
        <v>90</v>
      </c>
      <c r="E588" t="s">
        <v>28</v>
      </c>
      <c r="F588" t="s">
        <v>160</v>
      </c>
      <c r="G588" t="s">
        <v>29</v>
      </c>
      <c r="H588">
        <f t="shared" si="9"/>
        <v>325</v>
      </c>
      <c r="M588">
        <v>65</v>
      </c>
      <c r="N588">
        <v>5</v>
      </c>
    </row>
    <row r="589" spans="1:14">
      <c r="A589">
        <v>75816</v>
      </c>
      <c r="B589" s="1">
        <v>43851</v>
      </c>
      <c r="C589">
        <v>19369</v>
      </c>
      <c r="D589" t="s">
        <v>90</v>
      </c>
      <c r="E589" t="s">
        <v>33</v>
      </c>
      <c r="F589" t="s">
        <v>97</v>
      </c>
      <c r="G589" t="s">
        <v>38</v>
      </c>
      <c r="H589">
        <f t="shared" si="9"/>
        <v>370</v>
      </c>
      <c r="M589">
        <v>370</v>
      </c>
      <c r="N589">
        <v>1</v>
      </c>
    </row>
    <row r="590" spans="1:14">
      <c r="A590">
        <v>59742</v>
      </c>
      <c r="B590" s="1">
        <v>43851</v>
      </c>
      <c r="C590">
        <v>3997</v>
      </c>
      <c r="D590" t="s">
        <v>90</v>
      </c>
      <c r="E590" t="s">
        <v>33</v>
      </c>
      <c r="F590" t="s">
        <v>160</v>
      </c>
      <c r="G590" t="s">
        <v>29</v>
      </c>
      <c r="H590">
        <f t="shared" si="9"/>
        <v>130</v>
      </c>
      <c r="M590">
        <v>65</v>
      </c>
      <c r="N590">
        <v>2</v>
      </c>
    </row>
    <row r="591" spans="1:14">
      <c r="A591">
        <v>5479</v>
      </c>
      <c r="B591" s="1">
        <v>43851</v>
      </c>
      <c r="C591">
        <v>6172</v>
      </c>
      <c r="D591" t="s">
        <v>90</v>
      </c>
      <c r="E591" t="s">
        <v>33</v>
      </c>
      <c r="F591" t="s">
        <v>145</v>
      </c>
      <c r="G591" t="s">
        <v>46</v>
      </c>
      <c r="H591">
        <f t="shared" si="9"/>
        <v>29.98</v>
      </c>
      <c r="M591">
        <v>14.99</v>
      </c>
      <c r="N591">
        <v>2</v>
      </c>
    </row>
    <row r="592" spans="1:14">
      <c r="A592">
        <v>8470</v>
      </c>
      <c r="B592" s="1">
        <v>43851</v>
      </c>
      <c r="C592">
        <v>9162</v>
      </c>
      <c r="D592" t="s">
        <v>90</v>
      </c>
      <c r="E592" t="s">
        <v>33</v>
      </c>
      <c r="F592" t="s">
        <v>183</v>
      </c>
      <c r="G592" t="s">
        <v>46</v>
      </c>
      <c r="H592">
        <f t="shared" si="9"/>
        <v>330</v>
      </c>
      <c r="M592">
        <v>165</v>
      </c>
      <c r="N592">
        <v>2</v>
      </c>
    </row>
    <row r="593" spans="1:14">
      <c r="A593">
        <v>19775</v>
      </c>
      <c r="B593" s="1">
        <v>43851</v>
      </c>
      <c r="C593">
        <v>3980</v>
      </c>
      <c r="D593" t="s">
        <v>90</v>
      </c>
      <c r="E593" t="s">
        <v>33</v>
      </c>
      <c r="F593" t="s">
        <v>160</v>
      </c>
      <c r="G593" t="s">
        <v>29</v>
      </c>
      <c r="H593">
        <f t="shared" si="9"/>
        <v>260</v>
      </c>
      <c r="M593">
        <v>65</v>
      </c>
      <c r="N593">
        <v>4</v>
      </c>
    </row>
    <row r="594" spans="1:14">
      <c r="A594">
        <v>1383</v>
      </c>
      <c r="B594" s="1">
        <v>43851</v>
      </c>
      <c r="C594">
        <v>1753</v>
      </c>
      <c r="D594" t="s">
        <v>90</v>
      </c>
      <c r="E594" t="s">
        <v>33</v>
      </c>
      <c r="F594" t="s">
        <v>120</v>
      </c>
      <c r="G594" t="s">
        <v>53</v>
      </c>
      <c r="H594">
        <f t="shared" si="9"/>
        <v>379</v>
      </c>
      <c r="M594">
        <v>94.75</v>
      </c>
      <c r="N594">
        <v>4</v>
      </c>
    </row>
    <row r="595" spans="1:14">
      <c r="A595">
        <v>1383</v>
      </c>
      <c r="B595" s="1">
        <v>43851</v>
      </c>
      <c r="C595">
        <v>1753</v>
      </c>
      <c r="D595" t="s">
        <v>90</v>
      </c>
      <c r="E595" t="s">
        <v>33</v>
      </c>
      <c r="F595" t="s">
        <v>120</v>
      </c>
      <c r="G595" t="s">
        <v>53</v>
      </c>
      <c r="H595">
        <f t="shared" si="9"/>
        <v>379</v>
      </c>
      <c r="M595">
        <v>94.75</v>
      </c>
      <c r="N595">
        <v>4</v>
      </c>
    </row>
    <row r="596" spans="1:14">
      <c r="A596">
        <v>11749</v>
      </c>
      <c r="B596" s="1">
        <v>43851</v>
      </c>
      <c r="C596">
        <v>430</v>
      </c>
      <c r="D596" t="s">
        <v>90</v>
      </c>
      <c r="E596" t="s">
        <v>28</v>
      </c>
      <c r="F596" t="s">
        <v>120</v>
      </c>
      <c r="G596" t="s">
        <v>53</v>
      </c>
      <c r="H596">
        <f t="shared" si="9"/>
        <v>473.75</v>
      </c>
      <c r="M596">
        <v>94.75</v>
      </c>
      <c r="N596">
        <v>5</v>
      </c>
    </row>
    <row r="597" spans="1:14">
      <c r="A597">
        <v>75817</v>
      </c>
      <c r="B597" s="1">
        <v>43850</v>
      </c>
      <c r="C597">
        <v>19370</v>
      </c>
      <c r="D597" t="s">
        <v>111</v>
      </c>
      <c r="E597" t="s">
        <v>19</v>
      </c>
      <c r="F597" t="s">
        <v>97</v>
      </c>
      <c r="G597" t="s">
        <v>38</v>
      </c>
      <c r="H597">
        <f t="shared" si="9"/>
        <v>370</v>
      </c>
      <c r="M597">
        <v>370</v>
      </c>
      <c r="N597">
        <v>1</v>
      </c>
    </row>
    <row r="598" spans="1:14">
      <c r="A598">
        <v>15884</v>
      </c>
      <c r="B598" s="1">
        <v>43850</v>
      </c>
      <c r="C598">
        <v>899</v>
      </c>
      <c r="D598" t="s">
        <v>111</v>
      </c>
      <c r="E598" t="s">
        <v>28</v>
      </c>
      <c r="F598" t="s">
        <v>112</v>
      </c>
      <c r="G598" t="s">
        <v>34</v>
      </c>
      <c r="H598">
        <f t="shared" si="9"/>
        <v>80</v>
      </c>
      <c r="M598">
        <v>80</v>
      </c>
      <c r="N598">
        <v>1</v>
      </c>
    </row>
    <row r="599" spans="1:14">
      <c r="A599">
        <v>17999</v>
      </c>
      <c r="B599" s="1">
        <v>43850</v>
      </c>
      <c r="C599">
        <v>8760</v>
      </c>
      <c r="D599" t="s">
        <v>111</v>
      </c>
      <c r="E599" t="s">
        <v>28</v>
      </c>
      <c r="F599" t="s">
        <v>94</v>
      </c>
      <c r="G599" t="s">
        <v>53</v>
      </c>
      <c r="H599">
        <f t="shared" si="9"/>
        <v>133.37</v>
      </c>
      <c r="M599">
        <v>133.37</v>
      </c>
      <c r="N599">
        <v>1</v>
      </c>
    </row>
    <row r="600" spans="1:14">
      <c r="A600">
        <v>15845</v>
      </c>
      <c r="B600" s="1">
        <v>43850</v>
      </c>
      <c r="C600">
        <v>11900</v>
      </c>
      <c r="D600" t="s">
        <v>111</v>
      </c>
      <c r="E600" t="s">
        <v>19</v>
      </c>
      <c r="F600" t="s">
        <v>115</v>
      </c>
      <c r="G600" t="s">
        <v>49</v>
      </c>
      <c r="H600">
        <f t="shared" si="9"/>
        <v>460.58</v>
      </c>
      <c r="M600">
        <v>460.58</v>
      </c>
      <c r="N600">
        <v>1</v>
      </c>
    </row>
    <row r="601" spans="1:14">
      <c r="A601">
        <v>11681</v>
      </c>
      <c r="B601" s="1">
        <v>43850</v>
      </c>
      <c r="C601">
        <v>12370</v>
      </c>
      <c r="D601" t="s">
        <v>111</v>
      </c>
      <c r="E601" t="s">
        <v>28</v>
      </c>
      <c r="F601" t="s">
        <v>94</v>
      </c>
      <c r="G601" t="s">
        <v>53</v>
      </c>
      <c r="H601">
        <f t="shared" si="9"/>
        <v>133.37</v>
      </c>
      <c r="M601">
        <v>133.37</v>
      </c>
      <c r="N601">
        <v>1</v>
      </c>
    </row>
    <row r="602" spans="1:14">
      <c r="A602">
        <v>15835</v>
      </c>
      <c r="B602" s="1">
        <v>43850</v>
      </c>
      <c r="C602">
        <v>9349</v>
      </c>
      <c r="D602" t="s">
        <v>90</v>
      </c>
      <c r="E602" t="s">
        <v>28</v>
      </c>
      <c r="F602" t="s">
        <v>94</v>
      </c>
      <c r="G602" t="s">
        <v>53</v>
      </c>
      <c r="H602">
        <f t="shared" si="9"/>
        <v>133.37</v>
      </c>
      <c r="M602">
        <v>133.37</v>
      </c>
      <c r="N602">
        <v>1</v>
      </c>
    </row>
    <row r="603" spans="1:14">
      <c r="A603">
        <v>65030</v>
      </c>
      <c r="B603" s="1">
        <v>43850</v>
      </c>
      <c r="C603">
        <v>3570</v>
      </c>
      <c r="D603" t="s">
        <v>90</v>
      </c>
      <c r="E603" t="s">
        <v>28</v>
      </c>
      <c r="F603" t="s">
        <v>160</v>
      </c>
      <c r="G603" t="s">
        <v>29</v>
      </c>
      <c r="H603">
        <f t="shared" si="9"/>
        <v>325</v>
      </c>
      <c r="M603">
        <v>65</v>
      </c>
      <c r="N603">
        <v>5</v>
      </c>
    </row>
    <row r="604" spans="1:14">
      <c r="A604">
        <v>69685</v>
      </c>
      <c r="B604" s="1">
        <v>43850</v>
      </c>
      <c r="C604">
        <v>13238</v>
      </c>
      <c r="D604" t="s">
        <v>90</v>
      </c>
      <c r="E604" t="s">
        <v>28</v>
      </c>
      <c r="F604" t="s">
        <v>579</v>
      </c>
      <c r="G604" t="s">
        <v>38</v>
      </c>
      <c r="H604">
        <f t="shared" si="9"/>
        <v>99.98</v>
      </c>
      <c r="M604">
        <v>99.98</v>
      </c>
      <c r="N604">
        <v>1</v>
      </c>
    </row>
    <row r="605" spans="1:14">
      <c r="A605">
        <v>10764</v>
      </c>
      <c r="B605" s="1">
        <v>43850</v>
      </c>
      <c r="C605">
        <v>2927</v>
      </c>
      <c r="D605" t="s">
        <v>90</v>
      </c>
      <c r="E605" t="s">
        <v>28</v>
      </c>
      <c r="F605" t="s">
        <v>94</v>
      </c>
      <c r="G605" t="s">
        <v>53</v>
      </c>
      <c r="H605">
        <f t="shared" si="9"/>
        <v>133.37</v>
      </c>
      <c r="M605">
        <v>133.37</v>
      </c>
      <c r="N605">
        <v>1</v>
      </c>
    </row>
    <row r="606" spans="1:14">
      <c r="A606">
        <v>75870</v>
      </c>
      <c r="B606" s="1">
        <v>43850</v>
      </c>
      <c r="C606">
        <v>19423</v>
      </c>
      <c r="D606" t="s">
        <v>90</v>
      </c>
      <c r="E606" t="s">
        <v>28</v>
      </c>
      <c r="F606" t="s">
        <v>97</v>
      </c>
      <c r="G606" t="s">
        <v>38</v>
      </c>
      <c r="H606">
        <f t="shared" si="9"/>
        <v>370</v>
      </c>
      <c r="M606">
        <v>370</v>
      </c>
      <c r="N606">
        <v>1</v>
      </c>
    </row>
    <row r="607" spans="1:14">
      <c r="A607">
        <v>11674</v>
      </c>
      <c r="B607" s="1">
        <v>43850</v>
      </c>
      <c r="C607">
        <v>7222</v>
      </c>
      <c r="D607" t="s">
        <v>90</v>
      </c>
      <c r="E607" t="s">
        <v>33</v>
      </c>
      <c r="F607" t="s">
        <v>134</v>
      </c>
      <c r="G607" t="s">
        <v>29</v>
      </c>
      <c r="H607">
        <f t="shared" si="9"/>
        <v>340</v>
      </c>
      <c r="M607">
        <v>85</v>
      </c>
      <c r="N607">
        <v>4</v>
      </c>
    </row>
    <row r="608" spans="1:14">
      <c r="A608">
        <v>47429</v>
      </c>
      <c r="B608" s="1">
        <v>43850</v>
      </c>
      <c r="C608">
        <v>6168</v>
      </c>
      <c r="D608" t="s">
        <v>90</v>
      </c>
      <c r="E608" t="s">
        <v>33</v>
      </c>
      <c r="F608" t="s">
        <v>120</v>
      </c>
      <c r="G608" t="s">
        <v>53</v>
      </c>
      <c r="H608">
        <f t="shared" si="9"/>
        <v>379</v>
      </c>
      <c r="M608">
        <v>94.75</v>
      </c>
      <c r="N608">
        <v>4</v>
      </c>
    </row>
    <row r="609" spans="1:14">
      <c r="A609">
        <v>3459</v>
      </c>
      <c r="B609" s="1">
        <v>43850</v>
      </c>
      <c r="C609">
        <v>3687</v>
      </c>
      <c r="D609" t="s">
        <v>90</v>
      </c>
      <c r="E609" t="s">
        <v>33</v>
      </c>
      <c r="F609" t="s">
        <v>183</v>
      </c>
      <c r="G609" t="s">
        <v>46</v>
      </c>
      <c r="H609">
        <f t="shared" si="9"/>
        <v>330</v>
      </c>
      <c r="M609">
        <v>165</v>
      </c>
      <c r="N609">
        <v>2</v>
      </c>
    </row>
    <row r="610" spans="1:14">
      <c r="A610">
        <v>5348</v>
      </c>
      <c r="B610" s="1">
        <v>43850</v>
      </c>
      <c r="C610">
        <v>10966</v>
      </c>
      <c r="D610" t="s">
        <v>90</v>
      </c>
      <c r="E610" t="s">
        <v>33</v>
      </c>
      <c r="F610" t="s">
        <v>160</v>
      </c>
      <c r="G610" t="s">
        <v>29</v>
      </c>
      <c r="H610">
        <f t="shared" si="9"/>
        <v>130</v>
      </c>
      <c r="M610">
        <v>65</v>
      </c>
      <c r="N610">
        <v>2</v>
      </c>
    </row>
    <row r="611" spans="1:14">
      <c r="A611">
        <v>16998</v>
      </c>
      <c r="B611" s="1">
        <v>43849</v>
      </c>
      <c r="C611">
        <v>548</v>
      </c>
      <c r="D611" t="s">
        <v>111</v>
      </c>
      <c r="E611" t="s">
        <v>28</v>
      </c>
      <c r="F611" t="s">
        <v>94</v>
      </c>
      <c r="G611" t="s">
        <v>53</v>
      </c>
      <c r="H611">
        <f t="shared" si="9"/>
        <v>133.37</v>
      </c>
      <c r="M611">
        <v>133.37</v>
      </c>
      <c r="N611">
        <v>1</v>
      </c>
    </row>
    <row r="612" spans="1:14">
      <c r="A612">
        <v>18593</v>
      </c>
      <c r="B612" s="1">
        <v>43849</v>
      </c>
      <c r="C612">
        <v>1275</v>
      </c>
      <c r="D612" t="s">
        <v>111</v>
      </c>
      <c r="E612" t="s">
        <v>28</v>
      </c>
      <c r="F612" t="s">
        <v>112</v>
      </c>
      <c r="G612" t="s">
        <v>34</v>
      </c>
      <c r="H612">
        <f t="shared" si="9"/>
        <v>80</v>
      </c>
      <c r="M612">
        <v>80</v>
      </c>
      <c r="N612">
        <v>1</v>
      </c>
    </row>
    <row r="613" spans="1:14">
      <c r="A613">
        <v>20246</v>
      </c>
      <c r="B613" s="1">
        <v>43849</v>
      </c>
      <c r="C613">
        <v>2152</v>
      </c>
      <c r="D613" t="s">
        <v>111</v>
      </c>
      <c r="E613" t="s">
        <v>28</v>
      </c>
      <c r="F613" t="s">
        <v>115</v>
      </c>
      <c r="G613" t="s">
        <v>49</v>
      </c>
      <c r="H613">
        <f t="shared" si="9"/>
        <v>460.58</v>
      </c>
      <c r="M613">
        <v>460.58</v>
      </c>
      <c r="N613">
        <v>1</v>
      </c>
    </row>
    <row r="614" spans="1:14">
      <c r="A614">
        <v>15784</v>
      </c>
      <c r="B614" s="1">
        <v>43849</v>
      </c>
      <c r="C614">
        <v>2907</v>
      </c>
      <c r="D614" t="s">
        <v>111</v>
      </c>
      <c r="E614" t="s">
        <v>28</v>
      </c>
      <c r="F614" t="s">
        <v>94</v>
      </c>
      <c r="G614" t="s">
        <v>53</v>
      </c>
      <c r="H614">
        <f t="shared" si="9"/>
        <v>133.37</v>
      </c>
      <c r="M614">
        <v>133.37</v>
      </c>
      <c r="N614">
        <v>1</v>
      </c>
    </row>
    <row r="615" spans="1:14">
      <c r="A615">
        <v>17889</v>
      </c>
      <c r="B615" s="1">
        <v>43849</v>
      </c>
      <c r="C615">
        <v>12432</v>
      </c>
      <c r="D615" t="s">
        <v>90</v>
      </c>
      <c r="E615" t="s">
        <v>28</v>
      </c>
      <c r="F615" t="s">
        <v>94</v>
      </c>
      <c r="G615" t="s">
        <v>53</v>
      </c>
      <c r="H615">
        <f t="shared" si="9"/>
        <v>133.37</v>
      </c>
      <c r="M615">
        <v>133.37</v>
      </c>
      <c r="N615">
        <v>1</v>
      </c>
    </row>
    <row r="616" spans="1:14">
      <c r="A616">
        <v>69559</v>
      </c>
      <c r="B616" s="1">
        <v>43849</v>
      </c>
      <c r="C616">
        <v>13112</v>
      </c>
      <c r="D616" t="s">
        <v>90</v>
      </c>
      <c r="E616" t="s">
        <v>28</v>
      </c>
      <c r="F616" t="s">
        <v>579</v>
      </c>
      <c r="G616" t="s">
        <v>38</v>
      </c>
      <c r="H616">
        <f t="shared" si="9"/>
        <v>99.98</v>
      </c>
      <c r="M616">
        <v>99.98</v>
      </c>
      <c r="N616">
        <v>1</v>
      </c>
    </row>
    <row r="617" spans="1:14">
      <c r="A617">
        <v>11643</v>
      </c>
      <c r="B617" s="1">
        <v>43849</v>
      </c>
      <c r="C617">
        <v>823</v>
      </c>
      <c r="D617" t="s">
        <v>90</v>
      </c>
      <c r="E617" t="s">
        <v>28</v>
      </c>
      <c r="F617" t="s">
        <v>94</v>
      </c>
      <c r="G617" t="s">
        <v>53</v>
      </c>
      <c r="H617">
        <f t="shared" si="9"/>
        <v>133.37</v>
      </c>
      <c r="M617">
        <v>133.37</v>
      </c>
      <c r="N617">
        <v>1</v>
      </c>
    </row>
    <row r="618" spans="1:14">
      <c r="A618">
        <v>15766</v>
      </c>
      <c r="B618" s="1">
        <v>43849</v>
      </c>
      <c r="C618">
        <v>6416</v>
      </c>
      <c r="D618" t="s">
        <v>90</v>
      </c>
      <c r="E618" t="s">
        <v>28</v>
      </c>
      <c r="F618" t="s">
        <v>134</v>
      </c>
      <c r="G618" t="s">
        <v>29</v>
      </c>
      <c r="H618">
        <f t="shared" si="9"/>
        <v>425</v>
      </c>
      <c r="M618">
        <v>85</v>
      </c>
      <c r="N618">
        <v>5</v>
      </c>
    </row>
    <row r="619" spans="1:14">
      <c r="A619">
        <v>15766</v>
      </c>
      <c r="B619" s="1">
        <v>43849</v>
      </c>
      <c r="C619">
        <v>6416</v>
      </c>
      <c r="D619" t="s">
        <v>90</v>
      </c>
      <c r="E619" t="s">
        <v>28</v>
      </c>
      <c r="F619" t="s">
        <v>586</v>
      </c>
      <c r="G619" t="s">
        <v>29</v>
      </c>
      <c r="H619">
        <f t="shared" si="9"/>
        <v>825</v>
      </c>
      <c r="M619">
        <v>165</v>
      </c>
      <c r="N619">
        <v>5</v>
      </c>
    </row>
    <row r="620" spans="1:14">
      <c r="A620">
        <v>15787</v>
      </c>
      <c r="B620" s="1">
        <v>43849</v>
      </c>
      <c r="C620">
        <v>3961</v>
      </c>
      <c r="D620" t="s">
        <v>90</v>
      </c>
      <c r="E620" t="s">
        <v>28</v>
      </c>
      <c r="F620" t="s">
        <v>120</v>
      </c>
      <c r="G620" t="s">
        <v>53</v>
      </c>
      <c r="H620">
        <f t="shared" si="9"/>
        <v>473.75</v>
      </c>
      <c r="M620">
        <v>94.75</v>
      </c>
      <c r="N620">
        <v>5</v>
      </c>
    </row>
    <row r="621" spans="1:14">
      <c r="A621">
        <v>7411</v>
      </c>
      <c r="B621" s="1">
        <v>43849</v>
      </c>
      <c r="C621">
        <v>2200</v>
      </c>
      <c r="D621" t="s">
        <v>90</v>
      </c>
      <c r="E621" t="s">
        <v>28</v>
      </c>
      <c r="F621" t="s">
        <v>183</v>
      </c>
      <c r="G621" t="s">
        <v>46</v>
      </c>
      <c r="H621">
        <f t="shared" si="9"/>
        <v>330</v>
      </c>
      <c r="M621">
        <v>165</v>
      </c>
      <c r="N621">
        <v>2</v>
      </c>
    </row>
    <row r="622" spans="1:14">
      <c r="A622">
        <v>75818</v>
      </c>
      <c r="B622" s="1">
        <v>43849</v>
      </c>
      <c r="C622">
        <v>19371</v>
      </c>
      <c r="D622" t="s">
        <v>90</v>
      </c>
      <c r="E622" t="s">
        <v>28</v>
      </c>
      <c r="F622" t="s">
        <v>97</v>
      </c>
      <c r="G622" t="s">
        <v>38</v>
      </c>
      <c r="H622">
        <f t="shared" si="9"/>
        <v>370</v>
      </c>
      <c r="M622">
        <v>370</v>
      </c>
      <c r="N622">
        <v>1</v>
      </c>
    </row>
    <row r="623" spans="1:14">
      <c r="A623">
        <v>10759</v>
      </c>
      <c r="B623" s="1">
        <v>43849</v>
      </c>
      <c r="C623">
        <v>2861</v>
      </c>
      <c r="D623" t="s">
        <v>90</v>
      </c>
      <c r="E623" t="s">
        <v>28</v>
      </c>
      <c r="F623" t="s">
        <v>120</v>
      </c>
      <c r="G623" t="s">
        <v>53</v>
      </c>
      <c r="H623">
        <f t="shared" si="9"/>
        <v>379</v>
      </c>
      <c r="M623">
        <v>94.75</v>
      </c>
      <c r="N623">
        <v>4</v>
      </c>
    </row>
    <row r="624" spans="1:14">
      <c r="A624">
        <v>45750</v>
      </c>
      <c r="B624" s="1">
        <v>43849</v>
      </c>
      <c r="C624">
        <v>4215</v>
      </c>
      <c r="D624" t="s">
        <v>90</v>
      </c>
      <c r="E624" t="s">
        <v>28</v>
      </c>
      <c r="F624" t="s">
        <v>120</v>
      </c>
      <c r="G624" t="s">
        <v>53</v>
      </c>
      <c r="H624">
        <f t="shared" si="9"/>
        <v>379</v>
      </c>
      <c r="M624">
        <v>94.75</v>
      </c>
      <c r="N624">
        <v>4</v>
      </c>
    </row>
    <row r="625" spans="1:14">
      <c r="A625">
        <v>10384</v>
      </c>
      <c r="B625" s="1">
        <v>43849</v>
      </c>
      <c r="C625">
        <v>587</v>
      </c>
      <c r="D625" t="s">
        <v>90</v>
      </c>
      <c r="E625" t="s">
        <v>28</v>
      </c>
      <c r="F625" t="s">
        <v>120</v>
      </c>
      <c r="G625" t="s">
        <v>53</v>
      </c>
      <c r="H625">
        <f t="shared" si="9"/>
        <v>379</v>
      </c>
      <c r="M625">
        <v>94.75</v>
      </c>
      <c r="N625">
        <v>4</v>
      </c>
    </row>
    <row r="626" spans="1:14">
      <c r="A626">
        <v>75871</v>
      </c>
      <c r="B626" s="1">
        <v>43849</v>
      </c>
      <c r="C626">
        <v>19424</v>
      </c>
      <c r="D626" t="s">
        <v>90</v>
      </c>
      <c r="E626" t="s">
        <v>28</v>
      </c>
      <c r="F626" t="s">
        <v>97</v>
      </c>
      <c r="G626" t="s">
        <v>38</v>
      </c>
      <c r="H626">
        <f t="shared" si="9"/>
        <v>370</v>
      </c>
      <c r="M626">
        <v>370</v>
      </c>
      <c r="N626">
        <v>1</v>
      </c>
    </row>
    <row r="627" spans="1:14">
      <c r="A627">
        <v>11636</v>
      </c>
      <c r="B627" s="1">
        <v>43849</v>
      </c>
      <c r="C627">
        <v>8148</v>
      </c>
      <c r="D627" t="s">
        <v>90</v>
      </c>
      <c r="E627" t="s">
        <v>33</v>
      </c>
      <c r="F627" t="s">
        <v>120</v>
      </c>
      <c r="G627" t="s">
        <v>53</v>
      </c>
      <c r="H627">
        <f t="shared" si="9"/>
        <v>379</v>
      </c>
      <c r="M627">
        <v>94.75</v>
      </c>
      <c r="N627">
        <v>4</v>
      </c>
    </row>
    <row r="628" spans="1:14">
      <c r="A628">
        <v>75872</v>
      </c>
      <c r="B628" s="1">
        <v>43848</v>
      </c>
      <c r="C628">
        <v>19425</v>
      </c>
      <c r="D628" t="s">
        <v>111</v>
      </c>
      <c r="E628" t="s">
        <v>33</v>
      </c>
      <c r="F628" t="s">
        <v>97</v>
      </c>
      <c r="G628" t="s">
        <v>38</v>
      </c>
      <c r="H628">
        <f t="shared" si="9"/>
        <v>370</v>
      </c>
      <c r="M628">
        <v>370</v>
      </c>
      <c r="N628">
        <v>1</v>
      </c>
    </row>
    <row r="629" spans="1:14">
      <c r="A629">
        <v>15746</v>
      </c>
      <c r="B629" s="1">
        <v>43848</v>
      </c>
      <c r="C629">
        <v>1399</v>
      </c>
      <c r="D629" t="s">
        <v>111</v>
      </c>
      <c r="E629" t="s">
        <v>28</v>
      </c>
      <c r="F629" t="s">
        <v>120</v>
      </c>
      <c r="G629" t="s">
        <v>53</v>
      </c>
      <c r="H629">
        <f t="shared" si="9"/>
        <v>94.75</v>
      </c>
      <c r="M629">
        <v>94.75</v>
      </c>
      <c r="N629">
        <v>1</v>
      </c>
    </row>
    <row r="630" spans="1:14">
      <c r="A630">
        <v>17878</v>
      </c>
      <c r="B630" s="1">
        <v>43848</v>
      </c>
      <c r="C630">
        <v>1459</v>
      </c>
      <c r="D630" t="s">
        <v>111</v>
      </c>
      <c r="E630" t="s">
        <v>28</v>
      </c>
      <c r="F630" t="s">
        <v>94</v>
      </c>
      <c r="G630" t="s">
        <v>53</v>
      </c>
      <c r="H630">
        <f t="shared" si="9"/>
        <v>133.37</v>
      </c>
      <c r="M630">
        <v>133.37</v>
      </c>
      <c r="N630">
        <v>1</v>
      </c>
    </row>
    <row r="631" spans="1:14">
      <c r="A631">
        <v>17878</v>
      </c>
      <c r="B631" s="1">
        <v>43848</v>
      </c>
      <c r="C631">
        <v>1459</v>
      </c>
      <c r="D631" t="s">
        <v>111</v>
      </c>
      <c r="E631" t="s">
        <v>28</v>
      </c>
      <c r="F631" t="s">
        <v>112</v>
      </c>
      <c r="G631" t="s">
        <v>34</v>
      </c>
      <c r="H631">
        <f t="shared" si="9"/>
        <v>80</v>
      </c>
      <c r="M631">
        <v>80</v>
      </c>
      <c r="N631">
        <v>1</v>
      </c>
    </row>
    <row r="632" spans="1:14">
      <c r="A632">
        <v>15751</v>
      </c>
      <c r="B632" s="1">
        <v>43848</v>
      </c>
      <c r="C632">
        <v>1851</v>
      </c>
      <c r="D632" t="s">
        <v>111</v>
      </c>
      <c r="E632" t="s">
        <v>28</v>
      </c>
      <c r="F632" t="s">
        <v>115</v>
      </c>
      <c r="G632" t="s">
        <v>49</v>
      </c>
      <c r="H632">
        <f t="shared" si="9"/>
        <v>460.58</v>
      </c>
      <c r="M632">
        <v>460.58</v>
      </c>
      <c r="N632">
        <v>1</v>
      </c>
    </row>
    <row r="633" spans="1:14">
      <c r="A633">
        <v>9331</v>
      </c>
      <c r="B633" s="1">
        <v>43848</v>
      </c>
      <c r="C633">
        <v>8002</v>
      </c>
      <c r="D633" t="s">
        <v>111</v>
      </c>
      <c r="E633" t="s">
        <v>33</v>
      </c>
      <c r="F633" t="s">
        <v>120</v>
      </c>
      <c r="G633" t="s">
        <v>53</v>
      </c>
      <c r="H633">
        <f t="shared" si="9"/>
        <v>473.75</v>
      </c>
      <c r="M633">
        <v>94.75</v>
      </c>
      <c r="N633">
        <v>5</v>
      </c>
    </row>
    <row r="634" spans="1:14">
      <c r="A634">
        <v>15749</v>
      </c>
      <c r="B634" s="1">
        <v>43848</v>
      </c>
      <c r="C634">
        <v>8302</v>
      </c>
      <c r="D634" t="s">
        <v>111</v>
      </c>
      <c r="E634" t="s">
        <v>28</v>
      </c>
      <c r="F634" t="s">
        <v>94</v>
      </c>
      <c r="G634" t="s">
        <v>53</v>
      </c>
      <c r="H634">
        <f t="shared" si="9"/>
        <v>133.37</v>
      </c>
      <c r="M634">
        <v>133.37</v>
      </c>
      <c r="N634">
        <v>1</v>
      </c>
    </row>
    <row r="635" spans="1:14">
      <c r="A635">
        <v>14651</v>
      </c>
      <c r="B635" s="1">
        <v>43848</v>
      </c>
      <c r="C635">
        <v>11887</v>
      </c>
      <c r="D635" t="s">
        <v>111</v>
      </c>
      <c r="E635" t="s">
        <v>28</v>
      </c>
      <c r="F635" t="s">
        <v>112</v>
      </c>
      <c r="G635" t="s">
        <v>34</v>
      </c>
      <c r="H635">
        <f t="shared" si="9"/>
        <v>80</v>
      </c>
      <c r="M635">
        <v>80</v>
      </c>
      <c r="N635">
        <v>1</v>
      </c>
    </row>
    <row r="636" spans="1:14">
      <c r="A636">
        <v>17877</v>
      </c>
      <c r="B636" s="1">
        <v>43848</v>
      </c>
      <c r="C636">
        <v>12415</v>
      </c>
      <c r="D636" t="s">
        <v>111</v>
      </c>
      <c r="E636" t="s">
        <v>28</v>
      </c>
      <c r="F636" t="s">
        <v>115</v>
      </c>
      <c r="G636" t="s">
        <v>49</v>
      </c>
      <c r="H636">
        <f t="shared" si="9"/>
        <v>460.58</v>
      </c>
      <c r="M636">
        <v>460.58</v>
      </c>
      <c r="N636">
        <v>1</v>
      </c>
    </row>
    <row r="637" spans="1:14">
      <c r="A637">
        <v>71131</v>
      </c>
      <c r="B637" s="1">
        <v>43848</v>
      </c>
      <c r="C637">
        <v>14684</v>
      </c>
      <c r="D637" t="s">
        <v>90</v>
      </c>
      <c r="E637" t="s">
        <v>28</v>
      </c>
      <c r="F637" t="s">
        <v>610</v>
      </c>
      <c r="G637" t="s">
        <v>38</v>
      </c>
      <c r="H637">
        <f t="shared" si="9"/>
        <v>669.99</v>
      </c>
      <c r="M637">
        <v>669.99</v>
      </c>
      <c r="N637">
        <v>1</v>
      </c>
    </row>
    <row r="638" spans="1:14">
      <c r="A638">
        <v>75819</v>
      </c>
      <c r="B638" s="1">
        <v>43848</v>
      </c>
      <c r="C638">
        <v>19372</v>
      </c>
      <c r="D638" t="s">
        <v>90</v>
      </c>
      <c r="E638" t="s">
        <v>28</v>
      </c>
      <c r="F638" t="s">
        <v>97</v>
      </c>
      <c r="G638" t="s">
        <v>38</v>
      </c>
      <c r="H638">
        <f t="shared" si="9"/>
        <v>370</v>
      </c>
      <c r="M638">
        <v>370</v>
      </c>
      <c r="N638">
        <v>1</v>
      </c>
    </row>
    <row r="639" spans="1:14">
      <c r="A639">
        <v>13599</v>
      </c>
      <c r="B639" s="1">
        <v>43848</v>
      </c>
      <c r="C639">
        <v>6123</v>
      </c>
      <c r="D639" t="s">
        <v>90</v>
      </c>
      <c r="E639" t="s">
        <v>33</v>
      </c>
      <c r="F639" t="s">
        <v>134</v>
      </c>
      <c r="G639" t="s">
        <v>29</v>
      </c>
      <c r="H639">
        <f t="shared" si="9"/>
        <v>340</v>
      </c>
      <c r="M639">
        <v>85</v>
      </c>
      <c r="N639">
        <v>4</v>
      </c>
    </row>
    <row r="640" spans="1:14">
      <c r="A640">
        <v>11554</v>
      </c>
      <c r="B640" s="1">
        <v>43848</v>
      </c>
      <c r="C640">
        <v>4717</v>
      </c>
      <c r="D640" t="s">
        <v>90</v>
      </c>
      <c r="E640" t="s">
        <v>33</v>
      </c>
      <c r="F640" t="s">
        <v>120</v>
      </c>
      <c r="G640" t="s">
        <v>53</v>
      </c>
      <c r="H640">
        <f t="shared" si="9"/>
        <v>379</v>
      </c>
      <c r="M640">
        <v>94.75</v>
      </c>
      <c r="N640">
        <v>4</v>
      </c>
    </row>
    <row r="641" spans="1:14">
      <c r="A641">
        <v>1186</v>
      </c>
      <c r="B641" s="1">
        <v>43848</v>
      </c>
      <c r="C641">
        <v>11947</v>
      </c>
      <c r="D641" t="s">
        <v>90</v>
      </c>
      <c r="E641" t="s">
        <v>33</v>
      </c>
      <c r="F641" t="s">
        <v>120</v>
      </c>
      <c r="G641" t="s">
        <v>53</v>
      </c>
      <c r="H641">
        <f t="shared" si="9"/>
        <v>379</v>
      </c>
      <c r="M641">
        <v>94.75</v>
      </c>
      <c r="N641">
        <v>4</v>
      </c>
    </row>
    <row r="642" spans="1:14">
      <c r="A642">
        <v>11558</v>
      </c>
      <c r="B642" s="1">
        <v>43848</v>
      </c>
      <c r="C642">
        <v>7457</v>
      </c>
      <c r="D642" t="s">
        <v>90</v>
      </c>
      <c r="E642" t="s">
        <v>33</v>
      </c>
      <c r="F642" t="s">
        <v>120</v>
      </c>
      <c r="G642" t="s">
        <v>53</v>
      </c>
      <c r="H642">
        <f t="shared" si="9"/>
        <v>379</v>
      </c>
      <c r="M642">
        <v>94.75</v>
      </c>
      <c r="N642">
        <v>4</v>
      </c>
    </row>
    <row r="643" spans="1:14">
      <c r="A643">
        <v>11558</v>
      </c>
      <c r="B643" s="1">
        <v>43848</v>
      </c>
      <c r="C643">
        <v>7457</v>
      </c>
      <c r="D643" t="s">
        <v>90</v>
      </c>
      <c r="E643" t="s">
        <v>33</v>
      </c>
      <c r="F643" t="s">
        <v>99</v>
      </c>
      <c r="G643" t="s">
        <v>46</v>
      </c>
      <c r="H643">
        <f t="shared" ref="H643:H706" si="10">M643*N643</f>
        <v>75.959999999999994</v>
      </c>
      <c r="M643">
        <v>18.989999999999998</v>
      </c>
      <c r="N643">
        <v>4</v>
      </c>
    </row>
    <row r="644" spans="1:14">
      <c r="A644">
        <v>14100</v>
      </c>
      <c r="B644" s="1">
        <v>43848</v>
      </c>
      <c r="C644">
        <v>1045</v>
      </c>
      <c r="D644" t="s">
        <v>90</v>
      </c>
      <c r="E644" t="s">
        <v>28</v>
      </c>
      <c r="F644" t="s">
        <v>120</v>
      </c>
      <c r="G644" t="s">
        <v>53</v>
      </c>
      <c r="H644">
        <f t="shared" si="10"/>
        <v>473.75</v>
      </c>
      <c r="M644">
        <v>94.75</v>
      </c>
      <c r="N644">
        <v>5</v>
      </c>
    </row>
    <row r="645" spans="1:14">
      <c r="A645">
        <v>11529</v>
      </c>
      <c r="B645" s="1">
        <v>43848</v>
      </c>
      <c r="C645">
        <v>8853</v>
      </c>
      <c r="D645" t="s">
        <v>90</v>
      </c>
      <c r="E645" t="s">
        <v>33</v>
      </c>
      <c r="F645" t="s">
        <v>120</v>
      </c>
      <c r="G645" t="s">
        <v>53</v>
      </c>
      <c r="H645">
        <f t="shared" si="10"/>
        <v>379</v>
      </c>
      <c r="M645">
        <v>94.75</v>
      </c>
      <c r="N645">
        <v>4</v>
      </c>
    </row>
    <row r="646" spans="1:14">
      <c r="A646">
        <v>9340</v>
      </c>
      <c r="B646" s="1">
        <v>43847</v>
      </c>
      <c r="C646">
        <v>6306</v>
      </c>
      <c r="D646" t="s">
        <v>111</v>
      </c>
      <c r="E646" t="s">
        <v>33</v>
      </c>
      <c r="F646" t="s">
        <v>120</v>
      </c>
      <c r="G646" t="s">
        <v>53</v>
      </c>
      <c r="H646">
        <f t="shared" si="10"/>
        <v>473.75</v>
      </c>
      <c r="M646">
        <v>94.75</v>
      </c>
      <c r="N646">
        <v>5</v>
      </c>
    </row>
    <row r="647" spans="1:14">
      <c r="A647">
        <v>17810</v>
      </c>
      <c r="B647" s="1">
        <v>43847</v>
      </c>
      <c r="C647">
        <v>6365</v>
      </c>
      <c r="D647" t="s">
        <v>111</v>
      </c>
      <c r="E647" t="s">
        <v>28</v>
      </c>
      <c r="F647" t="s">
        <v>251</v>
      </c>
      <c r="G647" t="s">
        <v>53</v>
      </c>
      <c r="H647">
        <f t="shared" si="10"/>
        <v>94.75</v>
      </c>
      <c r="M647">
        <v>94.75</v>
      </c>
      <c r="N647">
        <v>1</v>
      </c>
    </row>
    <row r="648" spans="1:14">
      <c r="A648">
        <v>17810</v>
      </c>
      <c r="B648" s="1">
        <v>43847</v>
      </c>
      <c r="C648">
        <v>6365</v>
      </c>
      <c r="D648" t="s">
        <v>111</v>
      </c>
      <c r="E648" t="s">
        <v>28</v>
      </c>
      <c r="F648" t="s">
        <v>94</v>
      </c>
      <c r="G648" t="s">
        <v>53</v>
      </c>
      <c r="H648">
        <f t="shared" si="10"/>
        <v>133.37</v>
      </c>
      <c r="M648">
        <v>133.37</v>
      </c>
      <c r="N648">
        <v>1</v>
      </c>
    </row>
    <row r="649" spans="1:14">
      <c r="A649">
        <v>1105</v>
      </c>
      <c r="B649" s="1">
        <v>43847</v>
      </c>
      <c r="C649">
        <v>9760</v>
      </c>
      <c r="D649" t="s">
        <v>111</v>
      </c>
      <c r="E649" t="s">
        <v>33</v>
      </c>
      <c r="F649" t="s">
        <v>128</v>
      </c>
      <c r="G649" t="s">
        <v>46</v>
      </c>
      <c r="H649">
        <f t="shared" si="10"/>
        <v>233.45</v>
      </c>
      <c r="M649">
        <v>46.69</v>
      </c>
      <c r="N649">
        <v>5</v>
      </c>
    </row>
    <row r="650" spans="1:14">
      <c r="A650">
        <v>17770</v>
      </c>
      <c r="B650" s="1">
        <v>43847</v>
      </c>
      <c r="C650">
        <v>9957</v>
      </c>
      <c r="D650" t="s">
        <v>111</v>
      </c>
      <c r="E650" t="s">
        <v>28</v>
      </c>
      <c r="F650" t="s">
        <v>112</v>
      </c>
      <c r="G650" t="s">
        <v>34</v>
      </c>
      <c r="H650">
        <f t="shared" si="10"/>
        <v>80</v>
      </c>
      <c r="M650">
        <v>80</v>
      </c>
      <c r="N650">
        <v>1</v>
      </c>
    </row>
    <row r="651" spans="1:14">
      <c r="A651">
        <v>5154</v>
      </c>
      <c r="B651" s="1">
        <v>43847</v>
      </c>
      <c r="C651">
        <v>12310</v>
      </c>
      <c r="D651" t="s">
        <v>111</v>
      </c>
      <c r="E651" t="s">
        <v>33</v>
      </c>
      <c r="F651" t="s">
        <v>120</v>
      </c>
      <c r="G651" t="s">
        <v>53</v>
      </c>
      <c r="H651">
        <f t="shared" si="10"/>
        <v>473.75</v>
      </c>
      <c r="M651">
        <v>94.75</v>
      </c>
      <c r="N651">
        <v>5</v>
      </c>
    </row>
    <row r="652" spans="1:14">
      <c r="A652">
        <v>17766</v>
      </c>
      <c r="B652" s="1">
        <v>43847</v>
      </c>
      <c r="C652">
        <v>10863</v>
      </c>
      <c r="D652" t="s">
        <v>90</v>
      </c>
      <c r="E652" t="s">
        <v>28</v>
      </c>
      <c r="F652" t="s">
        <v>94</v>
      </c>
      <c r="G652" t="s">
        <v>53</v>
      </c>
      <c r="H652">
        <f t="shared" si="10"/>
        <v>133.37</v>
      </c>
      <c r="M652">
        <v>133.37</v>
      </c>
      <c r="N652">
        <v>1</v>
      </c>
    </row>
    <row r="653" spans="1:14">
      <c r="A653">
        <v>69830</v>
      </c>
      <c r="B653" s="1">
        <v>43847</v>
      </c>
      <c r="C653">
        <v>13383</v>
      </c>
      <c r="D653" t="s">
        <v>90</v>
      </c>
      <c r="E653" t="s">
        <v>28</v>
      </c>
      <c r="F653" t="s">
        <v>579</v>
      </c>
      <c r="G653" t="s">
        <v>38</v>
      </c>
      <c r="H653">
        <f t="shared" si="10"/>
        <v>99.98</v>
      </c>
      <c r="M653">
        <v>99.98</v>
      </c>
      <c r="N653">
        <v>1</v>
      </c>
    </row>
    <row r="654" spans="1:14">
      <c r="A654">
        <v>17755</v>
      </c>
      <c r="B654" s="1">
        <v>43847</v>
      </c>
      <c r="C654">
        <v>8380</v>
      </c>
      <c r="D654" t="s">
        <v>90</v>
      </c>
      <c r="E654" t="s">
        <v>28</v>
      </c>
      <c r="F654" t="s">
        <v>134</v>
      </c>
      <c r="G654" t="s">
        <v>29</v>
      </c>
      <c r="H654">
        <f t="shared" si="10"/>
        <v>85</v>
      </c>
      <c r="M654">
        <v>85</v>
      </c>
      <c r="N654">
        <v>1</v>
      </c>
    </row>
    <row r="655" spans="1:14">
      <c r="A655">
        <v>17755</v>
      </c>
      <c r="B655" s="1">
        <v>43847</v>
      </c>
      <c r="C655">
        <v>8380</v>
      </c>
      <c r="D655" t="s">
        <v>90</v>
      </c>
      <c r="E655" t="s">
        <v>28</v>
      </c>
      <c r="F655" t="s">
        <v>94</v>
      </c>
      <c r="G655" t="s">
        <v>53</v>
      </c>
      <c r="H655">
        <f t="shared" si="10"/>
        <v>133.37</v>
      </c>
      <c r="M655">
        <v>133.37</v>
      </c>
      <c r="N655">
        <v>1</v>
      </c>
    </row>
    <row r="656" spans="1:14">
      <c r="A656">
        <v>17162</v>
      </c>
      <c r="B656" s="1">
        <v>43847</v>
      </c>
      <c r="C656">
        <v>54</v>
      </c>
      <c r="D656" t="s">
        <v>90</v>
      </c>
      <c r="E656" t="s">
        <v>28</v>
      </c>
      <c r="F656" t="s">
        <v>120</v>
      </c>
      <c r="G656" t="s">
        <v>53</v>
      </c>
      <c r="H656">
        <f t="shared" si="10"/>
        <v>379</v>
      </c>
      <c r="M656">
        <v>94.75</v>
      </c>
      <c r="N656">
        <v>4</v>
      </c>
    </row>
    <row r="657" spans="1:14">
      <c r="A657">
        <v>75873</v>
      </c>
      <c r="B657" s="1">
        <v>43847</v>
      </c>
      <c r="C657">
        <v>19426</v>
      </c>
      <c r="D657" t="s">
        <v>90</v>
      </c>
      <c r="E657" t="s">
        <v>33</v>
      </c>
      <c r="F657" t="s">
        <v>97</v>
      </c>
      <c r="G657" t="s">
        <v>38</v>
      </c>
      <c r="H657">
        <f t="shared" si="10"/>
        <v>370</v>
      </c>
      <c r="M657">
        <v>370</v>
      </c>
      <c r="N657">
        <v>1</v>
      </c>
    </row>
    <row r="658" spans="1:14">
      <c r="A658">
        <v>12540</v>
      </c>
      <c r="B658" s="1">
        <v>43847</v>
      </c>
      <c r="C658">
        <v>6758</v>
      </c>
      <c r="D658" t="s">
        <v>90</v>
      </c>
      <c r="E658" t="s">
        <v>28</v>
      </c>
      <c r="F658" t="s">
        <v>120</v>
      </c>
      <c r="G658" t="s">
        <v>53</v>
      </c>
      <c r="H658">
        <f t="shared" si="10"/>
        <v>473.75</v>
      </c>
      <c r="M658">
        <v>94.75</v>
      </c>
      <c r="N658">
        <v>5</v>
      </c>
    </row>
    <row r="659" spans="1:14">
      <c r="A659">
        <v>75820</v>
      </c>
      <c r="B659" s="1">
        <v>43847</v>
      </c>
      <c r="C659">
        <v>19373</v>
      </c>
      <c r="D659" t="s">
        <v>90</v>
      </c>
      <c r="E659" t="s">
        <v>28</v>
      </c>
      <c r="F659" t="s">
        <v>97</v>
      </c>
      <c r="G659" t="s">
        <v>38</v>
      </c>
      <c r="H659">
        <f t="shared" si="10"/>
        <v>370</v>
      </c>
      <c r="M659">
        <v>370</v>
      </c>
      <c r="N659">
        <v>1</v>
      </c>
    </row>
    <row r="660" spans="1:14">
      <c r="A660">
        <v>75821</v>
      </c>
      <c r="B660" s="1">
        <v>43846</v>
      </c>
      <c r="C660">
        <v>19374</v>
      </c>
      <c r="D660" t="s">
        <v>111</v>
      </c>
      <c r="E660" t="s">
        <v>28</v>
      </c>
      <c r="F660" t="s">
        <v>97</v>
      </c>
      <c r="G660" t="s">
        <v>38</v>
      </c>
      <c r="H660">
        <f t="shared" si="10"/>
        <v>370</v>
      </c>
      <c r="M660">
        <v>370</v>
      </c>
      <c r="N660">
        <v>1</v>
      </c>
    </row>
    <row r="661" spans="1:14">
      <c r="A661">
        <v>1077</v>
      </c>
      <c r="B661" s="1">
        <v>43846</v>
      </c>
      <c r="C661">
        <v>8103</v>
      </c>
      <c r="D661" t="s">
        <v>111</v>
      </c>
      <c r="E661" t="s">
        <v>28</v>
      </c>
      <c r="F661" t="s">
        <v>134</v>
      </c>
      <c r="G661" t="s">
        <v>29</v>
      </c>
      <c r="H661">
        <f t="shared" si="10"/>
        <v>85</v>
      </c>
      <c r="M661">
        <v>85</v>
      </c>
      <c r="N661">
        <v>1</v>
      </c>
    </row>
    <row r="662" spans="1:14">
      <c r="A662">
        <v>64813</v>
      </c>
      <c r="B662" s="1">
        <v>43846</v>
      </c>
      <c r="C662">
        <v>10018</v>
      </c>
      <c r="D662" t="s">
        <v>90</v>
      </c>
      <c r="E662" t="s">
        <v>28</v>
      </c>
      <c r="F662" t="s">
        <v>120</v>
      </c>
      <c r="G662" t="s">
        <v>53</v>
      </c>
      <c r="H662">
        <f t="shared" si="10"/>
        <v>379</v>
      </c>
      <c r="M662">
        <v>94.75</v>
      </c>
      <c r="N662">
        <v>4</v>
      </c>
    </row>
    <row r="663" spans="1:14">
      <c r="A663">
        <v>69160</v>
      </c>
      <c r="B663" s="1">
        <v>43846</v>
      </c>
      <c r="C663">
        <v>12713</v>
      </c>
      <c r="D663" t="s">
        <v>90</v>
      </c>
      <c r="E663" t="s">
        <v>28</v>
      </c>
      <c r="F663" t="s">
        <v>508</v>
      </c>
      <c r="G663" t="s">
        <v>20</v>
      </c>
      <c r="H663">
        <f t="shared" si="10"/>
        <v>12.89</v>
      </c>
      <c r="M663">
        <v>12.89</v>
      </c>
      <c r="N663">
        <v>1</v>
      </c>
    </row>
    <row r="664" spans="1:14">
      <c r="A664">
        <v>17719</v>
      </c>
      <c r="B664" s="1">
        <v>43846</v>
      </c>
      <c r="C664">
        <v>2439</v>
      </c>
      <c r="D664" t="s">
        <v>90</v>
      </c>
      <c r="E664" t="s">
        <v>28</v>
      </c>
      <c r="F664" t="s">
        <v>134</v>
      </c>
      <c r="G664" t="s">
        <v>29</v>
      </c>
      <c r="H664">
        <f t="shared" si="10"/>
        <v>425</v>
      </c>
      <c r="M664">
        <v>85</v>
      </c>
      <c r="N664">
        <v>5</v>
      </c>
    </row>
    <row r="665" spans="1:14">
      <c r="A665">
        <v>9309</v>
      </c>
      <c r="B665" s="1">
        <v>43846</v>
      </c>
      <c r="C665">
        <v>5981</v>
      </c>
      <c r="D665" t="s">
        <v>90</v>
      </c>
      <c r="E665" t="s">
        <v>33</v>
      </c>
      <c r="F665" t="s">
        <v>99</v>
      </c>
      <c r="G665" t="s">
        <v>46</v>
      </c>
      <c r="H665">
        <f t="shared" si="10"/>
        <v>37.979999999999997</v>
      </c>
      <c r="M665">
        <v>18.989999999999998</v>
      </c>
      <c r="N665">
        <v>2</v>
      </c>
    </row>
    <row r="666" spans="1:14">
      <c r="A666">
        <v>11391</v>
      </c>
      <c r="B666" s="1">
        <v>43846</v>
      </c>
      <c r="C666">
        <v>558</v>
      </c>
      <c r="D666" t="s">
        <v>90</v>
      </c>
      <c r="E666" t="s">
        <v>28</v>
      </c>
      <c r="F666" t="s">
        <v>120</v>
      </c>
      <c r="G666" t="s">
        <v>53</v>
      </c>
      <c r="H666">
        <f t="shared" si="10"/>
        <v>473.75</v>
      </c>
      <c r="M666">
        <v>94.75</v>
      </c>
      <c r="N666">
        <v>5</v>
      </c>
    </row>
    <row r="667" spans="1:14">
      <c r="A667">
        <v>64920</v>
      </c>
      <c r="B667" s="1">
        <v>43846</v>
      </c>
      <c r="C667">
        <v>2492</v>
      </c>
      <c r="D667" t="s">
        <v>90</v>
      </c>
      <c r="E667" t="s">
        <v>28</v>
      </c>
      <c r="F667" t="s">
        <v>120</v>
      </c>
      <c r="G667" t="s">
        <v>53</v>
      </c>
      <c r="H667">
        <f t="shared" si="10"/>
        <v>473.75</v>
      </c>
      <c r="M667">
        <v>94.75</v>
      </c>
      <c r="N667">
        <v>5</v>
      </c>
    </row>
    <row r="668" spans="1:14">
      <c r="A668">
        <v>11378</v>
      </c>
      <c r="B668" s="1">
        <v>43846</v>
      </c>
      <c r="C668">
        <v>1261</v>
      </c>
      <c r="D668" t="s">
        <v>90</v>
      </c>
      <c r="E668" t="s">
        <v>28</v>
      </c>
      <c r="F668" t="s">
        <v>120</v>
      </c>
      <c r="G668" t="s">
        <v>53</v>
      </c>
      <c r="H668">
        <f t="shared" si="10"/>
        <v>473.75</v>
      </c>
      <c r="M668">
        <v>94.75</v>
      </c>
      <c r="N668">
        <v>5</v>
      </c>
    </row>
    <row r="669" spans="1:14">
      <c r="A669">
        <v>75874</v>
      </c>
      <c r="B669" s="1">
        <v>43846</v>
      </c>
      <c r="C669">
        <v>19427</v>
      </c>
      <c r="D669" t="s">
        <v>90</v>
      </c>
      <c r="E669" t="s">
        <v>28</v>
      </c>
      <c r="F669" t="s">
        <v>97</v>
      </c>
      <c r="G669" t="s">
        <v>38</v>
      </c>
      <c r="H669">
        <f t="shared" si="10"/>
        <v>370</v>
      </c>
      <c r="M669">
        <v>370</v>
      </c>
      <c r="N669">
        <v>1</v>
      </c>
    </row>
    <row r="670" spans="1:14">
      <c r="A670">
        <v>17726</v>
      </c>
      <c r="B670" s="1">
        <v>43846</v>
      </c>
      <c r="C670">
        <v>2256</v>
      </c>
      <c r="D670" t="s">
        <v>90</v>
      </c>
      <c r="E670" t="s">
        <v>28</v>
      </c>
      <c r="F670" t="s">
        <v>120</v>
      </c>
      <c r="G670" t="s">
        <v>53</v>
      </c>
      <c r="H670">
        <f t="shared" si="10"/>
        <v>473.75</v>
      </c>
      <c r="M670">
        <v>94.75</v>
      </c>
      <c r="N670">
        <v>5</v>
      </c>
    </row>
    <row r="671" spans="1:14">
      <c r="A671">
        <v>8455</v>
      </c>
      <c r="B671" s="1">
        <v>43845</v>
      </c>
      <c r="C671">
        <v>468</v>
      </c>
      <c r="D671" t="s">
        <v>111</v>
      </c>
      <c r="E671" t="s">
        <v>28</v>
      </c>
      <c r="F671" t="s">
        <v>134</v>
      </c>
      <c r="G671" t="s">
        <v>29</v>
      </c>
      <c r="H671">
        <f t="shared" si="10"/>
        <v>85</v>
      </c>
      <c r="M671">
        <v>85</v>
      </c>
      <c r="N671">
        <v>1</v>
      </c>
    </row>
    <row r="672" spans="1:14">
      <c r="A672">
        <v>8455</v>
      </c>
      <c r="B672" s="1">
        <v>43845</v>
      </c>
      <c r="C672">
        <v>468</v>
      </c>
      <c r="D672" t="s">
        <v>111</v>
      </c>
      <c r="E672" t="s">
        <v>28</v>
      </c>
      <c r="F672" t="s">
        <v>134</v>
      </c>
      <c r="G672" t="s">
        <v>29</v>
      </c>
      <c r="H672">
        <f t="shared" si="10"/>
        <v>85</v>
      </c>
      <c r="M672">
        <v>85</v>
      </c>
      <c r="N672">
        <v>1</v>
      </c>
    </row>
    <row r="673" spans="1:14">
      <c r="A673">
        <v>10444</v>
      </c>
      <c r="B673" s="1">
        <v>43845</v>
      </c>
      <c r="C673">
        <v>1596</v>
      </c>
      <c r="D673" t="s">
        <v>111</v>
      </c>
      <c r="E673" t="s">
        <v>28</v>
      </c>
      <c r="F673" t="s">
        <v>112</v>
      </c>
      <c r="G673" t="s">
        <v>34</v>
      </c>
      <c r="H673">
        <f t="shared" si="10"/>
        <v>80</v>
      </c>
      <c r="M673">
        <v>80</v>
      </c>
      <c r="N673">
        <v>1</v>
      </c>
    </row>
    <row r="674" spans="1:14">
      <c r="A674">
        <v>973</v>
      </c>
      <c r="B674" s="1">
        <v>43845</v>
      </c>
      <c r="C674">
        <v>5118</v>
      </c>
      <c r="D674" t="s">
        <v>111</v>
      </c>
      <c r="E674" t="s">
        <v>33</v>
      </c>
      <c r="F674" t="s">
        <v>183</v>
      </c>
      <c r="G674" t="s">
        <v>46</v>
      </c>
      <c r="H674">
        <f t="shared" si="10"/>
        <v>825</v>
      </c>
      <c r="M674">
        <v>165</v>
      </c>
      <c r="N674">
        <v>5</v>
      </c>
    </row>
    <row r="675" spans="1:14">
      <c r="A675">
        <v>52407</v>
      </c>
      <c r="B675" s="1">
        <v>43845</v>
      </c>
      <c r="C675">
        <v>6517</v>
      </c>
      <c r="D675" t="s">
        <v>111</v>
      </c>
      <c r="E675" t="s">
        <v>28</v>
      </c>
      <c r="F675" t="s">
        <v>134</v>
      </c>
      <c r="G675" t="s">
        <v>29</v>
      </c>
      <c r="H675">
        <f t="shared" si="10"/>
        <v>85</v>
      </c>
      <c r="M675">
        <v>85</v>
      </c>
      <c r="N675">
        <v>1</v>
      </c>
    </row>
    <row r="676" spans="1:14">
      <c r="A676">
        <v>56317</v>
      </c>
      <c r="B676" s="1">
        <v>43845</v>
      </c>
      <c r="C676">
        <v>9918</v>
      </c>
      <c r="D676" t="s">
        <v>111</v>
      </c>
      <c r="E676" t="s">
        <v>28</v>
      </c>
      <c r="F676" t="s">
        <v>134</v>
      </c>
      <c r="G676" t="s">
        <v>29</v>
      </c>
      <c r="H676">
        <f t="shared" si="10"/>
        <v>85</v>
      </c>
      <c r="M676">
        <v>85</v>
      </c>
      <c r="N676">
        <v>1</v>
      </c>
    </row>
    <row r="677" spans="1:14">
      <c r="A677">
        <v>19885</v>
      </c>
      <c r="B677" s="1">
        <v>43845</v>
      </c>
      <c r="C677">
        <v>10327</v>
      </c>
      <c r="D677" t="s">
        <v>111</v>
      </c>
      <c r="E677" t="s">
        <v>28</v>
      </c>
      <c r="F677" t="s">
        <v>115</v>
      </c>
      <c r="G677" t="s">
        <v>49</v>
      </c>
      <c r="H677">
        <f t="shared" si="10"/>
        <v>460.58</v>
      </c>
      <c r="M677">
        <v>460.58</v>
      </c>
      <c r="N677">
        <v>1</v>
      </c>
    </row>
    <row r="678" spans="1:14">
      <c r="A678">
        <v>15530</v>
      </c>
      <c r="B678" s="1">
        <v>43845</v>
      </c>
      <c r="C678">
        <v>12005</v>
      </c>
      <c r="D678" t="s">
        <v>111</v>
      </c>
      <c r="E678" t="s">
        <v>28</v>
      </c>
      <c r="F678" t="s">
        <v>112</v>
      </c>
      <c r="G678" t="s">
        <v>34</v>
      </c>
      <c r="H678">
        <f t="shared" si="10"/>
        <v>80</v>
      </c>
      <c r="M678">
        <v>80</v>
      </c>
      <c r="N678">
        <v>1</v>
      </c>
    </row>
    <row r="679" spans="1:14">
      <c r="A679">
        <v>15530</v>
      </c>
      <c r="B679" s="1">
        <v>43845</v>
      </c>
      <c r="C679">
        <v>12005</v>
      </c>
      <c r="D679" t="s">
        <v>111</v>
      </c>
      <c r="E679" t="s">
        <v>28</v>
      </c>
      <c r="F679" t="s">
        <v>115</v>
      </c>
      <c r="G679" t="s">
        <v>49</v>
      </c>
      <c r="H679">
        <f t="shared" si="10"/>
        <v>460.58</v>
      </c>
      <c r="M679">
        <v>460.58</v>
      </c>
      <c r="N679">
        <v>1</v>
      </c>
    </row>
    <row r="680" spans="1:14">
      <c r="A680">
        <v>11321</v>
      </c>
      <c r="B680" s="1">
        <v>43845</v>
      </c>
      <c r="C680">
        <v>9415</v>
      </c>
      <c r="D680" t="s">
        <v>90</v>
      </c>
      <c r="E680" t="s">
        <v>28</v>
      </c>
      <c r="F680" t="s">
        <v>134</v>
      </c>
      <c r="G680" t="s">
        <v>29</v>
      </c>
      <c r="H680">
        <f t="shared" si="10"/>
        <v>340</v>
      </c>
      <c r="M680">
        <v>85</v>
      </c>
      <c r="N680">
        <v>4</v>
      </c>
    </row>
    <row r="681" spans="1:14">
      <c r="A681">
        <v>11338</v>
      </c>
      <c r="B681" s="1">
        <v>43845</v>
      </c>
      <c r="C681">
        <v>8697</v>
      </c>
      <c r="D681" t="s">
        <v>90</v>
      </c>
      <c r="E681" t="s">
        <v>28</v>
      </c>
      <c r="F681" t="s">
        <v>112</v>
      </c>
      <c r="G681" t="s">
        <v>34</v>
      </c>
      <c r="H681">
        <f t="shared" si="10"/>
        <v>80</v>
      </c>
      <c r="M681">
        <v>80</v>
      </c>
      <c r="N681">
        <v>1</v>
      </c>
    </row>
    <row r="682" spans="1:14">
      <c r="A682">
        <v>11338</v>
      </c>
      <c r="B682" s="1">
        <v>43845</v>
      </c>
      <c r="C682">
        <v>8697</v>
      </c>
      <c r="D682" t="s">
        <v>90</v>
      </c>
      <c r="E682" t="s">
        <v>28</v>
      </c>
      <c r="F682" t="s">
        <v>115</v>
      </c>
      <c r="G682" t="s">
        <v>49</v>
      </c>
      <c r="H682">
        <f t="shared" si="10"/>
        <v>460.58</v>
      </c>
      <c r="M682">
        <v>460.58</v>
      </c>
      <c r="N682">
        <v>1</v>
      </c>
    </row>
    <row r="683" spans="1:14">
      <c r="A683">
        <v>75875</v>
      </c>
      <c r="B683" s="1">
        <v>43845</v>
      </c>
      <c r="C683">
        <v>19428</v>
      </c>
      <c r="D683" t="s">
        <v>90</v>
      </c>
      <c r="E683" t="s">
        <v>28</v>
      </c>
      <c r="F683" t="s">
        <v>97</v>
      </c>
      <c r="G683" t="s">
        <v>38</v>
      </c>
      <c r="H683">
        <f t="shared" si="10"/>
        <v>370</v>
      </c>
      <c r="M683">
        <v>370</v>
      </c>
      <c r="N683">
        <v>1</v>
      </c>
    </row>
    <row r="684" spans="1:14">
      <c r="A684">
        <v>11305</v>
      </c>
      <c r="B684" s="1">
        <v>43845</v>
      </c>
      <c r="C684">
        <v>5158</v>
      </c>
      <c r="D684" t="s">
        <v>90</v>
      </c>
      <c r="E684" t="s">
        <v>33</v>
      </c>
      <c r="F684" t="s">
        <v>134</v>
      </c>
      <c r="G684" t="s">
        <v>29</v>
      </c>
      <c r="H684">
        <f t="shared" si="10"/>
        <v>340</v>
      </c>
      <c r="M684">
        <v>85</v>
      </c>
      <c r="N684">
        <v>4</v>
      </c>
    </row>
    <row r="685" spans="1:14">
      <c r="A685">
        <v>75822</v>
      </c>
      <c r="B685" s="1">
        <v>43845</v>
      </c>
      <c r="C685">
        <v>19375</v>
      </c>
      <c r="D685" t="s">
        <v>90</v>
      </c>
      <c r="E685" t="s">
        <v>28</v>
      </c>
      <c r="F685" t="s">
        <v>97</v>
      </c>
      <c r="G685" t="s">
        <v>38</v>
      </c>
      <c r="H685">
        <f t="shared" si="10"/>
        <v>370</v>
      </c>
      <c r="M685">
        <v>370</v>
      </c>
      <c r="N685">
        <v>1</v>
      </c>
    </row>
    <row r="686" spans="1:14">
      <c r="A686">
        <v>11334</v>
      </c>
      <c r="B686" s="1">
        <v>43845</v>
      </c>
      <c r="C686">
        <v>900</v>
      </c>
      <c r="D686" t="s">
        <v>90</v>
      </c>
      <c r="E686" t="s">
        <v>28</v>
      </c>
      <c r="F686" t="s">
        <v>409</v>
      </c>
      <c r="G686" t="s">
        <v>29</v>
      </c>
      <c r="H686">
        <f t="shared" si="10"/>
        <v>925</v>
      </c>
      <c r="M686">
        <v>185</v>
      </c>
      <c r="N686">
        <v>5</v>
      </c>
    </row>
    <row r="687" spans="1:14">
      <c r="A687">
        <v>64150</v>
      </c>
      <c r="B687" s="1">
        <v>43845</v>
      </c>
      <c r="C687">
        <v>4612</v>
      </c>
      <c r="D687" t="s">
        <v>90</v>
      </c>
      <c r="E687" t="s">
        <v>28</v>
      </c>
      <c r="F687" t="s">
        <v>120</v>
      </c>
      <c r="G687" t="s">
        <v>53</v>
      </c>
      <c r="H687">
        <f t="shared" si="10"/>
        <v>473.75</v>
      </c>
      <c r="M687">
        <v>94.75</v>
      </c>
      <c r="N687">
        <v>5</v>
      </c>
    </row>
    <row r="688" spans="1:14">
      <c r="A688">
        <v>65048</v>
      </c>
      <c r="B688" s="1">
        <v>43845</v>
      </c>
      <c r="C688">
        <v>960</v>
      </c>
      <c r="D688" t="s">
        <v>90</v>
      </c>
      <c r="E688" t="s">
        <v>33</v>
      </c>
      <c r="F688" t="s">
        <v>160</v>
      </c>
      <c r="G688" t="s">
        <v>29</v>
      </c>
      <c r="H688">
        <f t="shared" si="10"/>
        <v>260</v>
      </c>
      <c r="M688">
        <v>65</v>
      </c>
      <c r="N688">
        <v>4</v>
      </c>
    </row>
    <row r="689" spans="1:14">
      <c r="A689">
        <v>18237</v>
      </c>
      <c r="B689" s="1">
        <v>43845</v>
      </c>
      <c r="C689">
        <v>2682</v>
      </c>
      <c r="D689" t="s">
        <v>90</v>
      </c>
      <c r="E689" t="s">
        <v>33</v>
      </c>
      <c r="F689" t="s">
        <v>160</v>
      </c>
      <c r="G689" t="s">
        <v>29</v>
      </c>
      <c r="H689">
        <f t="shared" si="10"/>
        <v>260</v>
      </c>
      <c r="M689">
        <v>65</v>
      </c>
      <c r="N689">
        <v>4</v>
      </c>
    </row>
    <row r="690" spans="1:14">
      <c r="A690">
        <v>71362</v>
      </c>
      <c r="B690" s="1">
        <v>43844</v>
      </c>
      <c r="C690">
        <v>14915</v>
      </c>
      <c r="D690" t="s">
        <v>111</v>
      </c>
      <c r="E690" t="s">
        <v>28</v>
      </c>
      <c r="F690" t="s">
        <v>140</v>
      </c>
      <c r="G690" t="s">
        <v>29</v>
      </c>
      <c r="H690">
        <f t="shared" si="10"/>
        <v>9.59</v>
      </c>
      <c r="M690">
        <v>9.59</v>
      </c>
      <c r="N690">
        <v>1</v>
      </c>
    </row>
    <row r="691" spans="1:14">
      <c r="A691">
        <v>9122</v>
      </c>
      <c r="B691" s="1">
        <v>43844</v>
      </c>
      <c r="C691">
        <v>1222</v>
      </c>
      <c r="D691" t="s">
        <v>111</v>
      </c>
      <c r="E691" t="s">
        <v>33</v>
      </c>
      <c r="F691" t="s">
        <v>120</v>
      </c>
      <c r="G691" t="s">
        <v>53</v>
      </c>
      <c r="H691">
        <f t="shared" si="10"/>
        <v>473.75</v>
      </c>
      <c r="M691">
        <v>94.75</v>
      </c>
      <c r="N691">
        <v>5</v>
      </c>
    </row>
    <row r="692" spans="1:14">
      <c r="A692">
        <v>67753</v>
      </c>
      <c r="B692" s="1">
        <v>43844</v>
      </c>
      <c r="C692">
        <v>1566</v>
      </c>
      <c r="D692" t="s">
        <v>111</v>
      </c>
      <c r="E692" t="s">
        <v>28</v>
      </c>
      <c r="F692" t="s">
        <v>631</v>
      </c>
      <c r="G692" t="s">
        <v>42</v>
      </c>
      <c r="H692">
        <f t="shared" si="10"/>
        <v>209.99</v>
      </c>
      <c r="M692">
        <v>209.99</v>
      </c>
      <c r="N692">
        <v>1</v>
      </c>
    </row>
    <row r="693" spans="1:14">
      <c r="A693">
        <v>15421</v>
      </c>
      <c r="B693" s="1">
        <v>43844</v>
      </c>
      <c r="C693">
        <v>2918</v>
      </c>
      <c r="D693" t="s">
        <v>111</v>
      </c>
      <c r="E693" t="s">
        <v>28</v>
      </c>
      <c r="F693" t="s">
        <v>134</v>
      </c>
      <c r="G693" t="s">
        <v>29</v>
      </c>
      <c r="H693">
        <f t="shared" si="10"/>
        <v>85</v>
      </c>
      <c r="M693">
        <v>85</v>
      </c>
      <c r="N693">
        <v>1</v>
      </c>
    </row>
    <row r="694" spans="1:14">
      <c r="A694">
        <v>15421</v>
      </c>
      <c r="B694" s="1">
        <v>43844</v>
      </c>
      <c r="C694">
        <v>2918</v>
      </c>
      <c r="D694" t="s">
        <v>111</v>
      </c>
      <c r="E694" t="s">
        <v>28</v>
      </c>
      <c r="F694" t="s">
        <v>94</v>
      </c>
      <c r="G694" t="s">
        <v>53</v>
      </c>
      <c r="H694">
        <f t="shared" si="10"/>
        <v>133.37</v>
      </c>
      <c r="M694">
        <v>133.37</v>
      </c>
      <c r="N694">
        <v>1</v>
      </c>
    </row>
    <row r="695" spans="1:14">
      <c r="A695">
        <v>15421</v>
      </c>
      <c r="B695" s="1">
        <v>43844</v>
      </c>
      <c r="C695">
        <v>2918</v>
      </c>
      <c r="D695" t="s">
        <v>111</v>
      </c>
      <c r="E695" t="s">
        <v>28</v>
      </c>
      <c r="F695" t="s">
        <v>112</v>
      </c>
      <c r="G695" t="s">
        <v>34</v>
      </c>
      <c r="H695">
        <f t="shared" si="10"/>
        <v>80</v>
      </c>
      <c r="M695">
        <v>80</v>
      </c>
      <c r="N695">
        <v>1</v>
      </c>
    </row>
    <row r="696" spans="1:14">
      <c r="A696">
        <v>11251</v>
      </c>
      <c r="B696" s="1">
        <v>43844</v>
      </c>
      <c r="C696">
        <v>11466</v>
      </c>
      <c r="D696" t="s">
        <v>111</v>
      </c>
      <c r="E696" t="s">
        <v>28</v>
      </c>
      <c r="F696" t="s">
        <v>115</v>
      </c>
      <c r="G696" t="s">
        <v>49</v>
      </c>
      <c r="H696">
        <f t="shared" si="10"/>
        <v>460.58</v>
      </c>
      <c r="M696">
        <v>460.58</v>
      </c>
      <c r="N696">
        <v>1</v>
      </c>
    </row>
    <row r="697" spans="1:14">
      <c r="A697">
        <v>15437</v>
      </c>
      <c r="B697" s="1">
        <v>43844</v>
      </c>
      <c r="C697">
        <v>4366</v>
      </c>
      <c r="D697" t="s">
        <v>90</v>
      </c>
      <c r="E697" t="s">
        <v>28</v>
      </c>
      <c r="F697" t="s">
        <v>120</v>
      </c>
      <c r="G697" t="s">
        <v>53</v>
      </c>
      <c r="H697">
        <f t="shared" si="10"/>
        <v>94.75</v>
      </c>
      <c r="M697">
        <v>94.75</v>
      </c>
      <c r="N697">
        <v>1</v>
      </c>
    </row>
    <row r="698" spans="1:14">
      <c r="A698">
        <v>75823</v>
      </c>
      <c r="B698" s="1">
        <v>43844</v>
      </c>
      <c r="C698">
        <v>19376</v>
      </c>
      <c r="D698" t="s">
        <v>90</v>
      </c>
      <c r="E698" t="s">
        <v>33</v>
      </c>
      <c r="F698" t="s">
        <v>97</v>
      </c>
      <c r="G698" t="s">
        <v>38</v>
      </c>
      <c r="H698">
        <f t="shared" si="10"/>
        <v>370</v>
      </c>
      <c r="M698">
        <v>370</v>
      </c>
      <c r="N698">
        <v>1</v>
      </c>
    </row>
    <row r="699" spans="1:14">
      <c r="A699">
        <v>19333</v>
      </c>
      <c r="B699" s="1">
        <v>43844</v>
      </c>
      <c r="C699">
        <v>9813</v>
      </c>
      <c r="D699" t="s">
        <v>90</v>
      </c>
      <c r="E699" t="s">
        <v>33</v>
      </c>
      <c r="F699" t="s">
        <v>120</v>
      </c>
      <c r="G699" t="s">
        <v>53</v>
      </c>
      <c r="H699">
        <f t="shared" si="10"/>
        <v>473.75</v>
      </c>
      <c r="M699">
        <v>94.75</v>
      </c>
      <c r="N699">
        <v>5</v>
      </c>
    </row>
    <row r="700" spans="1:14">
      <c r="A700">
        <v>15459</v>
      </c>
      <c r="B700" s="1">
        <v>43844</v>
      </c>
      <c r="C700">
        <v>8674</v>
      </c>
      <c r="D700" t="s">
        <v>90</v>
      </c>
      <c r="E700" t="s">
        <v>33</v>
      </c>
      <c r="F700" t="s">
        <v>120</v>
      </c>
      <c r="G700" t="s">
        <v>53</v>
      </c>
      <c r="H700">
        <f t="shared" si="10"/>
        <v>473.75</v>
      </c>
      <c r="M700">
        <v>94.75</v>
      </c>
      <c r="N700">
        <v>5</v>
      </c>
    </row>
    <row r="701" spans="1:14">
      <c r="A701">
        <v>13298</v>
      </c>
      <c r="B701" s="1">
        <v>43844</v>
      </c>
      <c r="C701">
        <v>10549</v>
      </c>
      <c r="D701" t="s">
        <v>90</v>
      </c>
      <c r="E701" t="s">
        <v>33</v>
      </c>
      <c r="F701" t="s">
        <v>120</v>
      </c>
      <c r="G701" t="s">
        <v>53</v>
      </c>
      <c r="H701">
        <f t="shared" si="10"/>
        <v>379</v>
      </c>
      <c r="M701">
        <v>94.75</v>
      </c>
      <c r="N701">
        <v>4</v>
      </c>
    </row>
    <row r="702" spans="1:14">
      <c r="A702">
        <v>13298</v>
      </c>
      <c r="B702" s="1">
        <v>43844</v>
      </c>
      <c r="C702">
        <v>10549</v>
      </c>
      <c r="D702" t="s">
        <v>90</v>
      </c>
      <c r="E702" t="s">
        <v>33</v>
      </c>
      <c r="F702" t="s">
        <v>183</v>
      </c>
      <c r="G702" t="s">
        <v>46</v>
      </c>
      <c r="H702">
        <f t="shared" si="10"/>
        <v>660</v>
      </c>
      <c r="M702">
        <v>165</v>
      </c>
      <c r="N702">
        <v>4</v>
      </c>
    </row>
    <row r="703" spans="1:14">
      <c r="A703">
        <v>16877</v>
      </c>
      <c r="B703" s="1">
        <v>43844</v>
      </c>
      <c r="C703">
        <v>5929</v>
      </c>
      <c r="D703" t="s">
        <v>90</v>
      </c>
      <c r="E703" t="s">
        <v>33</v>
      </c>
      <c r="F703" t="s">
        <v>160</v>
      </c>
      <c r="G703" t="s">
        <v>29</v>
      </c>
      <c r="H703">
        <f t="shared" si="10"/>
        <v>260</v>
      </c>
      <c r="M703">
        <v>65</v>
      </c>
      <c r="N703">
        <v>4</v>
      </c>
    </row>
    <row r="704" spans="1:14">
      <c r="A704">
        <v>15462</v>
      </c>
      <c r="B704" s="1">
        <v>43844</v>
      </c>
      <c r="C704">
        <v>1325</v>
      </c>
      <c r="D704" t="s">
        <v>90</v>
      </c>
      <c r="E704" t="s">
        <v>33</v>
      </c>
      <c r="F704" t="s">
        <v>178</v>
      </c>
      <c r="G704" t="s">
        <v>29</v>
      </c>
      <c r="H704">
        <f t="shared" si="10"/>
        <v>274.95</v>
      </c>
      <c r="M704">
        <v>54.99</v>
      </c>
      <c r="N704">
        <v>5</v>
      </c>
    </row>
    <row r="705" spans="1:14">
      <c r="A705">
        <v>906</v>
      </c>
      <c r="B705" s="1">
        <v>43844</v>
      </c>
      <c r="C705">
        <v>7141</v>
      </c>
      <c r="D705" t="s">
        <v>90</v>
      </c>
      <c r="E705" t="s">
        <v>33</v>
      </c>
      <c r="F705" t="s">
        <v>506</v>
      </c>
      <c r="G705" t="s">
        <v>46</v>
      </c>
      <c r="H705">
        <f t="shared" si="10"/>
        <v>105.98</v>
      </c>
      <c r="M705">
        <v>52.99</v>
      </c>
      <c r="N705">
        <v>2</v>
      </c>
    </row>
    <row r="706" spans="1:14">
      <c r="A706">
        <v>75876</v>
      </c>
      <c r="B706" s="1">
        <v>43844</v>
      </c>
      <c r="C706">
        <v>19429</v>
      </c>
      <c r="D706" t="s">
        <v>90</v>
      </c>
      <c r="E706" t="s">
        <v>33</v>
      </c>
      <c r="F706" t="s">
        <v>97</v>
      </c>
      <c r="G706" t="s">
        <v>38</v>
      </c>
      <c r="H706">
        <f t="shared" si="10"/>
        <v>370</v>
      </c>
      <c r="M706">
        <v>370</v>
      </c>
      <c r="N706">
        <v>1</v>
      </c>
    </row>
    <row r="707" spans="1:14">
      <c r="A707">
        <v>13225</v>
      </c>
      <c r="B707" s="1">
        <v>43843</v>
      </c>
      <c r="C707">
        <v>1491</v>
      </c>
      <c r="D707" t="s">
        <v>111</v>
      </c>
      <c r="E707" t="s">
        <v>28</v>
      </c>
      <c r="F707" t="s">
        <v>178</v>
      </c>
      <c r="G707" t="s">
        <v>29</v>
      </c>
      <c r="H707">
        <f t="shared" ref="H707:H770" si="11">M707*N707</f>
        <v>54.99</v>
      </c>
      <c r="M707">
        <v>54.99</v>
      </c>
      <c r="N707">
        <v>1</v>
      </c>
    </row>
    <row r="708" spans="1:14">
      <c r="A708">
        <v>14551</v>
      </c>
      <c r="B708" s="1">
        <v>43843</v>
      </c>
      <c r="C708">
        <v>2028</v>
      </c>
      <c r="D708" t="s">
        <v>111</v>
      </c>
      <c r="E708" t="s">
        <v>28</v>
      </c>
      <c r="F708" t="s">
        <v>120</v>
      </c>
      <c r="G708" t="s">
        <v>53</v>
      </c>
      <c r="H708">
        <f t="shared" si="11"/>
        <v>94.75</v>
      </c>
      <c r="M708">
        <v>94.75</v>
      </c>
      <c r="N708">
        <v>1</v>
      </c>
    </row>
    <row r="709" spans="1:14">
      <c r="A709">
        <v>11209</v>
      </c>
      <c r="B709" s="1">
        <v>43843</v>
      </c>
      <c r="C709">
        <v>7202</v>
      </c>
      <c r="D709" t="s">
        <v>111</v>
      </c>
      <c r="E709" t="s">
        <v>28</v>
      </c>
      <c r="F709" t="s">
        <v>94</v>
      </c>
      <c r="G709" t="s">
        <v>53</v>
      </c>
      <c r="H709">
        <f t="shared" si="11"/>
        <v>133.37</v>
      </c>
      <c r="M709">
        <v>133.37</v>
      </c>
      <c r="N709">
        <v>1</v>
      </c>
    </row>
    <row r="710" spans="1:14">
      <c r="A710">
        <v>13232</v>
      </c>
      <c r="B710" s="1">
        <v>43843</v>
      </c>
      <c r="C710">
        <v>9619</v>
      </c>
      <c r="D710" t="s">
        <v>111</v>
      </c>
      <c r="E710" t="s">
        <v>28</v>
      </c>
      <c r="F710" t="s">
        <v>94</v>
      </c>
      <c r="G710" t="s">
        <v>53</v>
      </c>
      <c r="H710">
        <f t="shared" si="11"/>
        <v>133.37</v>
      </c>
      <c r="M710">
        <v>133.37</v>
      </c>
      <c r="N710">
        <v>1</v>
      </c>
    </row>
    <row r="711" spans="1:14">
      <c r="A711">
        <v>17506</v>
      </c>
      <c r="B711" s="1">
        <v>43843</v>
      </c>
      <c r="C711">
        <v>9876</v>
      </c>
      <c r="D711" t="s">
        <v>90</v>
      </c>
      <c r="E711" t="s">
        <v>28</v>
      </c>
      <c r="F711" t="s">
        <v>134</v>
      </c>
      <c r="G711" t="s">
        <v>29</v>
      </c>
      <c r="H711">
        <f t="shared" si="11"/>
        <v>85</v>
      </c>
      <c r="M711">
        <v>85</v>
      </c>
      <c r="N711">
        <v>1</v>
      </c>
    </row>
    <row r="712" spans="1:14">
      <c r="A712">
        <v>13263</v>
      </c>
      <c r="B712" s="1">
        <v>43843</v>
      </c>
      <c r="C712">
        <v>10057</v>
      </c>
      <c r="D712" t="s">
        <v>90</v>
      </c>
      <c r="E712" t="s">
        <v>28</v>
      </c>
      <c r="F712" t="s">
        <v>94</v>
      </c>
      <c r="G712" t="s">
        <v>53</v>
      </c>
      <c r="H712">
        <f t="shared" si="11"/>
        <v>133.37</v>
      </c>
      <c r="M712">
        <v>133.37</v>
      </c>
      <c r="N712">
        <v>1</v>
      </c>
    </row>
    <row r="713" spans="1:14">
      <c r="A713">
        <v>3130</v>
      </c>
      <c r="B713" s="1">
        <v>43843</v>
      </c>
      <c r="C713">
        <v>12069</v>
      </c>
      <c r="D713" t="s">
        <v>90</v>
      </c>
      <c r="E713" t="s">
        <v>28</v>
      </c>
      <c r="F713" t="s">
        <v>160</v>
      </c>
      <c r="G713" t="s">
        <v>29</v>
      </c>
      <c r="H713">
        <f t="shared" si="11"/>
        <v>195</v>
      </c>
      <c r="M713">
        <v>65</v>
      </c>
      <c r="N713">
        <v>3</v>
      </c>
    </row>
    <row r="714" spans="1:14">
      <c r="A714">
        <v>75877</v>
      </c>
      <c r="B714" s="1">
        <v>43843</v>
      </c>
      <c r="C714">
        <v>19430</v>
      </c>
      <c r="D714" t="s">
        <v>90</v>
      </c>
      <c r="E714" t="s">
        <v>28</v>
      </c>
      <c r="F714" t="s">
        <v>97</v>
      </c>
      <c r="G714" t="s">
        <v>38</v>
      </c>
      <c r="H714">
        <f t="shared" si="11"/>
        <v>370</v>
      </c>
      <c r="M714">
        <v>370</v>
      </c>
      <c r="N714">
        <v>1</v>
      </c>
    </row>
    <row r="715" spans="1:14">
      <c r="A715">
        <v>75824</v>
      </c>
      <c r="B715" s="1">
        <v>43843</v>
      </c>
      <c r="C715">
        <v>19377</v>
      </c>
      <c r="D715" t="s">
        <v>90</v>
      </c>
      <c r="E715" t="s">
        <v>28</v>
      </c>
      <c r="F715" t="s">
        <v>97</v>
      </c>
      <c r="G715" t="s">
        <v>38</v>
      </c>
      <c r="H715">
        <f t="shared" si="11"/>
        <v>370</v>
      </c>
      <c r="M715">
        <v>370</v>
      </c>
      <c r="N715">
        <v>1</v>
      </c>
    </row>
    <row r="716" spans="1:14">
      <c r="A716">
        <v>67275</v>
      </c>
      <c r="B716" s="1">
        <v>43843</v>
      </c>
      <c r="C716">
        <v>4195</v>
      </c>
      <c r="D716" t="s">
        <v>90</v>
      </c>
      <c r="E716" t="s">
        <v>33</v>
      </c>
      <c r="F716" t="s">
        <v>183</v>
      </c>
      <c r="G716" t="s">
        <v>46</v>
      </c>
      <c r="H716">
        <f t="shared" si="11"/>
        <v>660</v>
      </c>
      <c r="M716">
        <v>165</v>
      </c>
      <c r="N716">
        <v>4</v>
      </c>
    </row>
    <row r="717" spans="1:14">
      <c r="A717">
        <v>17524</v>
      </c>
      <c r="B717" s="1">
        <v>43843</v>
      </c>
      <c r="C717">
        <v>9096</v>
      </c>
      <c r="D717" t="s">
        <v>90</v>
      </c>
      <c r="E717" t="s">
        <v>28</v>
      </c>
      <c r="F717" t="s">
        <v>120</v>
      </c>
      <c r="G717" t="s">
        <v>53</v>
      </c>
      <c r="H717">
        <f t="shared" si="11"/>
        <v>473.75</v>
      </c>
      <c r="M717">
        <v>94.75</v>
      </c>
      <c r="N717">
        <v>5</v>
      </c>
    </row>
    <row r="718" spans="1:14">
      <c r="A718">
        <v>44442</v>
      </c>
      <c r="B718" s="1">
        <v>43843</v>
      </c>
      <c r="C718">
        <v>2719</v>
      </c>
      <c r="D718" t="s">
        <v>90</v>
      </c>
      <c r="E718" t="s">
        <v>28</v>
      </c>
      <c r="F718" t="s">
        <v>120</v>
      </c>
      <c r="G718" t="s">
        <v>53</v>
      </c>
      <c r="H718">
        <f t="shared" si="11"/>
        <v>473.75</v>
      </c>
      <c r="M718">
        <v>94.75</v>
      </c>
      <c r="N718">
        <v>5</v>
      </c>
    </row>
    <row r="719" spans="1:14">
      <c r="A719">
        <v>54488</v>
      </c>
      <c r="B719" s="1">
        <v>43843</v>
      </c>
      <c r="C719">
        <v>7534</v>
      </c>
      <c r="D719" t="s">
        <v>90</v>
      </c>
      <c r="E719" t="s">
        <v>33</v>
      </c>
      <c r="F719" t="s">
        <v>160</v>
      </c>
      <c r="G719" t="s">
        <v>29</v>
      </c>
      <c r="H719">
        <f t="shared" si="11"/>
        <v>130</v>
      </c>
      <c r="M719">
        <v>65</v>
      </c>
      <c r="N719">
        <v>2</v>
      </c>
    </row>
    <row r="720" spans="1:14">
      <c r="A720">
        <v>71192</v>
      </c>
      <c r="B720" s="1">
        <v>43842</v>
      </c>
      <c r="C720">
        <v>14745</v>
      </c>
      <c r="D720" t="s">
        <v>111</v>
      </c>
      <c r="E720" t="s">
        <v>19</v>
      </c>
      <c r="F720" t="s">
        <v>140</v>
      </c>
      <c r="G720" t="s">
        <v>29</v>
      </c>
      <c r="H720">
        <f t="shared" si="11"/>
        <v>9.59</v>
      </c>
      <c r="M720">
        <v>9.59</v>
      </c>
      <c r="N720">
        <v>1</v>
      </c>
    </row>
    <row r="721" spans="1:14">
      <c r="A721">
        <v>75825</v>
      </c>
      <c r="B721" s="1">
        <v>43842</v>
      </c>
      <c r="C721">
        <v>19378</v>
      </c>
      <c r="D721" t="s">
        <v>111</v>
      </c>
      <c r="E721" t="s">
        <v>28</v>
      </c>
      <c r="F721" t="s">
        <v>97</v>
      </c>
      <c r="G721" t="s">
        <v>38</v>
      </c>
      <c r="H721">
        <f t="shared" si="11"/>
        <v>370</v>
      </c>
      <c r="M721">
        <v>370</v>
      </c>
      <c r="N721">
        <v>1</v>
      </c>
    </row>
    <row r="722" spans="1:14">
      <c r="A722">
        <v>75840</v>
      </c>
      <c r="B722" s="1">
        <v>43842</v>
      </c>
      <c r="C722">
        <v>19393</v>
      </c>
      <c r="D722" t="s">
        <v>111</v>
      </c>
      <c r="E722" t="s">
        <v>19</v>
      </c>
      <c r="F722" t="s">
        <v>97</v>
      </c>
      <c r="G722" t="s">
        <v>38</v>
      </c>
      <c r="H722">
        <f t="shared" si="11"/>
        <v>370</v>
      </c>
      <c r="M722">
        <v>370</v>
      </c>
      <c r="N722">
        <v>1</v>
      </c>
    </row>
    <row r="723" spans="1:14">
      <c r="A723">
        <v>75902</v>
      </c>
      <c r="B723" s="1">
        <v>43842</v>
      </c>
      <c r="C723">
        <v>19455</v>
      </c>
      <c r="D723" t="s">
        <v>111</v>
      </c>
      <c r="E723" t="s">
        <v>28</v>
      </c>
      <c r="F723" t="s">
        <v>97</v>
      </c>
      <c r="G723" t="s">
        <v>38</v>
      </c>
      <c r="H723">
        <f t="shared" si="11"/>
        <v>370</v>
      </c>
      <c r="M723">
        <v>370</v>
      </c>
      <c r="N723">
        <v>1</v>
      </c>
    </row>
    <row r="724" spans="1:14">
      <c r="A724">
        <v>14064</v>
      </c>
      <c r="B724" s="1">
        <v>43842</v>
      </c>
      <c r="C724">
        <v>9342</v>
      </c>
      <c r="D724" t="s">
        <v>111</v>
      </c>
      <c r="E724" t="s">
        <v>19</v>
      </c>
      <c r="F724" t="s">
        <v>94</v>
      </c>
      <c r="G724" t="s">
        <v>53</v>
      </c>
      <c r="H724">
        <f t="shared" si="11"/>
        <v>133.37</v>
      </c>
      <c r="M724">
        <v>133.37</v>
      </c>
      <c r="N724">
        <v>1</v>
      </c>
    </row>
    <row r="725" spans="1:14">
      <c r="A725">
        <v>49507</v>
      </c>
      <c r="B725" s="1">
        <v>43842</v>
      </c>
      <c r="C725">
        <v>11225</v>
      </c>
      <c r="D725" t="s">
        <v>111</v>
      </c>
      <c r="E725" t="s">
        <v>28</v>
      </c>
      <c r="F725" t="s">
        <v>112</v>
      </c>
      <c r="G725" t="s">
        <v>34</v>
      </c>
      <c r="H725">
        <f t="shared" si="11"/>
        <v>80</v>
      </c>
      <c r="M725">
        <v>80</v>
      </c>
      <c r="N725">
        <v>1</v>
      </c>
    </row>
    <row r="726" spans="1:14">
      <c r="A726">
        <v>15338</v>
      </c>
      <c r="B726" s="1">
        <v>43842</v>
      </c>
      <c r="C726">
        <v>12128</v>
      </c>
      <c r="D726" t="s">
        <v>111</v>
      </c>
      <c r="E726" t="s">
        <v>19</v>
      </c>
      <c r="F726" t="s">
        <v>120</v>
      </c>
      <c r="G726" t="s">
        <v>53</v>
      </c>
      <c r="H726">
        <f t="shared" si="11"/>
        <v>94.75</v>
      </c>
      <c r="M726">
        <v>94.75</v>
      </c>
      <c r="N726">
        <v>1</v>
      </c>
    </row>
    <row r="727" spans="1:14">
      <c r="A727">
        <v>15338</v>
      </c>
      <c r="B727" s="1">
        <v>43842</v>
      </c>
      <c r="C727">
        <v>12128</v>
      </c>
      <c r="D727" t="s">
        <v>111</v>
      </c>
      <c r="E727" t="s">
        <v>19</v>
      </c>
      <c r="F727" t="s">
        <v>94</v>
      </c>
      <c r="G727" t="s">
        <v>53</v>
      </c>
      <c r="H727">
        <f t="shared" si="11"/>
        <v>133.37</v>
      </c>
      <c r="M727">
        <v>133.37</v>
      </c>
      <c r="N727">
        <v>1</v>
      </c>
    </row>
    <row r="728" spans="1:14">
      <c r="A728">
        <v>67082</v>
      </c>
      <c r="B728" s="1">
        <v>43842</v>
      </c>
      <c r="C728">
        <v>12117</v>
      </c>
      <c r="D728" t="s">
        <v>90</v>
      </c>
      <c r="E728" t="s">
        <v>28</v>
      </c>
      <c r="F728" t="s">
        <v>94</v>
      </c>
      <c r="G728" t="s">
        <v>53</v>
      </c>
      <c r="H728">
        <f t="shared" si="11"/>
        <v>133.37</v>
      </c>
      <c r="M728">
        <v>133.37</v>
      </c>
      <c r="N728">
        <v>1</v>
      </c>
    </row>
    <row r="729" spans="1:14">
      <c r="A729">
        <v>21902</v>
      </c>
      <c r="B729" s="1">
        <v>43842</v>
      </c>
      <c r="C729">
        <v>8485</v>
      </c>
      <c r="D729" t="s">
        <v>90</v>
      </c>
      <c r="E729" t="s">
        <v>28</v>
      </c>
      <c r="F729" t="s">
        <v>160</v>
      </c>
      <c r="G729" t="s">
        <v>29</v>
      </c>
      <c r="H729">
        <f t="shared" si="11"/>
        <v>260</v>
      </c>
      <c r="M729">
        <v>65</v>
      </c>
      <c r="N729">
        <v>4</v>
      </c>
    </row>
    <row r="730" spans="1:14">
      <c r="A730">
        <v>5895</v>
      </c>
      <c r="B730" s="1">
        <v>43842</v>
      </c>
      <c r="C730">
        <v>8707</v>
      </c>
      <c r="D730" t="s">
        <v>90</v>
      </c>
      <c r="E730" t="s">
        <v>28</v>
      </c>
      <c r="F730" t="s">
        <v>160</v>
      </c>
      <c r="G730" t="s">
        <v>29</v>
      </c>
      <c r="H730">
        <f t="shared" si="11"/>
        <v>195</v>
      </c>
      <c r="M730">
        <v>65</v>
      </c>
      <c r="N730">
        <v>3</v>
      </c>
    </row>
    <row r="731" spans="1:14">
      <c r="A731">
        <v>75835</v>
      </c>
      <c r="B731" s="1">
        <v>43842</v>
      </c>
      <c r="C731">
        <v>19388</v>
      </c>
      <c r="D731" t="s">
        <v>90</v>
      </c>
      <c r="E731" t="s">
        <v>28</v>
      </c>
      <c r="F731" t="s">
        <v>97</v>
      </c>
      <c r="G731" t="s">
        <v>38</v>
      </c>
      <c r="H731">
        <f t="shared" si="11"/>
        <v>370</v>
      </c>
      <c r="M731">
        <v>370</v>
      </c>
      <c r="N731">
        <v>1</v>
      </c>
    </row>
    <row r="732" spans="1:14">
      <c r="A732">
        <v>75838</v>
      </c>
      <c r="B732" s="1">
        <v>43842</v>
      </c>
      <c r="C732">
        <v>19391</v>
      </c>
      <c r="D732" t="s">
        <v>90</v>
      </c>
      <c r="E732" t="s">
        <v>28</v>
      </c>
      <c r="F732" t="s">
        <v>97</v>
      </c>
      <c r="G732" t="s">
        <v>38</v>
      </c>
      <c r="H732">
        <f t="shared" si="11"/>
        <v>370</v>
      </c>
      <c r="M732">
        <v>370</v>
      </c>
      <c r="N732">
        <v>1</v>
      </c>
    </row>
    <row r="733" spans="1:14">
      <c r="A733">
        <v>75843</v>
      </c>
      <c r="B733" s="1">
        <v>43842</v>
      </c>
      <c r="C733">
        <v>19396</v>
      </c>
      <c r="D733" t="s">
        <v>90</v>
      </c>
      <c r="E733" t="s">
        <v>28</v>
      </c>
      <c r="F733" t="s">
        <v>97</v>
      </c>
      <c r="G733" t="s">
        <v>38</v>
      </c>
      <c r="H733">
        <f t="shared" si="11"/>
        <v>370</v>
      </c>
      <c r="M733">
        <v>370</v>
      </c>
      <c r="N733">
        <v>1</v>
      </c>
    </row>
    <row r="734" spans="1:14">
      <c r="A734">
        <v>75845</v>
      </c>
      <c r="B734" s="1">
        <v>43842</v>
      </c>
      <c r="C734">
        <v>19398</v>
      </c>
      <c r="D734" t="s">
        <v>90</v>
      </c>
      <c r="E734" t="s">
        <v>28</v>
      </c>
      <c r="F734" t="s">
        <v>97</v>
      </c>
      <c r="G734" t="s">
        <v>38</v>
      </c>
      <c r="H734">
        <f t="shared" si="11"/>
        <v>370</v>
      </c>
      <c r="M734">
        <v>370</v>
      </c>
      <c r="N734">
        <v>1</v>
      </c>
    </row>
    <row r="735" spans="1:14">
      <c r="A735">
        <v>75849</v>
      </c>
      <c r="B735" s="1">
        <v>43842</v>
      </c>
      <c r="C735">
        <v>19402</v>
      </c>
      <c r="D735" t="s">
        <v>90</v>
      </c>
      <c r="E735" t="s">
        <v>28</v>
      </c>
      <c r="F735" t="s">
        <v>97</v>
      </c>
      <c r="G735" t="s">
        <v>38</v>
      </c>
      <c r="H735">
        <f t="shared" si="11"/>
        <v>370</v>
      </c>
      <c r="M735">
        <v>370</v>
      </c>
      <c r="N735">
        <v>1</v>
      </c>
    </row>
    <row r="736" spans="1:14">
      <c r="A736">
        <v>75881</v>
      </c>
      <c r="B736" s="1">
        <v>43842</v>
      </c>
      <c r="C736">
        <v>19434</v>
      </c>
      <c r="D736" t="s">
        <v>90</v>
      </c>
      <c r="E736" t="s">
        <v>28</v>
      </c>
      <c r="F736" t="s">
        <v>97</v>
      </c>
      <c r="G736" t="s">
        <v>38</v>
      </c>
      <c r="H736">
        <f t="shared" si="11"/>
        <v>370</v>
      </c>
      <c r="M736">
        <v>370</v>
      </c>
      <c r="N736">
        <v>1</v>
      </c>
    </row>
    <row r="737" spans="1:14">
      <c r="A737">
        <v>75883</v>
      </c>
      <c r="B737" s="1">
        <v>43842</v>
      </c>
      <c r="C737">
        <v>19436</v>
      </c>
      <c r="D737" t="s">
        <v>90</v>
      </c>
      <c r="E737" t="s">
        <v>28</v>
      </c>
      <c r="F737" t="s">
        <v>97</v>
      </c>
      <c r="G737" t="s">
        <v>38</v>
      </c>
      <c r="H737">
        <f t="shared" si="11"/>
        <v>370</v>
      </c>
      <c r="M737">
        <v>370</v>
      </c>
      <c r="N737">
        <v>1</v>
      </c>
    </row>
    <row r="738" spans="1:14">
      <c r="A738">
        <v>75885</v>
      </c>
      <c r="B738" s="1">
        <v>43842</v>
      </c>
      <c r="C738">
        <v>19438</v>
      </c>
      <c r="D738" t="s">
        <v>90</v>
      </c>
      <c r="E738" t="s">
        <v>28</v>
      </c>
      <c r="F738" t="s">
        <v>97</v>
      </c>
      <c r="G738" t="s">
        <v>38</v>
      </c>
      <c r="H738">
        <f t="shared" si="11"/>
        <v>370</v>
      </c>
      <c r="M738">
        <v>370</v>
      </c>
      <c r="N738">
        <v>1</v>
      </c>
    </row>
    <row r="739" spans="1:14">
      <c r="A739">
        <v>75887</v>
      </c>
      <c r="B739" s="1">
        <v>43842</v>
      </c>
      <c r="C739">
        <v>19440</v>
      </c>
      <c r="D739" t="s">
        <v>90</v>
      </c>
      <c r="E739" t="s">
        <v>28</v>
      </c>
      <c r="F739" t="s">
        <v>97</v>
      </c>
      <c r="G739" t="s">
        <v>38</v>
      </c>
      <c r="H739">
        <f t="shared" si="11"/>
        <v>370</v>
      </c>
      <c r="M739">
        <v>370</v>
      </c>
      <c r="N739">
        <v>1</v>
      </c>
    </row>
    <row r="740" spans="1:14">
      <c r="A740">
        <v>75889</v>
      </c>
      <c r="B740" s="1">
        <v>43842</v>
      </c>
      <c r="C740">
        <v>19442</v>
      </c>
      <c r="D740" t="s">
        <v>90</v>
      </c>
      <c r="E740" t="s">
        <v>28</v>
      </c>
      <c r="F740" t="s">
        <v>97</v>
      </c>
      <c r="G740" t="s">
        <v>38</v>
      </c>
      <c r="H740">
        <f t="shared" si="11"/>
        <v>370</v>
      </c>
      <c r="M740">
        <v>370</v>
      </c>
      <c r="N740">
        <v>1</v>
      </c>
    </row>
    <row r="741" spans="1:14">
      <c r="A741">
        <v>75892</v>
      </c>
      <c r="B741" s="1">
        <v>43842</v>
      </c>
      <c r="C741">
        <v>19445</v>
      </c>
      <c r="D741" t="s">
        <v>90</v>
      </c>
      <c r="E741" t="s">
        <v>33</v>
      </c>
      <c r="F741" t="s">
        <v>97</v>
      </c>
      <c r="G741" t="s">
        <v>38</v>
      </c>
      <c r="H741">
        <f t="shared" si="11"/>
        <v>370</v>
      </c>
      <c r="M741">
        <v>370</v>
      </c>
      <c r="N741">
        <v>1</v>
      </c>
    </row>
    <row r="742" spans="1:14">
      <c r="A742">
        <v>75895</v>
      </c>
      <c r="B742" s="1">
        <v>43842</v>
      </c>
      <c r="C742">
        <v>19448</v>
      </c>
      <c r="D742" t="s">
        <v>90</v>
      </c>
      <c r="E742" t="s">
        <v>33</v>
      </c>
      <c r="F742" t="s">
        <v>97</v>
      </c>
      <c r="G742" t="s">
        <v>38</v>
      </c>
      <c r="H742">
        <f t="shared" si="11"/>
        <v>370</v>
      </c>
      <c r="M742">
        <v>370</v>
      </c>
      <c r="N742">
        <v>1</v>
      </c>
    </row>
    <row r="743" spans="1:14">
      <c r="A743">
        <v>75897</v>
      </c>
      <c r="B743" s="1">
        <v>43842</v>
      </c>
      <c r="C743">
        <v>19450</v>
      </c>
      <c r="D743" t="s">
        <v>90</v>
      </c>
      <c r="E743" t="s">
        <v>28</v>
      </c>
      <c r="F743" t="s">
        <v>97</v>
      </c>
      <c r="G743" t="s">
        <v>38</v>
      </c>
      <c r="H743">
        <f t="shared" si="11"/>
        <v>370</v>
      </c>
      <c r="M743">
        <v>370</v>
      </c>
      <c r="N743">
        <v>1</v>
      </c>
    </row>
    <row r="744" spans="1:14">
      <c r="A744">
        <v>75899</v>
      </c>
      <c r="B744" s="1">
        <v>43842</v>
      </c>
      <c r="C744">
        <v>19452</v>
      </c>
      <c r="D744" t="s">
        <v>90</v>
      </c>
      <c r="E744" t="s">
        <v>28</v>
      </c>
      <c r="F744" t="s">
        <v>97</v>
      </c>
      <c r="G744" t="s">
        <v>38</v>
      </c>
      <c r="H744">
        <f t="shared" si="11"/>
        <v>370</v>
      </c>
      <c r="M744">
        <v>370</v>
      </c>
      <c r="N744">
        <v>1</v>
      </c>
    </row>
    <row r="745" spans="1:14">
      <c r="A745">
        <v>75837</v>
      </c>
      <c r="B745" s="1">
        <v>43842</v>
      </c>
      <c r="C745">
        <v>19390</v>
      </c>
      <c r="D745" t="s">
        <v>90</v>
      </c>
      <c r="E745" t="s">
        <v>28</v>
      </c>
      <c r="F745" t="s">
        <v>97</v>
      </c>
      <c r="G745" t="s">
        <v>38</v>
      </c>
      <c r="H745">
        <f t="shared" si="11"/>
        <v>370</v>
      </c>
      <c r="M745">
        <v>370</v>
      </c>
      <c r="N745">
        <v>1</v>
      </c>
    </row>
    <row r="746" spans="1:14">
      <c r="A746">
        <v>15278</v>
      </c>
      <c r="B746" s="1">
        <v>43842</v>
      </c>
      <c r="C746">
        <v>3934</v>
      </c>
      <c r="D746" t="s">
        <v>90</v>
      </c>
      <c r="E746" t="s">
        <v>33</v>
      </c>
      <c r="F746" t="s">
        <v>183</v>
      </c>
      <c r="G746" t="s">
        <v>46</v>
      </c>
      <c r="H746">
        <f t="shared" si="11"/>
        <v>660</v>
      </c>
      <c r="M746">
        <v>165</v>
      </c>
      <c r="N746">
        <v>4</v>
      </c>
    </row>
    <row r="747" spans="1:14">
      <c r="A747">
        <v>75898</v>
      </c>
      <c r="B747" s="1">
        <v>43842</v>
      </c>
      <c r="C747">
        <v>19451</v>
      </c>
      <c r="D747" t="s">
        <v>90</v>
      </c>
      <c r="E747" t="s">
        <v>28</v>
      </c>
      <c r="F747" t="s">
        <v>97</v>
      </c>
      <c r="G747" t="s">
        <v>38</v>
      </c>
      <c r="H747">
        <f t="shared" si="11"/>
        <v>370</v>
      </c>
      <c r="M747">
        <v>370</v>
      </c>
      <c r="N747">
        <v>1</v>
      </c>
    </row>
    <row r="748" spans="1:14">
      <c r="A748">
        <v>75880</v>
      </c>
      <c r="B748" s="1">
        <v>43842</v>
      </c>
      <c r="C748">
        <v>19433</v>
      </c>
      <c r="D748" t="s">
        <v>90</v>
      </c>
      <c r="E748" t="s">
        <v>28</v>
      </c>
      <c r="F748" t="s">
        <v>97</v>
      </c>
      <c r="G748" t="s">
        <v>38</v>
      </c>
      <c r="H748">
        <f t="shared" si="11"/>
        <v>370</v>
      </c>
      <c r="M748">
        <v>370</v>
      </c>
      <c r="N748">
        <v>1</v>
      </c>
    </row>
    <row r="749" spans="1:14">
      <c r="A749">
        <v>75884</v>
      </c>
      <c r="B749" s="1">
        <v>43842</v>
      </c>
      <c r="C749">
        <v>19437</v>
      </c>
      <c r="D749" t="s">
        <v>90</v>
      </c>
      <c r="E749" t="s">
        <v>33</v>
      </c>
      <c r="F749" t="s">
        <v>97</v>
      </c>
      <c r="G749" t="s">
        <v>38</v>
      </c>
      <c r="H749">
        <f t="shared" si="11"/>
        <v>370</v>
      </c>
      <c r="M749">
        <v>370</v>
      </c>
      <c r="N749">
        <v>1</v>
      </c>
    </row>
    <row r="750" spans="1:14">
      <c r="A750">
        <v>75888</v>
      </c>
      <c r="B750" s="1">
        <v>43842</v>
      </c>
      <c r="C750">
        <v>19441</v>
      </c>
      <c r="D750" t="s">
        <v>90</v>
      </c>
      <c r="E750" t="s">
        <v>28</v>
      </c>
      <c r="F750" t="s">
        <v>97</v>
      </c>
      <c r="G750" t="s">
        <v>38</v>
      </c>
      <c r="H750">
        <f t="shared" si="11"/>
        <v>370</v>
      </c>
      <c r="M750">
        <v>370</v>
      </c>
      <c r="N750">
        <v>1</v>
      </c>
    </row>
    <row r="751" spans="1:14">
      <c r="A751">
        <v>75836</v>
      </c>
      <c r="B751" s="1">
        <v>43842</v>
      </c>
      <c r="C751">
        <v>19389</v>
      </c>
      <c r="D751" t="s">
        <v>90</v>
      </c>
      <c r="E751" t="s">
        <v>28</v>
      </c>
      <c r="F751" t="s">
        <v>97</v>
      </c>
      <c r="G751" t="s">
        <v>38</v>
      </c>
      <c r="H751">
        <f t="shared" si="11"/>
        <v>370</v>
      </c>
      <c r="M751">
        <v>370</v>
      </c>
      <c r="N751">
        <v>1</v>
      </c>
    </row>
    <row r="752" spans="1:14">
      <c r="A752">
        <v>65174</v>
      </c>
      <c r="B752" s="1">
        <v>43842</v>
      </c>
      <c r="C752">
        <v>12045</v>
      </c>
      <c r="D752" t="s">
        <v>90</v>
      </c>
      <c r="E752" t="s">
        <v>28</v>
      </c>
      <c r="F752" t="s">
        <v>120</v>
      </c>
      <c r="G752" t="s">
        <v>53</v>
      </c>
      <c r="H752">
        <f t="shared" si="11"/>
        <v>473.75</v>
      </c>
      <c r="M752">
        <v>94.75</v>
      </c>
      <c r="N752">
        <v>5</v>
      </c>
    </row>
    <row r="753" spans="1:14">
      <c r="A753">
        <v>11107</v>
      </c>
      <c r="B753" s="1">
        <v>43842</v>
      </c>
      <c r="C753">
        <v>9247</v>
      </c>
      <c r="D753" t="s">
        <v>90</v>
      </c>
      <c r="E753" t="s">
        <v>33</v>
      </c>
      <c r="F753" t="s">
        <v>183</v>
      </c>
      <c r="G753" t="s">
        <v>46</v>
      </c>
      <c r="H753">
        <f t="shared" si="11"/>
        <v>660</v>
      </c>
      <c r="M753">
        <v>165</v>
      </c>
      <c r="N753">
        <v>4</v>
      </c>
    </row>
    <row r="754" spans="1:14">
      <c r="A754">
        <v>75846</v>
      </c>
      <c r="B754" s="1">
        <v>43842</v>
      </c>
      <c r="C754">
        <v>19399</v>
      </c>
      <c r="D754" t="s">
        <v>90</v>
      </c>
      <c r="E754" t="s">
        <v>33</v>
      </c>
      <c r="F754" t="s">
        <v>97</v>
      </c>
      <c r="G754" t="s">
        <v>38</v>
      </c>
      <c r="H754">
        <f t="shared" si="11"/>
        <v>370</v>
      </c>
      <c r="M754">
        <v>370</v>
      </c>
      <c r="N754">
        <v>1</v>
      </c>
    </row>
    <row r="755" spans="1:14">
      <c r="A755">
        <v>75893</v>
      </c>
      <c r="B755" s="1">
        <v>43842</v>
      </c>
      <c r="C755">
        <v>19446</v>
      </c>
      <c r="D755" t="s">
        <v>90</v>
      </c>
      <c r="E755" t="s">
        <v>33</v>
      </c>
      <c r="F755" t="s">
        <v>97</v>
      </c>
      <c r="G755" t="s">
        <v>38</v>
      </c>
      <c r="H755">
        <f t="shared" si="11"/>
        <v>370</v>
      </c>
      <c r="M755">
        <v>370</v>
      </c>
      <c r="N755">
        <v>1</v>
      </c>
    </row>
    <row r="756" spans="1:14">
      <c r="A756">
        <v>75903</v>
      </c>
      <c r="B756" s="1">
        <v>43842</v>
      </c>
      <c r="C756">
        <v>19456</v>
      </c>
      <c r="D756" t="s">
        <v>90</v>
      </c>
      <c r="E756" t="s">
        <v>28</v>
      </c>
      <c r="F756" t="s">
        <v>97</v>
      </c>
      <c r="G756" t="s">
        <v>38</v>
      </c>
      <c r="H756">
        <f t="shared" si="11"/>
        <v>370</v>
      </c>
      <c r="M756">
        <v>370</v>
      </c>
      <c r="N756">
        <v>1</v>
      </c>
    </row>
    <row r="757" spans="1:14">
      <c r="A757">
        <v>2887</v>
      </c>
      <c r="B757" s="1">
        <v>43842</v>
      </c>
      <c r="C757">
        <v>10632</v>
      </c>
      <c r="D757" t="s">
        <v>90</v>
      </c>
      <c r="E757" t="s">
        <v>33</v>
      </c>
      <c r="F757" t="s">
        <v>251</v>
      </c>
      <c r="G757" t="s">
        <v>53</v>
      </c>
      <c r="H757">
        <f t="shared" si="11"/>
        <v>379</v>
      </c>
      <c r="M757">
        <v>94.75</v>
      </c>
      <c r="N757">
        <v>4</v>
      </c>
    </row>
    <row r="758" spans="1:14">
      <c r="A758">
        <v>75896</v>
      </c>
      <c r="B758" s="1">
        <v>43842</v>
      </c>
      <c r="C758">
        <v>19449</v>
      </c>
      <c r="D758" t="s">
        <v>90</v>
      </c>
      <c r="E758" t="s">
        <v>28</v>
      </c>
      <c r="F758" t="s">
        <v>97</v>
      </c>
      <c r="G758" t="s">
        <v>38</v>
      </c>
      <c r="H758">
        <f t="shared" si="11"/>
        <v>370</v>
      </c>
      <c r="M758">
        <v>370</v>
      </c>
      <c r="N758">
        <v>1</v>
      </c>
    </row>
    <row r="759" spans="1:14">
      <c r="A759">
        <v>75882</v>
      </c>
      <c r="B759" s="1">
        <v>43842</v>
      </c>
      <c r="C759">
        <v>19435</v>
      </c>
      <c r="D759" t="s">
        <v>90</v>
      </c>
      <c r="E759" t="s">
        <v>33</v>
      </c>
      <c r="F759" t="s">
        <v>97</v>
      </c>
      <c r="G759" t="s">
        <v>38</v>
      </c>
      <c r="H759">
        <f t="shared" si="11"/>
        <v>370</v>
      </c>
      <c r="M759">
        <v>370</v>
      </c>
      <c r="N759">
        <v>1</v>
      </c>
    </row>
    <row r="760" spans="1:14">
      <c r="A760">
        <v>75886</v>
      </c>
      <c r="B760" s="1">
        <v>43842</v>
      </c>
      <c r="C760">
        <v>19439</v>
      </c>
      <c r="D760" t="s">
        <v>90</v>
      </c>
      <c r="E760" t="s">
        <v>33</v>
      </c>
      <c r="F760" t="s">
        <v>97</v>
      </c>
      <c r="G760" t="s">
        <v>38</v>
      </c>
      <c r="H760">
        <f t="shared" si="11"/>
        <v>370</v>
      </c>
      <c r="M760">
        <v>370</v>
      </c>
      <c r="N760">
        <v>1</v>
      </c>
    </row>
    <row r="761" spans="1:14">
      <c r="A761">
        <v>75879</v>
      </c>
      <c r="B761" s="1">
        <v>43842</v>
      </c>
      <c r="C761">
        <v>19432</v>
      </c>
      <c r="D761" t="s">
        <v>90</v>
      </c>
      <c r="E761" t="s">
        <v>33</v>
      </c>
      <c r="F761" t="s">
        <v>97</v>
      </c>
      <c r="G761" t="s">
        <v>38</v>
      </c>
      <c r="H761">
        <f t="shared" si="11"/>
        <v>370</v>
      </c>
      <c r="M761">
        <v>370</v>
      </c>
      <c r="N761">
        <v>1</v>
      </c>
    </row>
    <row r="762" spans="1:14">
      <c r="A762">
        <v>75878</v>
      </c>
      <c r="B762" s="1">
        <v>43842</v>
      </c>
      <c r="C762">
        <v>19431</v>
      </c>
      <c r="D762" t="s">
        <v>90</v>
      </c>
      <c r="E762" t="s">
        <v>28</v>
      </c>
      <c r="F762" t="s">
        <v>97</v>
      </c>
      <c r="G762" t="s">
        <v>38</v>
      </c>
      <c r="H762">
        <f t="shared" si="11"/>
        <v>370</v>
      </c>
      <c r="M762">
        <v>370</v>
      </c>
      <c r="N762">
        <v>1</v>
      </c>
    </row>
    <row r="763" spans="1:14">
      <c r="A763">
        <v>75850</v>
      </c>
      <c r="B763" s="1">
        <v>43842</v>
      </c>
      <c r="C763">
        <v>19403</v>
      </c>
      <c r="D763" t="s">
        <v>90</v>
      </c>
      <c r="E763" t="s">
        <v>28</v>
      </c>
      <c r="F763" t="s">
        <v>97</v>
      </c>
      <c r="G763" t="s">
        <v>38</v>
      </c>
      <c r="H763">
        <f t="shared" si="11"/>
        <v>370</v>
      </c>
      <c r="M763">
        <v>370</v>
      </c>
      <c r="N763">
        <v>1</v>
      </c>
    </row>
    <row r="764" spans="1:14">
      <c r="A764">
        <v>53231</v>
      </c>
      <c r="B764" s="1">
        <v>43842</v>
      </c>
      <c r="C764">
        <v>5375</v>
      </c>
      <c r="D764" t="s">
        <v>90</v>
      </c>
      <c r="E764" t="s">
        <v>33</v>
      </c>
      <c r="F764" t="s">
        <v>160</v>
      </c>
      <c r="G764" t="s">
        <v>29</v>
      </c>
      <c r="H764">
        <f t="shared" si="11"/>
        <v>130</v>
      </c>
      <c r="M764">
        <v>65</v>
      </c>
      <c r="N764">
        <v>2</v>
      </c>
    </row>
    <row r="765" spans="1:14">
      <c r="A765">
        <v>75841</v>
      </c>
      <c r="B765" s="1">
        <v>43842</v>
      </c>
      <c r="C765">
        <v>19394</v>
      </c>
      <c r="D765" t="s">
        <v>90</v>
      </c>
      <c r="E765" t="s">
        <v>28</v>
      </c>
      <c r="F765" t="s">
        <v>97</v>
      </c>
      <c r="G765" t="s">
        <v>38</v>
      </c>
      <c r="H765">
        <f t="shared" si="11"/>
        <v>370</v>
      </c>
      <c r="M765">
        <v>370</v>
      </c>
      <c r="N765">
        <v>1</v>
      </c>
    </row>
    <row r="766" spans="1:14">
      <c r="A766">
        <v>75847</v>
      </c>
      <c r="B766" s="1">
        <v>43842</v>
      </c>
      <c r="C766">
        <v>19400</v>
      </c>
      <c r="D766" t="s">
        <v>90</v>
      </c>
      <c r="E766" t="s">
        <v>33</v>
      </c>
      <c r="F766" t="s">
        <v>97</v>
      </c>
      <c r="G766" t="s">
        <v>38</v>
      </c>
      <c r="H766">
        <f t="shared" si="11"/>
        <v>370</v>
      </c>
      <c r="M766">
        <v>370</v>
      </c>
      <c r="N766">
        <v>1</v>
      </c>
    </row>
    <row r="767" spans="1:14">
      <c r="A767">
        <v>30997</v>
      </c>
      <c r="B767" s="1">
        <v>43842</v>
      </c>
      <c r="C767">
        <v>3029</v>
      </c>
      <c r="D767" t="s">
        <v>90</v>
      </c>
      <c r="E767" t="s">
        <v>28</v>
      </c>
      <c r="F767" t="s">
        <v>94</v>
      </c>
      <c r="G767" t="s">
        <v>53</v>
      </c>
      <c r="H767">
        <f t="shared" si="11"/>
        <v>133.37</v>
      </c>
      <c r="M767">
        <v>133.37</v>
      </c>
      <c r="N767">
        <v>1</v>
      </c>
    </row>
    <row r="768" spans="1:14">
      <c r="A768">
        <v>75933</v>
      </c>
      <c r="B768" s="1">
        <v>43842</v>
      </c>
      <c r="C768">
        <v>19486</v>
      </c>
      <c r="D768" t="s">
        <v>90</v>
      </c>
      <c r="E768" t="s">
        <v>33</v>
      </c>
      <c r="F768" t="s">
        <v>97</v>
      </c>
      <c r="G768" t="s">
        <v>38</v>
      </c>
      <c r="H768">
        <f t="shared" si="11"/>
        <v>370</v>
      </c>
      <c r="M768">
        <v>370</v>
      </c>
      <c r="N768">
        <v>1</v>
      </c>
    </row>
    <row r="769" spans="1:14">
      <c r="A769">
        <v>75842</v>
      </c>
      <c r="B769" s="1">
        <v>43842</v>
      </c>
      <c r="C769">
        <v>19395</v>
      </c>
      <c r="D769" t="s">
        <v>90</v>
      </c>
      <c r="E769" t="s">
        <v>33</v>
      </c>
      <c r="F769" t="s">
        <v>97</v>
      </c>
      <c r="G769" t="s">
        <v>38</v>
      </c>
      <c r="H769">
        <f t="shared" si="11"/>
        <v>370</v>
      </c>
      <c r="M769">
        <v>370</v>
      </c>
      <c r="N769">
        <v>1</v>
      </c>
    </row>
    <row r="770" spans="1:14">
      <c r="A770">
        <v>75901</v>
      </c>
      <c r="B770" s="1">
        <v>43842</v>
      </c>
      <c r="C770">
        <v>19454</v>
      </c>
      <c r="D770" t="s">
        <v>90</v>
      </c>
      <c r="E770" t="s">
        <v>33</v>
      </c>
      <c r="F770" t="s">
        <v>97</v>
      </c>
      <c r="G770" t="s">
        <v>38</v>
      </c>
      <c r="H770">
        <f t="shared" si="11"/>
        <v>370</v>
      </c>
      <c r="M770">
        <v>370</v>
      </c>
      <c r="N770">
        <v>1</v>
      </c>
    </row>
    <row r="771" spans="1:14">
      <c r="A771">
        <v>75900</v>
      </c>
      <c r="B771" s="1">
        <v>43842</v>
      </c>
      <c r="C771">
        <v>19453</v>
      </c>
      <c r="D771" t="s">
        <v>90</v>
      </c>
      <c r="E771" t="s">
        <v>28</v>
      </c>
      <c r="F771" t="s">
        <v>97</v>
      </c>
      <c r="G771" t="s">
        <v>38</v>
      </c>
      <c r="H771">
        <f t="shared" ref="H771:H834" si="12">M771*N771</f>
        <v>370</v>
      </c>
      <c r="M771">
        <v>370</v>
      </c>
      <c r="N771">
        <v>1</v>
      </c>
    </row>
    <row r="772" spans="1:14">
      <c r="A772">
        <v>17436</v>
      </c>
      <c r="B772" s="1">
        <v>43842</v>
      </c>
      <c r="C772">
        <v>235</v>
      </c>
      <c r="D772" t="s">
        <v>90</v>
      </c>
      <c r="E772" t="s">
        <v>33</v>
      </c>
      <c r="F772" t="s">
        <v>679</v>
      </c>
      <c r="G772" t="s">
        <v>46</v>
      </c>
      <c r="H772">
        <f t="shared" si="12"/>
        <v>740</v>
      </c>
      <c r="M772">
        <v>185</v>
      </c>
      <c r="N772">
        <v>4</v>
      </c>
    </row>
    <row r="773" spans="1:14">
      <c r="A773">
        <v>75894</v>
      </c>
      <c r="B773" s="1">
        <v>43842</v>
      </c>
      <c r="C773">
        <v>19447</v>
      </c>
      <c r="D773" t="s">
        <v>90</v>
      </c>
      <c r="E773" t="s">
        <v>33</v>
      </c>
      <c r="F773" t="s">
        <v>97</v>
      </c>
      <c r="G773" t="s">
        <v>38</v>
      </c>
      <c r="H773">
        <f t="shared" si="12"/>
        <v>370</v>
      </c>
      <c r="M773">
        <v>370</v>
      </c>
      <c r="N773">
        <v>1</v>
      </c>
    </row>
    <row r="774" spans="1:14">
      <c r="A774">
        <v>75839</v>
      </c>
      <c r="B774" s="1">
        <v>43842</v>
      </c>
      <c r="C774">
        <v>19392</v>
      </c>
      <c r="D774" t="s">
        <v>90</v>
      </c>
      <c r="E774" t="s">
        <v>33</v>
      </c>
      <c r="F774" t="s">
        <v>97</v>
      </c>
      <c r="G774" t="s">
        <v>38</v>
      </c>
      <c r="H774">
        <f t="shared" si="12"/>
        <v>370</v>
      </c>
      <c r="M774">
        <v>370</v>
      </c>
      <c r="N774">
        <v>1</v>
      </c>
    </row>
    <row r="775" spans="1:14">
      <c r="A775">
        <v>75848</v>
      </c>
      <c r="B775" s="1">
        <v>43842</v>
      </c>
      <c r="C775">
        <v>19401</v>
      </c>
      <c r="D775" t="s">
        <v>90</v>
      </c>
      <c r="E775" t="s">
        <v>28</v>
      </c>
      <c r="F775" t="s">
        <v>97</v>
      </c>
      <c r="G775" t="s">
        <v>38</v>
      </c>
      <c r="H775">
        <f t="shared" si="12"/>
        <v>370</v>
      </c>
      <c r="M775">
        <v>370</v>
      </c>
      <c r="N775">
        <v>1</v>
      </c>
    </row>
    <row r="776" spans="1:14">
      <c r="A776">
        <v>75844</v>
      </c>
      <c r="B776" s="1">
        <v>43842</v>
      </c>
      <c r="C776">
        <v>19397</v>
      </c>
      <c r="D776" t="s">
        <v>90</v>
      </c>
      <c r="E776" t="s">
        <v>33</v>
      </c>
      <c r="F776" t="s">
        <v>97</v>
      </c>
      <c r="G776" t="s">
        <v>38</v>
      </c>
      <c r="H776">
        <f t="shared" si="12"/>
        <v>370</v>
      </c>
      <c r="M776">
        <v>370</v>
      </c>
      <c r="N776">
        <v>1</v>
      </c>
    </row>
    <row r="777" spans="1:14">
      <c r="A777">
        <v>20291</v>
      </c>
      <c r="B777" s="1">
        <v>43842</v>
      </c>
      <c r="C777">
        <v>1555</v>
      </c>
      <c r="D777" t="s">
        <v>90</v>
      </c>
      <c r="E777" t="s">
        <v>28</v>
      </c>
      <c r="F777" t="s">
        <v>409</v>
      </c>
      <c r="G777" t="s">
        <v>29</v>
      </c>
      <c r="H777">
        <f t="shared" si="12"/>
        <v>925</v>
      </c>
      <c r="M777">
        <v>185</v>
      </c>
      <c r="N777">
        <v>5</v>
      </c>
    </row>
    <row r="778" spans="1:14">
      <c r="A778">
        <v>75890</v>
      </c>
      <c r="B778" s="1">
        <v>43842</v>
      </c>
      <c r="C778">
        <v>19443</v>
      </c>
      <c r="D778" t="s">
        <v>90</v>
      </c>
      <c r="E778" t="s">
        <v>28</v>
      </c>
      <c r="F778" t="s">
        <v>97</v>
      </c>
      <c r="G778" t="s">
        <v>38</v>
      </c>
      <c r="H778">
        <f t="shared" si="12"/>
        <v>370</v>
      </c>
      <c r="M778">
        <v>370</v>
      </c>
      <c r="N778">
        <v>1</v>
      </c>
    </row>
    <row r="779" spans="1:14">
      <c r="A779">
        <v>75891</v>
      </c>
      <c r="B779" s="1">
        <v>43842</v>
      </c>
      <c r="C779">
        <v>19444</v>
      </c>
      <c r="D779" t="s">
        <v>90</v>
      </c>
      <c r="E779" t="s">
        <v>28</v>
      </c>
      <c r="F779" t="s">
        <v>97</v>
      </c>
      <c r="G779" t="s">
        <v>38</v>
      </c>
      <c r="H779">
        <f t="shared" si="12"/>
        <v>370</v>
      </c>
      <c r="M779">
        <v>370</v>
      </c>
      <c r="N779">
        <v>1</v>
      </c>
    </row>
    <row r="780" spans="1:14">
      <c r="A780">
        <v>75767</v>
      </c>
      <c r="B780" s="1">
        <v>43841</v>
      </c>
      <c r="C780">
        <v>19320</v>
      </c>
      <c r="D780" t="s">
        <v>111</v>
      </c>
      <c r="E780" t="s">
        <v>33</v>
      </c>
      <c r="F780" t="s">
        <v>97</v>
      </c>
      <c r="G780" t="s">
        <v>38</v>
      </c>
      <c r="H780">
        <f t="shared" si="12"/>
        <v>370</v>
      </c>
      <c r="M780">
        <v>370</v>
      </c>
      <c r="N780">
        <v>1</v>
      </c>
    </row>
    <row r="781" spans="1:14">
      <c r="A781">
        <v>75770</v>
      </c>
      <c r="B781" s="1">
        <v>43841</v>
      </c>
      <c r="C781">
        <v>19323</v>
      </c>
      <c r="D781" t="s">
        <v>111</v>
      </c>
      <c r="E781" t="s">
        <v>33</v>
      </c>
      <c r="F781" t="s">
        <v>97</v>
      </c>
      <c r="G781" t="s">
        <v>38</v>
      </c>
      <c r="H781">
        <f t="shared" si="12"/>
        <v>370</v>
      </c>
      <c r="M781">
        <v>370</v>
      </c>
      <c r="N781">
        <v>1</v>
      </c>
    </row>
    <row r="782" spans="1:14">
      <c r="A782">
        <v>75797</v>
      </c>
      <c r="B782" s="1">
        <v>43841</v>
      </c>
      <c r="C782">
        <v>19350</v>
      </c>
      <c r="D782" t="s">
        <v>111</v>
      </c>
      <c r="E782" t="s">
        <v>33</v>
      </c>
      <c r="F782" t="s">
        <v>97</v>
      </c>
      <c r="G782" t="s">
        <v>38</v>
      </c>
      <c r="H782">
        <f t="shared" si="12"/>
        <v>370</v>
      </c>
      <c r="M782">
        <v>370</v>
      </c>
      <c r="N782">
        <v>1</v>
      </c>
    </row>
    <row r="783" spans="1:14">
      <c r="A783">
        <v>75827</v>
      </c>
      <c r="B783" s="1">
        <v>43841</v>
      </c>
      <c r="C783">
        <v>19380</v>
      </c>
      <c r="D783" t="s">
        <v>111</v>
      </c>
      <c r="E783" t="s">
        <v>28</v>
      </c>
      <c r="F783" t="s">
        <v>97</v>
      </c>
      <c r="G783" t="s">
        <v>38</v>
      </c>
      <c r="H783">
        <f t="shared" si="12"/>
        <v>370</v>
      </c>
      <c r="M783">
        <v>370</v>
      </c>
      <c r="N783">
        <v>1</v>
      </c>
    </row>
    <row r="784" spans="1:14">
      <c r="A784">
        <v>11076</v>
      </c>
      <c r="B784" s="1">
        <v>43841</v>
      </c>
      <c r="C784">
        <v>328</v>
      </c>
      <c r="D784" t="s">
        <v>111</v>
      </c>
      <c r="E784" t="s">
        <v>28</v>
      </c>
      <c r="F784" t="s">
        <v>115</v>
      </c>
      <c r="G784" t="s">
        <v>49</v>
      </c>
      <c r="H784">
        <f t="shared" si="12"/>
        <v>460.58</v>
      </c>
      <c r="M784">
        <v>460.58</v>
      </c>
      <c r="N784">
        <v>1</v>
      </c>
    </row>
    <row r="785" spans="1:14">
      <c r="A785">
        <v>13614</v>
      </c>
      <c r="B785" s="1">
        <v>43841</v>
      </c>
      <c r="C785">
        <v>2686</v>
      </c>
      <c r="D785" t="s">
        <v>111</v>
      </c>
      <c r="E785" t="s">
        <v>28</v>
      </c>
      <c r="F785" t="s">
        <v>120</v>
      </c>
      <c r="G785" t="s">
        <v>53</v>
      </c>
      <c r="H785">
        <f t="shared" si="12"/>
        <v>94.75</v>
      </c>
      <c r="M785">
        <v>94.75</v>
      </c>
      <c r="N785">
        <v>1</v>
      </c>
    </row>
    <row r="786" spans="1:14">
      <c r="A786">
        <v>18763</v>
      </c>
      <c r="B786" s="1">
        <v>43841</v>
      </c>
      <c r="C786">
        <v>3433</v>
      </c>
      <c r="D786" t="s">
        <v>111</v>
      </c>
      <c r="E786" t="s">
        <v>19</v>
      </c>
      <c r="F786" t="s">
        <v>120</v>
      </c>
      <c r="G786" t="s">
        <v>53</v>
      </c>
      <c r="H786">
        <f t="shared" si="12"/>
        <v>94.75</v>
      </c>
      <c r="M786">
        <v>94.75</v>
      </c>
      <c r="N786">
        <v>1</v>
      </c>
    </row>
    <row r="787" spans="1:14">
      <c r="A787">
        <v>13139</v>
      </c>
      <c r="B787" s="1">
        <v>43841</v>
      </c>
      <c r="C787">
        <v>3709</v>
      </c>
      <c r="D787" t="s">
        <v>111</v>
      </c>
      <c r="E787" t="s">
        <v>28</v>
      </c>
      <c r="F787" t="s">
        <v>134</v>
      </c>
      <c r="G787" t="s">
        <v>29</v>
      </c>
      <c r="H787">
        <f t="shared" si="12"/>
        <v>85</v>
      </c>
      <c r="M787">
        <v>85</v>
      </c>
      <c r="N787">
        <v>1</v>
      </c>
    </row>
    <row r="788" spans="1:14">
      <c r="A788">
        <v>65609</v>
      </c>
      <c r="B788" s="1">
        <v>43841</v>
      </c>
      <c r="C788">
        <v>7167</v>
      </c>
      <c r="D788" t="s">
        <v>111</v>
      </c>
      <c r="E788" t="s">
        <v>28</v>
      </c>
      <c r="F788" t="s">
        <v>94</v>
      </c>
      <c r="G788" t="s">
        <v>53</v>
      </c>
      <c r="H788">
        <f t="shared" si="12"/>
        <v>133.37</v>
      </c>
      <c r="M788">
        <v>133.37</v>
      </c>
      <c r="N788">
        <v>1</v>
      </c>
    </row>
    <row r="789" spans="1:14">
      <c r="A789">
        <v>18736</v>
      </c>
      <c r="B789" s="1">
        <v>43841</v>
      </c>
      <c r="C789">
        <v>10099</v>
      </c>
      <c r="D789" t="s">
        <v>111</v>
      </c>
      <c r="E789" t="s">
        <v>28</v>
      </c>
      <c r="F789" t="s">
        <v>94</v>
      </c>
      <c r="G789" t="s">
        <v>53</v>
      </c>
      <c r="H789">
        <f t="shared" si="12"/>
        <v>133.37</v>
      </c>
      <c r="M789">
        <v>133.37</v>
      </c>
      <c r="N789">
        <v>1</v>
      </c>
    </row>
    <row r="790" spans="1:14">
      <c r="A790">
        <v>18736</v>
      </c>
      <c r="B790" s="1">
        <v>43841</v>
      </c>
      <c r="C790">
        <v>10099</v>
      </c>
      <c r="D790" t="s">
        <v>111</v>
      </c>
      <c r="E790" t="s">
        <v>28</v>
      </c>
      <c r="F790" t="s">
        <v>94</v>
      </c>
      <c r="G790" t="s">
        <v>53</v>
      </c>
      <c r="H790">
        <f t="shared" si="12"/>
        <v>133.37</v>
      </c>
      <c r="M790">
        <v>133.37</v>
      </c>
      <c r="N790">
        <v>1</v>
      </c>
    </row>
    <row r="791" spans="1:14">
      <c r="A791">
        <v>18736</v>
      </c>
      <c r="B791" s="1">
        <v>43841</v>
      </c>
      <c r="C791">
        <v>10099</v>
      </c>
      <c r="D791" t="s">
        <v>111</v>
      </c>
      <c r="E791" t="s">
        <v>28</v>
      </c>
      <c r="F791" t="s">
        <v>112</v>
      </c>
      <c r="G791" t="s">
        <v>34</v>
      </c>
      <c r="H791">
        <f t="shared" si="12"/>
        <v>80</v>
      </c>
      <c r="M791">
        <v>80</v>
      </c>
      <c r="N791">
        <v>1</v>
      </c>
    </row>
    <row r="792" spans="1:14">
      <c r="A792">
        <v>11038</v>
      </c>
      <c r="B792" s="1">
        <v>43841</v>
      </c>
      <c r="C792">
        <v>11361</v>
      </c>
      <c r="D792" t="s">
        <v>111</v>
      </c>
      <c r="E792" t="s">
        <v>28</v>
      </c>
      <c r="F792" t="s">
        <v>183</v>
      </c>
      <c r="G792" t="s">
        <v>46</v>
      </c>
      <c r="H792">
        <f t="shared" si="12"/>
        <v>165</v>
      </c>
      <c r="M792">
        <v>165</v>
      </c>
      <c r="N792">
        <v>1</v>
      </c>
    </row>
    <row r="793" spans="1:14">
      <c r="A793">
        <v>15269</v>
      </c>
      <c r="B793" s="1">
        <v>43841</v>
      </c>
      <c r="C793">
        <v>3969</v>
      </c>
      <c r="D793" t="s">
        <v>111</v>
      </c>
      <c r="E793" t="s">
        <v>19</v>
      </c>
      <c r="F793" t="s">
        <v>94</v>
      </c>
      <c r="G793" t="s">
        <v>53</v>
      </c>
      <c r="H793">
        <f t="shared" si="12"/>
        <v>133.37</v>
      </c>
      <c r="M793">
        <v>133.37</v>
      </c>
      <c r="N793">
        <v>1</v>
      </c>
    </row>
    <row r="794" spans="1:14">
      <c r="A794">
        <v>22924</v>
      </c>
      <c r="B794" s="1">
        <v>43841</v>
      </c>
      <c r="C794">
        <v>9704</v>
      </c>
      <c r="D794" t="s">
        <v>90</v>
      </c>
      <c r="E794" t="s">
        <v>28</v>
      </c>
      <c r="F794" t="s">
        <v>120</v>
      </c>
      <c r="G794" t="s">
        <v>53</v>
      </c>
      <c r="H794">
        <f t="shared" si="12"/>
        <v>473.75</v>
      </c>
      <c r="M794">
        <v>94.75</v>
      </c>
      <c r="N794">
        <v>5</v>
      </c>
    </row>
    <row r="795" spans="1:14">
      <c r="A795">
        <v>22924</v>
      </c>
      <c r="B795" s="1">
        <v>43841</v>
      </c>
      <c r="C795">
        <v>9704</v>
      </c>
      <c r="D795" t="s">
        <v>90</v>
      </c>
      <c r="E795" t="s">
        <v>28</v>
      </c>
      <c r="F795" t="s">
        <v>183</v>
      </c>
      <c r="G795" t="s">
        <v>46</v>
      </c>
      <c r="H795">
        <f t="shared" si="12"/>
        <v>660</v>
      </c>
      <c r="M795">
        <v>165</v>
      </c>
      <c r="N795">
        <v>4</v>
      </c>
    </row>
    <row r="796" spans="1:14">
      <c r="A796">
        <v>75799</v>
      </c>
      <c r="B796" s="1">
        <v>43841</v>
      </c>
      <c r="C796">
        <v>19352</v>
      </c>
      <c r="D796" t="s">
        <v>90</v>
      </c>
      <c r="E796" t="s">
        <v>28</v>
      </c>
      <c r="F796" t="s">
        <v>97</v>
      </c>
      <c r="G796" t="s">
        <v>38</v>
      </c>
      <c r="H796">
        <f t="shared" si="12"/>
        <v>370</v>
      </c>
      <c r="M796">
        <v>370</v>
      </c>
      <c r="N796">
        <v>1</v>
      </c>
    </row>
    <row r="797" spans="1:14">
      <c r="A797">
        <v>75802</v>
      </c>
      <c r="B797" s="1">
        <v>43841</v>
      </c>
      <c r="C797">
        <v>19355</v>
      </c>
      <c r="D797" t="s">
        <v>90</v>
      </c>
      <c r="E797" t="s">
        <v>33</v>
      </c>
      <c r="F797" t="s">
        <v>97</v>
      </c>
      <c r="G797" t="s">
        <v>38</v>
      </c>
      <c r="H797">
        <f t="shared" si="12"/>
        <v>370</v>
      </c>
      <c r="M797">
        <v>370</v>
      </c>
      <c r="N797">
        <v>1</v>
      </c>
    </row>
    <row r="798" spans="1:14">
      <c r="A798">
        <v>67628</v>
      </c>
      <c r="B798" s="1">
        <v>43841</v>
      </c>
      <c r="C798">
        <v>1294</v>
      </c>
      <c r="D798" t="s">
        <v>90</v>
      </c>
      <c r="E798" t="s">
        <v>28</v>
      </c>
      <c r="F798" t="s">
        <v>120</v>
      </c>
      <c r="G798" t="s">
        <v>53</v>
      </c>
      <c r="H798">
        <f t="shared" si="12"/>
        <v>94.75</v>
      </c>
      <c r="M798">
        <v>94.75</v>
      </c>
      <c r="N798">
        <v>1</v>
      </c>
    </row>
    <row r="799" spans="1:14">
      <c r="A799">
        <v>13140</v>
      </c>
      <c r="B799" s="1">
        <v>43841</v>
      </c>
      <c r="C799">
        <v>295</v>
      </c>
      <c r="D799" t="s">
        <v>90</v>
      </c>
      <c r="E799" t="s">
        <v>28</v>
      </c>
      <c r="F799" t="s">
        <v>120</v>
      </c>
      <c r="G799" t="s">
        <v>53</v>
      </c>
      <c r="H799">
        <f t="shared" si="12"/>
        <v>473.75</v>
      </c>
      <c r="M799">
        <v>94.75</v>
      </c>
      <c r="N799">
        <v>5</v>
      </c>
    </row>
    <row r="800" spans="1:14">
      <c r="A800">
        <v>75831</v>
      </c>
      <c r="B800" s="1">
        <v>43841</v>
      </c>
      <c r="C800">
        <v>19384</v>
      </c>
      <c r="D800" t="s">
        <v>90</v>
      </c>
      <c r="E800" t="s">
        <v>28</v>
      </c>
      <c r="F800" t="s">
        <v>97</v>
      </c>
      <c r="G800" t="s">
        <v>38</v>
      </c>
      <c r="H800">
        <f t="shared" si="12"/>
        <v>370</v>
      </c>
      <c r="M800">
        <v>370</v>
      </c>
      <c r="N800">
        <v>1</v>
      </c>
    </row>
    <row r="801" spans="1:14">
      <c r="A801">
        <v>75833</v>
      </c>
      <c r="B801" s="1">
        <v>43841</v>
      </c>
      <c r="C801">
        <v>19386</v>
      </c>
      <c r="D801" t="s">
        <v>90</v>
      </c>
      <c r="E801" t="s">
        <v>28</v>
      </c>
      <c r="F801" t="s">
        <v>97</v>
      </c>
      <c r="G801" t="s">
        <v>38</v>
      </c>
      <c r="H801">
        <f t="shared" si="12"/>
        <v>370</v>
      </c>
      <c r="M801">
        <v>370</v>
      </c>
      <c r="N801">
        <v>1</v>
      </c>
    </row>
    <row r="802" spans="1:14">
      <c r="A802">
        <v>75828</v>
      </c>
      <c r="B802" s="1">
        <v>43841</v>
      </c>
      <c r="C802">
        <v>19381</v>
      </c>
      <c r="D802" t="s">
        <v>90</v>
      </c>
      <c r="E802" t="s">
        <v>28</v>
      </c>
      <c r="F802" t="s">
        <v>97</v>
      </c>
      <c r="G802" t="s">
        <v>38</v>
      </c>
      <c r="H802">
        <f t="shared" si="12"/>
        <v>370</v>
      </c>
      <c r="M802">
        <v>370</v>
      </c>
      <c r="N802">
        <v>1</v>
      </c>
    </row>
    <row r="803" spans="1:14">
      <c r="A803">
        <v>3539</v>
      </c>
      <c r="B803" s="1">
        <v>43841</v>
      </c>
      <c r="C803">
        <v>8498</v>
      </c>
      <c r="D803" t="s">
        <v>90</v>
      </c>
      <c r="E803" t="s">
        <v>33</v>
      </c>
      <c r="F803" t="s">
        <v>160</v>
      </c>
      <c r="G803" t="s">
        <v>29</v>
      </c>
      <c r="H803">
        <f t="shared" si="12"/>
        <v>130</v>
      </c>
      <c r="M803">
        <v>65</v>
      </c>
      <c r="N803">
        <v>2</v>
      </c>
    </row>
    <row r="804" spans="1:14">
      <c r="A804">
        <v>75801</v>
      </c>
      <c r="B804" s="1">
        <v>43841</v>
      </c>
      <c r="C804">
        <v>19354</v>
      </c>
      <c r="D804" t="s">
        <v>90</v>
      </c>
      <c r="E804" t="s">
        <v>28</v>
      </c>
      <c r="F804" t="s">
        <v>97</v>
      </c>
      <c r="G804" t="s">
        <v>38</v>
      </c>
      <c r="H804">
        <f t="shared" si="12"/>
        <v>370</v>
      </c>
      <c r="M804">
        <v>370</v>
      </c>
      <c r="N804">
        <v>1</v>
      </c>
    </row>
    <row r="805" spans="1:14">
      <c r="A805">
        <v>75830</v>
      </c>
      <c r="B805" s="1">
        <v>43841</v>
      </c>
      <c r="C805">
        <v>19383</v>
      </c>
      <c r="D805" t="s">
        <v>90</v>
      </c>
      <c r="E805" t="s">
        <v>28</v>
      </c>
      <c r="F805" t="s">
        <v>97</v>
      </c>
      <c r="G805" t="s">
        <v>38</v>
      </c>
      <c r="H805">
        <f t="shared" si="12"/>
        <v>370</v>
      </c>
      <c r="M805">
        <v>370</v>
      </c>
      <c r="N805">
        <v>1</v>
      </c>
    </row>
    <row r="806" spans="1:14">
      <c r="A806">
        <v>75768</v>
      </c>
      <c r="B806" s="1">
        <v>43841</v>
      </c>
      <c r="C806">
        <v>19321</v>
      </c>
      <c r="D806" t="s">
        <v>90</v>
      </c>
      <c r="E806" t="s">
        <v>28</v>
      </c>
      <c r="F806" t="s">
        <v>97</v>
      </c>
      <c r="G806" t="s">
        <v>38</v>
      </c>
      <c r="H806">
        <f t="shared" si="12"/>
        <v>370</v>
      </c>
      <c r="M806">
        <v>370</v>
      </c>
      <c r="N806">
        <v>1</v>
      </c>
    </row>
    <row r="807" spans="1:14">
      <c r="A807">
        <v>17386</v>
      </c>
      <c r="B807" s="1">
        <v>43841</v>
      </c>
      <c r="C807">
        <v>1063</v>
      </c>
      <c r="D807" t="s">
        <v>90</v>
      </c>
      <c r="E807" t="s">
        <v>28</v>
      </c>
      <c r="F807" t="s">
        <v>120</v>
      </c>
      <c r="G807" t="s">
        <v>53</v>
      </c>
      <c r="H807">
        <f t="shared" si="12"/>
        <v>473.75</v>
      </c>
      <c r="M807">
        <v>94.75</v>
      </c>
      <c r="N807">
        <v>5</v>
      </c>
    </row>
    <row r="808" spans="1:14">
      <c r="A808">
        <v>75769</v>
      </c>
      <c r="B808" s="1">
        <v>43841</v>
      </c>
      <c r="C808">
        <v>19322</v>
      </c>
      <c r="D808" t="s">
        <v>90</v>
      </c>
      <c r="E808" t="s">
        <v>28</v>
      </c>
      <c r="F808" t="s">
        <v>97</v>
      </c>
      <c r="G808" t="s">
        <v>38</v>
      </c>
      <c r="H808">
        <f t="shared" si="12"/>
        <v>370</v>
      </c>
      <c r="M808">
        <v>370</v>
      </c>
      <c r="N808">
        <v>1</v>
      </c>
    </row>
    <row r="809" spans="1:14">
      <c r="A809">
        <v>11083</v>
      </c>
      <c r="B809" s="1">
        <v>43841</v>
      </c>
      <c r="C809">
        <v>2550</v>
      </c>
      <c r="D809" t="s">
        <v>90</v>
      </c>
      <c r="E809" t="s">
        <v>28</v>
      </c>
      <c r="F809" t="s">
        <v>120</v>
      </c>
      <c r="G809" t="s">
        <v>53</v>
      </c>
      <c r="H809">
        <f t="shared" si="12"/>
        <v>473.75</v>
      </c>
      <c r="M809">
        <v>94.75</v>
      </c>
      <c r="N809">
        <v>5</v>
      </c>
    </row>
    <row r="810" spans="1:14">
      <c r="A810">
        <v>15231</v>
      </c>
      <c r="B810" s="1">
        <v>43841</v>
      </c>
      <c r="C810">
        <v>3535</v>
      </c>
      <c r="D810" t="s">
        <v>90</v>
      </c>
      <c r="E810" t="s">
        <v>33</v>
      </c>
      <c r="F810" t="s">
        <v>706</v>
      </c>
      <c r="G810" t="s">
        <v>29</v>
      </c>
      <c r="H810">
        <f t="shared" si="12"/>
        <v>211.96</v>
      </c>
      <c r="M810">
        <v>52.99</v>
      </c>
      <c r="N810">
        <v>4</v>
      </c>
    </row>
    <row r="811" spans="1:14">
      <c r="A811">
        <v>75832</v>
      </c>
      <c r="B811" s="1">
        <v>43841</v>
      </c>
      <c r="C811">
        <v>19385</v>
      </c>
      <c r="D811" t="s">
        <v>90</v>
      </c>
      <c r="E811" t="s">
        <v>28</v>
      </c>
      <c r="F811" t="s">
        <v>97</v>
      </c>
      <c r="G811" t="s">
        <v>38</v>
      </c>
      <c r="H811">
        <f t="shared" si="12"/>
        <v>370</v>
      </c>
      <c r="M811">
        <v>370</v>
      </c>
      <c r="N811">
        <v>1</v>
      </c>
    </row>
    <row r="812" spans="1:14">
      <c r="A812">
        <v>75798</v>
      </c>
      <c r="B812" s="1">
        <v>43841</v>
      </c>
      <c r="C812">
        <v>19351</v>
      </c>
      <c r="D812" t="s">
        <v>90</v>
      </c>
      <c r="E812" t="s">
        <v>28</v>
      </c>
      <c r="F812" t="s">
        <v>97</v>
      </c>
      <c r="G812" t="s">
        <v>38</v>
      </c>
      <c r="H812">
        <f t="shared" si="12"/>
        <v>370</v>
      </c>
      <c r="M812">
        <v>370</v>
      </c>
      <c r="N812">
        <v>1</v>
      </c>
    </row>
    <row r="813" spans="1:14">
      <c r="A813">
        <v>75793</v>
      </c>
      <c r="B813" s="1">
        <v>43841</v>
      </c>
      <c r="C813">
        <v>19346</v>
      </c>
      <c r="D813" t="s">
        <v>90</v>
      </c>
      <c r="E813" t="s">
        <v>28</v>
      </c>
      <c r="F813" t="s">
        <v>97</v>
      </c>
      <c r="G813" t="s">
        <v>38</v>
      </c>
      <c r="H813">
        <f t="shared" si="12"/>
        <v>370</v>
      </c>
      <c r="M813">
        <v>370</v>
      </c>
      <c r="N813">
        <v>1</v>
      </c>
    </row>
    <row r="814" spans="1:14">
      <c r="A814">
        <v>17368</v>
      </c>
      <c r="B814" s="1">
        <v>43841</v>
      </c>
      <c r="C814">
        <v>6220</v>
      </c>
      <c r="D814" t="s">
        <v>90</v>
      </c>
      <c r="E814" t="s">
        <v>28</v>
      </c>
      <c r="F814" t="s">
        <v>134</v>
      </c>
      <c r="G814" t="s">
        <v>29</v>
      </c>
      <c r="H814">
        <f t="shared" si="12"/>
        <v>425</v>
      </c>
      <c r="M814">
        <v>85</v>
      </c>
      <c r="N814">
        <v>5</v>
      </c>
    </row>
    <row r="815" spans="1:14">
      <c r="A815">
        <v>17347</v>
      </c>
      <c r="B815" s="1">
        <v>43841</v>
      </c>
      <c r="C815">
        <v>11388</v>
      </c>
      <c r="D815" t="s">
        <v>90</v>
      </c>
      <c r="E815" t="s">
        <v>33</v>
      </c>
      <c r="F815" t="s">
        <v>134</v>
      </c>
      <c r="G815" t="s">
        <v>29</v>
      </c>
      <c r="H815">
        <f t="shared" si="12"/>
        <v>340</v>
      </c>
      <c r="M815">
        <v>85</v>
      </c>
      <c r="N815">
        <v>4</v>
      </c>
    </row>
    <row r="816" spans="1:14">
      <c r="A816">
        <v>75829</v>
      </c>
      <c r="B816" s="1">
        <v>43841</v>
      </c>
      <c r="C816">
        <v>19382</v>
      </c>
      <c r="D816" t="s">
        <v>90</v>
      </c>
      <c r="E816" t="s">
        <v>28</v>
      </c>
      <c r="F816" t="s">
        <v>97</v>
      </c>
      <c r="G816" t="s">
        <v>38</v>
      </c>
      <c r="H816">
        <f t="shared" si="12"/>
        <v>370</v>
      </c>
      <c r="M816">
        <v>370</v>
      </c>
      <c r="N816">
        <v>1</v>
      </c>
    </row>
    <row r="817" spans="1:14">
      <c r="A817">
        <v>75800</v>
      </c>
      <c r="B817" s="1">
        <v>43841</v>
      </c>
      <c r="C817">
        <v>19353</v>
      </c>
      <c r="D817" t="s">
        <v>90</v>
      </c>
      <c r="E817" t="s">
        <v>28</v>
      </c>
      <c r="F817" t="s">
        <v>97</v>
      </c>
      <c r="G817" t="s">
        <v>38</v>
      </c>
      <c r="H817">
        <f t="shared" si="12"/>
        <v>370</v>
      </c>
      <c r="M817">
        <v>370</v>
      </c>
      <c r="N817">
        <v>1</v>
      </c>
    </row>
    <row r="818" spans="1:14">
      <c r="A818">
        <v>22900</v>
      </c>
      <c r="B818" s="1">
        <v>43841</v>
      </c>
      <c r="C818">
        <v>4357</v>
      </c>
      <c r="D818" t="s">
        <v>90</v>
      </c>
      <c r="E818" t="s">
        <v>28</v>
      </c>
      <c r="F818" t="s">
        <v>94</v>
      </c>
      <c r="G818" t="s">
        <v>53</v>
      </c>
      <c r="H818">
        <f t="shared" si="12"/>
        <v>133.37</v>
      </c>
      <c r="M818">
        <v>133.37</v>
      </c>
      <c r="N818">
        <v>1</v>
      </c>
    </row>
    <row r="819" spans="1:14">
      <c r="A819">
        <v>75834</v>
      </c>
      <c r="B819" s="1">
        <v>43841</v>
      </c>
      <c r="C819">
        <v>19387</v>
      </c>
      <c r="D819" t="s">
        <v>90</v>
      </c>
      <c r="E819" t="s">
        <v>28</v>
      </c>
      <c r="F819" t="s">
        <v>97</v>
      </c>
      <c r="G819" t="s">
        <v>38</v>
      </c>
      <c r="H819">
        <f t="shared" si="12"/>
        <v>370</v>
      </c>
      <c r="M819">
        <v>370</v>
      </c>
      <c r="N819">
        <v>1</v>
      </c>
    </row>
    <row r="820" spans="1:14">
      <c r="A820">
        <v>75826</v>
      </c>
      <c r="B820" s="1">
        <v>43841</v>
      </c>
      <c r="C820">
        <v>19379</v>
      </c>
      <c r="D820" t="s">
        <v>90</v>
      </c>
      <c r="E820" t="s">
        <v>28</v>
      </c>
      <c r="F820" t="s">
        <v>97</v>
      </c>
      <c r="G820" t="s">
        <v>38</v>
      </c>
      <c r="H820">
        <f t="shared" si="12"/>
        <v>370</v>
      </c>
      <c r="M820">
        <v>370</v>
      </c>
      <c r="N820">
        <v>1</v>
      </c>
    </row>
    <row r="821" spans="1:14">
      <c r="A821">
        <v>75747</v>
      </c>
      <c r="B821" s="1">
        <v>43840</v>
      </c>
      <c r="C821">
        <v>19300</v>
      </c>
      <c r="D821" t="s">
        <v>111</v>
      </c>
      <c r="E821" t="s">
        <v>28</v>
      </c>
      <c r="F821" t="s">
        <v>97</v>
      </c>
      <c r="G821" t="s">
        <v>38</v>
      </c>
      <c r="H821">
        <f t="shared" si="12"/>
        <v>370</v>
      </c>
      <c r="M821">
        <v>370</v>
      </c>
      <c r="N821">
        <v>1</v>
      </c>
    </row>
    <row r="822" spans="1:14">
      <c r="A822">
        <v>75754</v>
      </c>
      <c r="B822" s="1">
        <v>43840</v>
      </c>
      <c r="C822">
        <v>19307</v>
      </c>
      <c r="D822" t="s">
        <v>111</v>
      </c>
      <c r="E822" t="s">
        <v>28</v>
      </c>
      <c r="F822" t="s">
        <v>97</v>
      </c>
      <c r="G822" t="s">
        <v>38</v>
      </c>
      <c r="H822">
        <f t="shared" si="12"/>
        <v>370</v>
      </c>
      <c r="M822">
        <v>370</v>
      </c>
      <c r="N822">
        <v>1</v>
      </c>
    </row>
    <row r="823" spans="1:14">
      <c r="A823">
        <v>10990</v>
      </c>
      <c r="B823" s="1">
        <v>43840</v>
      </c>
      <c r="C823">
        <v>6588</v>
      </c>
      <c r="D823" t="s">
        <v>111</v>
      </c>
      <c r="E823" t="s">
        <v>19</v>
      </c>
      <c r="F823" t="s">
        <v>94</v>
      </c>
      <c r="G823" t="s">
        <v>53</v>
      </c>
      <c r="H823">
        <f t="shared" si="12"/>
        <v>133.37</v>
      </c>
      <c r="M823">
        <v>133.37</v>
      </c>
      <c r="N823">
        <v>1</v>
      </c>
    </row>
    <row r="824" spans="1:14">
      <c r="A824">
        <v>10990</v>
      </c>
      <c r="B824" s="1">
        <v>43840</v>
      </c>
      <c r="C824">
        <v>6588</v>
      </c>
      <c r="D824" t="s">
        <v>111</v>
      </c>
      <c r="E824" t="s">
        <v>28</v>
      </c>
      <c r="F824" t="s">
        <v>94</v>
      </c>
      <c r="G824" t="s">
        <v>53</v>
      </c>
      <c r="H824">
        <f t="shared" si="12"/>
        <v>133.37</v>
      </c>
      <c r="M824">
        <v>133.37</v>
      </c>
      <c r="N824">
        <v>1</v>
      </c>
    </row>
    <row r="825" spans="1:14">
      <c r="A825">
        <v>13050</v>
      </c>
      <c r="B825" s="1">
        <v>43840</v>
      </c>
      <c r="C825">
        <v>8456</v>
      </c>
      <c r="D825" t="s">
        <v>111</v>
      </c>
      <c r="E825" t="s">
        <v>28</v>
      </c>
      <c r="F825" t="s">
        <v>120</v>
      </c>
      <c r="G825" t="s">
        <v>53</v>
      </c>
      <c r="H825">
        <f t="shared" si="12"/>
        <v>94.75</v>
      </c>
      <c r="M825">
        <v>94.75</v>
      </c>
      <c r="N825">
        <v>1</v>
      </c>
    </row>
    <row r="826" spans="1:14">
      <c r="A826">
        <v>64951</v>
      </c>
      <c r="B826" s="1">
        <v>43840</v>
      </c>
      <c r="C826">
        <v>11365</v>
      </c>
      <c r="D826" t="s">
        <v>111</v>
      </c>
      <c r="E826" t="s">
        <v>19</v>
      </c>
      <c r="F826" t="s">
        <v>94</v>
      </c>
      <c r="G826" t="s">
        <v>53</v>
      </c>
      <c r="H826">
        <f t="shared" si="12"/>
        <v>133.37</v>
      </c>
      <c r="M826">
        <v>133.37</v>
      </c>
      <c r="N826">
        <v>1</v>
      </c>
    </row>
    <row r="827" spans="1:14">
      <c r="A827">
        <v>17279</v>
      </c>
      <c r="B827" s="1">
        <v>43840</v>
      </c>
      <c r="C827">
        <v>11507</v>
      </c>
      <c r="D827" t="s">
        <v>111</v>
      </c>
      <c r="E827" t="s">
        <v>19</v>
      </c>
      <c r="F827" t="s">
        <v>94</v>
      </c>
      <c r="G827" t="s">
        <v>53</v>
      </c>
      <c r="H827">
        <f t="shared" si="12"/>
        <v>133.37</v>
      </c>
      <c r="M827">
        <v>133.37</v>
      </c>
      <c r="N827">
        <v>1</v>
      </c>
    </row>
    <row r="828" spans="1:14">
      <c r="A828">
        <v>6783</v>
      </c>
      <c r="B828" s="1">
        <v>43840</v>
      </c>
      <c r="C828">
        <v>10759</v>
      </c>
      <c r="D828" t="s">
        <v>90</v>
      </c>
      <c r="E828" t="s">
        <v>28</v>
      </c>
      <c r="F828" t="s">
        <v>183</v>
      </c>
      <c r="G828" t="s">
        <v>46</v>
      </c>
      <c r="H828">
        <f t="shared" si="12"/>
        <v>495</v>
      </c>
      <c r="M828">
        <v>165</v>
      </c>
      <c r="N828">
        <v>3</v>
      </c>
    </row>
    <row r="829" spans="1:14">
      <c r="A829">
        <v>13058</v>
      </c>
      <c r="B829" s="1">
        <v>43840</v>
      </c>
      <c r="C829">
        <v>3738</v>
      </c>
      <c r="D829" t="s">
        <v>90</v>
      </c>
      <c r="E829" t="s">
        <v>28</v>
      </c>
      <c r="F829" t="s">
        <v>94</v>
      </c>
      <c r="G829" t="s">
        <v>53</v>
      </c>
      <c r="H829">
        <f t="shared" si="12"/>
        <v>133.37</v>
      </c>
      <c r="M829">
        <v>133.37</v>
      </c>
      <c r="N829">
        <v>1</v>
      </c>
    </row>
    <row r="830" spans="1:14">
      <c r="A830">
        <v>15202</v>
      </c>
      <c r="B830" s="1">
        <v>43840</v>
      </c>
      <c r="C830">
        <v>1622</v>
      </c>
      <c r="D830" t="s">
        <v>90</v>
      </c>
      <c r="E830" t="s">
        <v>28</v>
      </c>
      <c r="F830" t="s">
        <v>134</v>
      </c>
      <c r="G830" t="s">
        <v>29</v>
      </c>
      <c r="H830">
        <f t="shared" si="12"/>
        <v>425</v>
      </c>
      <c r="M830">
        <v>85</v>
      </c>
      <c r="N830">
        <v>5</v>
      </c>
    </row>
    <row r="831" spans="1:14">
      <c r="A831">
        <v>75765</v>
      </c>
      <c r="B831" s="1">
        <v>43840</v>
      </c>
      <c r="C831">
        <v>19318</v>
      </c>
      <c r="D831" t="s">
        <v>90</v>
      </c>
      <c r="E831" t="s">
        <v>28</v>
      </c>
      <c r="F831" t="s">
        <v>97</v>
      </c>
      <c r="G831" t="s">
        <v>38</v>
      </c>
      <c r="H831">
        <f t="shared" si="12"/>
        <v>370</v>
      </c>
      <c r="M831">
        <v>370</v>
      </c>
      <c r="N831">
        <v>1</v>
      </c>
    </row>
    <row r="832" spans="1:14">
      <c r="A832">
        <v>4660</v>
      </c>
      <c r="B832" s="1">
        <v>43840</v>
      </c>
      <c r="C832">
        <v>9884</v>
      </c>
      <c r="D832" t="s">
        <v>90</v>
      </c>
      <c r="E832" t="s">
        <v>33</v>
      </c>
      <c r="F832" t="s">
        <v>183</v>
      </c>
      <c r="G832" t="s">
        <v>46</v>
      </c>
      <c r="H832">
        <f t="shared" si="12"/>
        <v>330</v>
      </c>
      <c r="M832">
        <v>165</v>
      </c>
      <c r="N832">
        <v>2</v>
      </c>
    </row>
    <row r="833" spans="1:14">
      <c r="A833">
        <v>75766</v>
      </c>
      <c r="B833" s="1">
        <v>43840</v>
      </c>
      <c r="C833">
        <v>19319</v>
      </c>
      <c r="D833" t="s">
        <v>90</v>
      </c>
      <c r="E833" t="s">
        <v>28</v>
      </c>
      <c r="F833" t="s">
        <v>97</v>
      </c>
      <c r="G833" t="s">
        <v>38</v>
      </c>
      <c r="H833">
        <f t="shared" si="12"/>
        <v>370</v>
      </c>
      <c r="M833">
        <v>370</v>
      </c>
      <c r="N833">
        <v>1</v>
      </c>
    </row>
    <row r="834" spans="1:14">
      <c r="A834">
        <v>15155</v>
      </c>
      <c r="B834" s="1">
        <v>43840</v>
      </c>
      <c r="C834">
        <v>5505</v>
      </c>
      <c r="D834" t="s">
        <v>90</v>
      </c>
      <c r="E834" t="s">
        <v>28</v>
      </c>
      <c r="F834" t="s">
        <v>134</v>
      </c>
      <c r="G834" t="s">
        <v>29</v>
      </c>
      <c r="H834">
        <f t="shared" si="12"/>
        <v>425</v>
      </c>
      <c r="M834">
        <v>85</v>
      </c>
      <c r="N834">
        <v>5</v>
      </c>
    </row>
    <row r="835" spans="1:14">
      <c r="A835">
        <v>75750</v>
      </c>
      <c r="B835" s="1">
        <v>43840</v>
      </c>
      <c r="C835">
        <v>19303</v>
      </c>
      <c r="D835" t="s">
        <v>90</v>
      </c>
      <c r="E835" t="s">
        <v>28</v>
      </c>
      <c r="F835" t="s">
        <v>97</v>
      </c>
      <c r="G835" t="s">
        <v>38</v>
      </c>
      <c r="H835">
        <f t="shared" ref="H835:H898" si="13">M835*N835</f>
        <v>370</v>
      </c>
      <c r="M835">
        <v>370</v>
      </c>
      <c r="N835">
        <v>1</v>
      </c>
    </row>
    <row r="836" spans="1:14">
      <c r="A836">
        <v>75746</v>
      </c>
      <c r="B836" s="1">
        <v>43840</v>
      </c>
      <c r="C836">
        <v>19299</v>
      </c>
      <c r="D836" t="s">
        <v>90</v>
      </c>
      <c r="E836" t="s">
        <v>28</v>
      </c>
      <c r="F836" t="s">
        <v>97</v>
      </c>
      <c r="G836" t="s">
        <v>38</v>
      </c>
      <c r="H836">
        <f t="shared" si="13"/>
        <v>370</v>
      </c>
      <c r="M836">
        <v>370</v>
      </c>
      <c r="N836">
        <v>1</v>
      </c>
    </row>
    <row r="837" spans="1:14">
      <c r="A837">
        <v>23494</v>
      </c>
      <c r="B837" s="1">
        <v>43839</v>
      </c>
      <c r="C837">
        <v>2464</v>
      </c>
      <c r="D837" t="s">
        <v>111</v>
      </c>
      <c r="E837" t="s">
        <v>33</v>
      </c>
      <c r="F837" t="s">
        <v>120</v>
      </c>
      <c r="G837" t="s">
        <v>53</v>
      </c>
      <c r="H837">
        <f t="shared" si="13"/>
        <v>473.75</v>
      </c>
      <c r="M837">
        <v>94.75</v>
      </c>
      <c r="N837">
        <v>5</v>
      </c>
    </row>
    <row r="838" spans="1:14">
      <c r="A838">
        <v>10831</v>
      </c>
      <c r="B838" s="1">
        <v>43838</v>
      </c>
      <c r="C838">
        <v>487</v>
      </c>
      <c r="D838" t="s">
        <v>111</v>
      </c>
      <c r="E838" t="s">
        <v>28</v>
      </c>
      <c r="F838" t="s">
        <v>94</v>
      </c>
      <c r="G838" t="s">
        <v>53</v>
      </c>
      <c r="H838">
        <f t="shared" si="13"/>
        <v>133.37</v>
      </c>
      <c r="M838">
        <v>133.37</v>
      </c>
      <c r="N838">
        <v>1</v>
      </c>
    </row>
    <row r="839" spans="1:14">
      <c r="A839">
        <v>14651</v>
      </c>
      <c r="B839" s="1">
        <v>43837</v>
      </c>
      <c r="C839">
        <v>11887</v>
      </c>
      <c r="D839" t="s">
        <v>111</v>
      </c>
      <c r="E839" t="s">
        <v>28</v>
      </c>
      <c r="F839" t="s">
        <v>115</v>
      </c>
      <c r="G839" t="s">
        <v>49</v>
      </c>
      <c r="H839">
        <f t="shared" si="13"/>
        <v>460.58</v>
      </c>
      <c r="M839">
        <v>460.58</v>
      </c>
      <c r="N839">
        <v>1</v>
      </c>
    </row>
    <row r="840" spans="1:14">
      <c r="A840">
        <v>21244</v>
      </c>
      <c r="B840" s="1">
        <v>43837</v>
      </c>
      <c r="C840">
        <v>6491</v>
      </c>
      <c r="D840" t="s">
        <v>90</v>
      </c>
      <c r="E840" t="s">
        <v>28</v>
      </c>
      <c r="F840" t="s">
        <v>412</v>
      </c>
      <c r="G840" t="s">
        <v>46</v>
      </c>
      <c r="H840">
        <f t="shared" si="13"/>
        <v>211.96</v>
      </c>
      <c r="M840">
        <v>52.99</v>
      </c>
      <c r="N840">
        <v>4</v>
      </c>
    </row>
    <row r="841" spans="1:14">
      <c r="A841">
        <v>19178</v>
      </c>
      <c r="B841" s="1">
        <v>43837</v>
      </c>
      <c r="C841">
        <v>5749</v>
      </c>
      <c r="D841" t="s">
        <v>90</v>
      </c>
      <c r="E841" t="s">
        <v>33</v>
      </c>
      <c r="F841" t="s">
        <v>134</v>
      </c>
      <c r="G841" t="s">
        <v>29</v>
      </c>
      <c r="H841">
        <f t="shared" si="13"/>
        <v>340</v>
      </c>
      <c r="M841">
        <v>85</v>
      </c>
      <c r="N841">
        <v>4</v>
      </c>
    </row>
    <row r="842" spans="1:14">
      <c r="A842">
        <v>19610</v>
      </c>
      <c r="B842" s="1">
        <v>43836</v>
      </c>
      <c r="C842">
        <v>387</v>
      </c>
      <c r="D842" t="s">
        <v>111</v>
      </c>
      <c r="E842" t="s">
        <v>28</v>
      </c>
      <c r="F842" t="s">
        <v>115</v>
      </c>
      <c r="G842" t="s">
        <v>49</v>
      </c>
      <c r="H842">
        <f t="shared" si="13"/>
        <v>460.58</v>
      </c>
      <c r="M842">
        <v>460.58</v>
      </c>
      <c r="N842">
        <v>1</v>
      </c>
    </row>
    <row r="843" spans="1:14">
      <c r="A843">
        <v>399</v>
      </c>
      <c r="B843" s="1">
        <v>43836</v>
      </c>
      <c r="C843">
        <v>1473</v>
      </c>
      <c r="D843" t="s">
        <v>111</v>
      </c>
      <c r="E843" t="s">
        <v>33</v>
      </c>
      <c r="F843" t="s">
        <v>120</v>
      </c>
      <c r="G843" t="s">
        <v>53</v>
      </c>
      <c r="H843">
        <f t="shared" si="13"/>
        <v>473.75</v>
      </c>
      <c r="M843">
        <v>94.75</v>
      </c>
      <c r="N843">
        <v>5</v>
      </c>
    </row>
    <row r="844" spans="1:14">
      <c r="A844">
        <v>12698</v>
      </c>
      <c r="B844" s="1">
        <v>43835</v>
      </c>
      <c r="C844">
        <v>3940</v>
      </c>
      <c r="D844" t="s">
        <v>111</v>
      </c>
      <c r="E844" t="s">
        <v>28</v>
      </c>
      <c r="F844" t="s">
        <v>94</v>
      </c>
      <c r="G844" t="s">
        <v>53</v>
      </c>
      <c r="H844">
        <f t="shared" si="13"/>
        <v>133.37</v>
      </c>
      <c r="M844">
        <v>133.37</v>
      </c>
      <c r="N844">
        <v>1</v>
      </c>
    </row>
    <row r="845" spans="1:14">
      <c r="A845">
        <v>49507</v>
      </c>
      <c r="B845" s="1">
        <v>43835</v>
      </c>
      <c r="C845">
        <v>11225</v>
      </c>
      <c r="D845" t="s">
        <v>111</v>
      </c>
      <c r="E845" t="s">
        <v>19</v>
      </c>
      <c r="F845" t="s">
        <v>112</v>
      </c>
      <c r="G845" t="s">
        <v>34</v>
      </c>
      <c r="H845">
        <f t="shared" si="13"/>
        <v>80</v>
      </c>
      <c r="M845">
        <v>80</v>
      </c>
      <c r="N845">
        <v>1</v>
      </c>
    </row>
    <row r="846" spans="1:14">
      <c r="A846">
        <v>75908</v>
      </c>
      <c r="B846" s="1">
        <v>43834</v>
      </c>
      <c r="C846">
        <v>19461</v>
      </c>
      <c r="D846" t="s">
        <v>111</v>
      </c>
      <c r="E846" t="s">
        <v>19</v>
      </c>
      <c r="F846" t="s">
        <v>97</v>
      </c>
      <c r="G846" t="s">
        <v>38</v>
      </c>
      <c r="H846">
        <f t="shared" si="13"/>
        <v>370</v>
      </c>
      <c r="M846">
        <v>370</v>
      </c>
      <c r="N846">
        <v>1</v>
      </c>
    </row>
    <row r="847" spans="1:14">
      <c r="A847">
        <v>11076</v>
      </c>
      <c r="B847" s="1">
        <v>43834</v>
      </c>
      <c r="C847">
        <v>328</v>
      </c>
      <c r="D847" t="s">
        <v>111</v>
      </c>
      <c r="E847" t="s">
        <v>28</v>
      </c>
      <c r="F847" t="s">
        <v>115</v>
      </c>
      <c r="G847" t="s">
        <v>49</v>
      </c>
      <c r="H847">
        <f t="shared" si="13"/>
        <v>460.58</v>
      </c>
      <c r="M847">
        <v>460.58</v>
      </c>
      <c r="N847">
        <v>1</v>
      </c>
    </row>
    <row r="848" spans="1:14">
      <c r="A848">
        <v>12613</v>
      </c>
      <c r="B848" s="1">
        <v>43834</v>
      </c>
      <c r="C848">
        <v>1260</v>
      </c>
      <c r="D848" t="s">
        <v>111</v>
      </c>
      <c r="E848" t="s">
        <v>28</v>
      </c>
      <c r="F848" t="s">
        <v>94</v>
      </c>
      <c r="G848" t="s">
        <v>53</v>
      </c>
      <c r="H848">
        <f t="shared" si="13"/>
        <v>133.37</v>
      </c>
      <c r="M848">
        <v>133.37</v>
      </c>
      <c r="N848">
        <v>1</v>
      </c>
    </row>
    <row r="849" spans="1:14">
      <c r="A849">
        <v>18950</v>
      </c>
      <c r="B849" s="1">
        <v>43834</v>
      </c>
      <c r="C849">
        <v>6428</v>
      </c>
      <c r="D849" t="s">
        <v>111</v>
      </c>
      <c r="E849" t="s">
        <v>19</v>
      </c>
      <c r="F849" t="s">
        <v>94</v>
      </c>
      <c r="G849" t="s">
        <v>53</v>
      </c>
      <c r="H849">
        <f t="shared" si="13"/>
        <v>133.37</v>
      </c>
      <c r="M849">
        <v>133.37</v>
      </c>
      <c r="N849">
        <v>1</v>
      </c>
    </row>
    <row r="850" spans="1:14">
      <c r="A850">
        <v>8470</v>
      </c>
      <c r="B850" s="1">
        <v>43834</v>
      </c>
      <c r="C850">
        <v>9162</v>
      </c>
      <c r="D850" t="s">
        <v>90</v>
      </c>
      <c r="E850" t="s">
        <v>28</v>
      </c>
      <c r="F850" t="s">
        <v>679</v>
      </c>
      <c r="G850" t="s">
        <v>46</v>
      </c>
      <c r="H850">
        <f t="shared" si="13"/>
        <v>370</v>
      </c>
      <c r="M850">
        <v>185</v>
      </c>
      <c r="N850">
        <v>2</v>
      </c>
    </row>
    <row r="851" spans="1:14">
      <c r="A851">
        <v>75904</v>
      </c>
      <c r="B851" s="1">
        <v>43833</v>
      </c>
      <c r="C851">
        <v>19457</v>
      </c>
      <c r="D851" t="s">
        <v>90</v>
      </c>
      <c r="E851" t="s">
        <v>28</v>
      </c>
      <c r="F851" t="s">
        <v>97</v>
      </c>
      <c r="G851" t="s">
        <v>38</v>
      </c>
      <c r="H851">
        <f t="shared" si="13"/>
        <v>370</v>
      </c>
      <c r="M851">
        <v>370</v>
      </c>
      <c r="N851">
        <v>1</v>
      </c>
    </row>
    <row r="852" spans="1:14">
      <c r="A852">
        <v>75931</v>
      </c>
      <c r="B852" s="1">
        <v>43833</v>
      </c>
      <c r="C852">
        <v>19484</v>
      </c>
      <c r="D852" t="s">
        <v>90</v>
      </c>
      <c r="E852" t="s">
        <v>28</v>
      </c>
      <c r="F852" t="s">
        <v>97</v>
      </c>
      <c r="G852" t="s">
        <v>38</v>
      </c>
      <c r="H852">
        <f t="shared" si="13"/>
        <v>370</v>
      </c>
      <c r="M852">
        <v>370</v>
      </c>
      <c r="N852">
        <v>1</v>
      </c>
    </row>
    <row r="853" spans="1:14">
      <c r="A853">
        <v>6176</v>
      </c>
      <c r="B853" s="1">
        <v>43832</v>
      </c>
      <c r="C853">
        <v>3329</v>
      </c>
      <c r="D853" t="s">
        <v>111</v>
      </c>
      <c r="E853" t="s">
        <v>33</v>
      </c>
      <c r="F853" t="s">
        <v>120</v>
      </c>
      <c r="G853" t="s">
        <v>53</v>
      </c>
      <c r="H853">
        <f t="shared" si="13"/>
        <v>473.75</v>
      </c>
      <c r="M853">
        <v>94.75</v>
      </c>
      <c r="N853">
        <v>5</v>
      </c>
    </row>
    <row r="854" spans="1:14">
      <c r="A854">
        <v>10451</v>
      </c>
      <c r="B854" s="1">
        <v>43832</v>
      </c>
      <c r="C854">
        <v>11715</v>
      </c>
      <c r="D854" t="s">
        <v>90</v>
      </c>
      <c r="E854" t="s">
        <v>33</v>
      </c>
      <c r="F854" t="s">
        <v>120</v>
      </c>
      <c r="G854" t="s">
        <v>53</v>
      </c>
      <c r="H854">
        <f t="shared" si="13"/>
        <v>379</v>
      </c>
      <c r="M854">
        <v>94.75</v>
      </c>
      <c r="N854">
        <v>4</v>
      </c>
    </row>
    <row r="855" spans="1:14">
      <c r="A855">
        <v>14574</v>
      </c>
      <c r="B855" s="1">
        <v>43831</v>
      </c>
      <c r="C855">
        <v>6594</v>
      </c>
      <c r="D855" t="s">
        <v>111</v>
      </c>
      <c r="E855" t="s">
        <v>28</v>
      </c>
      <c r="F855" t="s">
        <v>94</v>
      </c>
      <c r="G855" t="s">
        <v>53</v>
      </c>
      <c r="H855">
        <f t="shared" si="13"/>
        <v>133.37</v>
      </c>
      <c r="M855">
        <v>133.37</v>
      </c>
      <c r="N855">
        <v>1</v>
      </c>
    </row>
    <row r="856" spans="1:14">
      <c r="A856">
        <v>73183</v>
      </c>
      <c r="B856" s="1">
        <v>43829</v>
      </c>
      <c r="C856">
        <v>16736</v>
      </c>
      <c r="D856" t="s">
        <v>90</v>
      </c>
      <c r="E856" t="s">
        <v>28</v>
      </c>
      <c r="F856" t="s">
        <v>97</v>
      </c>
      <c r="G856" t="s">
        <v>38</v>
      </c>
      <c r="H856">
        <f t="shared" si="13"/>
        <v>370</v>
      </c>
      <c r="M856">
        <v>370</v>
      </c>
      <c r="N856">
        <v>1</v>
      </c>
    </row>
    <row r="857" spans="1:14">
      <c r="A857">
        <v>73184</v>
      </c>
      <c r="B857" s="1">
        <v>43828</v>
      </c>
      <c r="C857">
        <v>16737</v>
      </c>
      <c r="D857" t="s">
        <v>90</v>
      </c>
      <c r="E857" t="s">
        <v>28</v>
      </c>
      <c r="F857" t="s">
        <v>97</v>
      </c>
      <c r="G857" t="s">
        <v>38</v>
      </c>
      <c r="H857">
        <f t="shared" si="13"/>
        <v>370</v>
      </c>
      <c r="M857">
        <v>370</v>
      </c>
      <c r="N857">
        <v>1</v>
      </c>
    </row>
    <row r="858" spans="1:14">
      <c r="A858">
        <v>73159</v>
      </c>
      <c r="B858" s="1">
        <v>43828</v>
      </c>
      <c r="C858">
        <v>16712</v>
      </c>
      <c r="D858" t="s">
        <v>90</v>
      </c>
      <c r="E858" t="s">
        <v>28</v>
      </c>
      <c r="F858" t="s">
        <v>97</v>
      </c>
      <c r="G858" t="s">
        <v>38</v>
      </c>
      <c r="H858">
        <f t="shared" si="13"/>
        <v>370</v>
      </c>
      <c r="M858">
        <v>370</v>
      </c>
      <c r="N858">
        <v>1</v>
      </c>
    </row>
    <row r="859" spans="1:14">
      <c r="A859">
        <v>73185</v>
      </c>
      <c r="B859" s="1">
        <v>43827</v>
      </c>
      <c r="C859">
        <v>16738</v>
      </c>
      <c r="D859" t="s">
        <v>111</v>
      </c>
      <c r="E859" t="s">
        <v>33</v>
      </c>
      <c r="F859" t="s">
        <v>97</v>
      </c>
      <c r="G859" t="s">
        <v>38</v>
      </c>
      <c r="H859">
        <f t="shared" si="13"/>
        <v>370</v>
      </c>
      <c r="M859">
        <v>370</v>
      </c>
      <c r="N859">
        <v>1</v>
      </c>
    </row>
    <row r="860" spans="1:14">
      <c r="A860">
        <v>73186</v>
      </c>
      <c r="B860" s="1">
        <v>43826</v>
      </c>
      <c r="C860">
        <v>16739</v>
      </c>
      <c r="D860" t="s">
        <v>90</v>
      </c>
      <c r="E860" t="s">
        <v>33</v>
      </c>
      <c r="F860" t="s">
        <v>97</v>
      </c>
      <c r="G860" t="s">
        <v>38</v>
      </c>
      <c r="H860">
        <f t="shared" si="13"/>
        <v>370</v>
      </c>
      <c r="M860">
        <v>370</v>
      </c>
      <c r="N860">
        <v>1</v>
      </c>
    </row>
    <row r="861" spans="1:14">
      <c r="A861">
        <v>73187</v>
      </c>
      <c r="B861" s="1">
        <v>43825</v>
      </c>
      <c r="C861">
        <v>16740</v>
      </c>
      <c r="D861" t="s">
        <v>111</v>
      </c>
      <c r="E861" t="s">
        <v>28</v>
      </c>
      <c r="F861" t="s">
        <v>97</v>
      </c>
      <c r="G861" t="s">
        <v>38</v>
      </c>
      <c r="H861">
        <f t="shared" si="13"/>
        <v>370</v>
      </c>
      <c r="M861">
        <v>370</v>
      </c>
      <c r="N861">
        <v>1</v>
      </c>
    </row>
    <row r="862" spans="1:14">
      <c r="A862">
        <v>13343</v>
      </c>
      <c r="B862" s="1">
        <v>43825</v>
      </c>
      <c r="C862">
        <v>9726</v>
      </c>
      <c r="D862" t="s">
        <v>111</v>
      </c>
      <c r="E862" t="s">
        <v>28</v>
      </c>
      <c r="F862" t="s">
        <v>115</v>
      </c>
      <c r="G862" t="s">
        <v>49</v>
      </c>
      <c r="H862">
        <f t="shared" si="13"/>
        <v>460.58</v>
      </c>
      <c r="M862">
        <v>460.58</v>
      </c>
      <c r="N862">
        <v>1</v>
      </c>
    </row>
    <row r="863" spans="1:14">
      <c r="A863">
        <v>74723</v>
      </c>
      <c r="B863" s="1">
        <v>43825</v>
      </c>
      <c r="C863">
        <v>18276</v>
      </c>
      <c r="D863" t="s">
        <v>90</v>
      </c>
      <c r="E863" t="s">
        <v>28</v>
      </c>
      <c r="F863" t="s">
        <v>140</v>
      </c>
      <c r="G863" t="s">
        <v>29</v>
      </c>
      <c r="H863">
        <f t="shared" si="13"/>
        <v>9.59</v>
      </c>
      <c r="M863">
        <v>9.59</v>
      </c>
      <c r="N863">
        <v>1</v>
      </c>
    </row>
    <row r="864" spans="1:14">
      <c r="A864">
        <v>14651</v>
      </c>
      <c r="B864" s="1">
        <v>43824</v>
      </c>
      <c r="C864">
        <v>11887</v>
      </c>
      <c r="D864" t="s">
        <v>111</v>
      </c>
      <c r="E864" t="s">
        <v>28</v>
      </c>
      <c r="F864" t="s">
        <v>112</v>
      </c>
      <c r="G864" t="s">
        <v>34</v>
      </c>
      <c r="H864">
        <f t="shared" si="13"/>
        <v>80</v>
      </c>
      <c r="M864">
        <v>80</v>
      </c>
      <c r="N864">
        <v>1</v>
      </c>
    </row>
    <row r="865" spans="1:14">
      <c r="A865">
        <v>70086</v>
      </c>
      <c r="B865" s="1">
        <v>43824</v>
      </c>
      <c r="C865">
        <v>13639</v>
      </c>
      <c r="D865" t="s">
        <v>90</v>
      </c>
      <c r="E865" t="s">
        <v>28</v>
      </c>
      <c r="F865" t="s">
        <v>228</v>
      </c>
      <c r="G865" t="s">
        <v>29</v>
      </c>
      <c r="H865">
        <f t="shared" si="13"/>
        <v>22.74</v>
      </c>
      <c r="M865">
        <v>22.74</v>
      </c>
      <c r="N865">
        <v>1</v>
      </c>
    </row>
    <row r="866" spans="1:14">
      <c r="A866">
        <v>17909</v>
      </c>
      <c r="B866" s="1">
        <v>43823</v>
      </c>
      <c r="C866">
        <v>11189</v>
      </c>
      <c r="D866" t="s">
        <v>111</v>
      </c>
      <c r="E866" t="s">
        <v>28</v>
      </c>
      <c r="F866" t="s">
        <v>115</v>
      </c>
      <c r="G866" t="s">
        <v>49</v>
      </c>
      <c r="H866">
        <f t="shared" si="13"/>
        <v>460.58</v>
      </c>
      <c r="M866">
        <v>460.58</v>
      </c>
      <c r="N866">
        <v>1</v>
      </c>
    </row>
    <row r="867" spans="1:14">
      <c r="A867">
        <v>64053</v>
      </c>
      <c r="B867" s="1">
        <v>43823</v>
      </c>
      <c r="C867">
        <v>10121</v>
      </c>
      <c r="D867" t="s">
        <v>90</v>
      </c>
      <c r="E867" t="s">
        <v>28</v>
      </c>
      <c r="F867" t="s">
        <v>120</v>
      </c>
      <c r="G867" t="s">
        <v>53</v>
      </c>
      <c r="H867">
        <f t="shared" si="13"/>
        <v>94.75</v>
      </c>
      <c r="M867">
        <v>94.75</v>
      </c>
      <c r="N867">
        <v>1</v>
      </c>
    </row>
    <row r="868" spans="1:14">
      <c r="A868">
        <v>73202</v>
      </c>
      <c r="B868" s="1">
        <v>43823</v>
      </c>
      <c r="C868">
        <v>16755</v>
      </c>
      <c r="D868" t="s">
        <v>90</v>
      </c>
      <c r="E868" t="s">
        <v>28</v>
      </c>
      <c r="F868" t="s">
        <v>97</v>
      </c>
      <c r="G868" t="s">
        <v>38</v>
      </c>
      <c r="H868">
        <f t="shared" si="13"/>
        <v>370</v>
      </c>
      <c r="M868">
        <v>370</v>
      </c>
      <c r="N868">
        <v>1</v>
      </c>
    </row>
    <row r="869" spans="1:14">
      <c r="A869">
        <v>18009</v>
      </c>
      <c r="B869" s="1">
        <v>43822</v>
      </c>
      <c r="C869">
        <v>1222</v>
      </c>
      <c r="D869" t="s">
        <v>111</v>
      </c>
      <c r="E869" t="s">
        <v>28</v>
      </c>
      <c r="F869" t="s">
        <v>112</v>
      </c>
      <c r="G869" t="s">
        <v>34</v>
      </c>
      <c r="H869">
        <f t="shared" si="13"/>
        <v>80</v>
      </c>
      <c r="M869">
        <v>80</v>
      </c>
      <c r="N869">
        <v>1</v>
      </c>
    </row>
    <row r="870" spans="1:14">
      <c r="A870">
        <v>68220</v>
      </c>
      <c r="B870" s="1">
        <v>43821</v>
      </c>
      <c r="C870">
        <v>9962</v>
      </c>
      <c r="D870" t="s">
        <v>111</v>
      </c>
      <c r="E870" t="s">
        <v>28</v>
      </c>
      <c r="F870" t="s">
        <v>112</v>
      </c>
      <c r="G870" t="s">
        <v>34</v>
      </c>
      <c r="H870">
        <f t="shared" si="13"/>
        <v>80</v>
      </c>
      <c r="M870">
        <v>80</v>
      </c>
      <c r="N870">
        <v>1</v>
      </c>
    </row>
    <row r="871" spans="1:14">
      <c r="A871">
        <v>73149</v>
      </c>
      <c r="B871" s="1">
        <v>43821</v>
      </c>
      <c r="C871">
        <v>16702</v>
      </c>
      <c r="D871" t="s">
        <v>90</v>
      </c>
      <c r="E871" t="s">
        <v>28</v>
      </c>
      <c r="F871" t="s">
        <v>97</v>
      </c>
      <c r="G871" t="s">
        <v>38</v>
      </c>
      <c r="H871">
        <f t="shared" si="13"/>
        <v>370</v>
      </c>
      <c r="M871">
        <v>370</v>
      </c>
      <c r="N871">
        <v>1</v>
      </c>
    </row>
    <row r="872" spans="1:14">
      <c r="A872">
        <v>73150</v>
      </c>
      <c r="B872" s="1">
        <v>43820</v>
      </c>
      <c r="C872">
        <v>16703</v>
      </c>
      <c r="D872" t="s">
        <v>90</v>
      </c>
      <c r="E872" t="s">
        <v>28</v>
      </c>
      <c r="F872" t="s">
        <v>97</v>
      </c>
      <c r="G872" t="s">
        <v>38</v>
      </c>
      <c r="H872">
        <f t="shared" si="13"/>
        <v>370</v>
      </c>
      <c r="M872">
        <v>370</v>
      </c>
      <c r="N872">
        <v>1</v>
      </c>
    </row>
    <row r="873" spans="1:14">
      <c r="A873">
        <v>73151</v>
      </c>
      <c r="B873" s="1">
        <v>43819</v>
      </c>
      <c r="C873">
        <v>16704</v>
      </c>
      <c r="D873" t="s">
        <v>111</v>
      </c>
      <c r="E873" t="s">
        <v>33</v>
      </c>
      <c r="F873" t="s">
        <v>97</v>
      </c>
      <c r="G873" t="s">
        <v>38</v>
      </c>
      <c r="H873">
        <f t="shared" si="13"/>
        <v>370</v>
      </c>
      <c r="M873">
        <v>370</v>
      </c>
      <c r="N873">
        <v>1</v>
      </c>
    </row>
    <row r="874" spans="1:14">
      <c r="A874">
        <v>20106</v>
      </c>
      <c r="B874" s="1">
        <v>43819</v>
      </c>
      <c r="C874">
        <v>6411</v>
      </c>
      <c r="D874" t="s">
        <v>90</v>
      </c>
      <c r="E874" t="s">
        <v>28</v>
      </c>
      <c r="F874" t="s">
        <v>94</v>
      </c>
      <c r="G874" t="s">
        <v>53</v>
      </c>
      <c r="H874">
        <f t="shared" si="13"/>
        <v>133.37</v>
      </c>
      <c r="M874">
        <v>133.37</v>
      </c>
      <c r="N874">
        <v>1</v>
      </c>
    </row>
    <row r="875" spans="1:14">
      <c r="A875">
        <v>75910</v>
      </c>
      <c r="B875" s="1">
        <v>43818</v>
      </c>
      <c r="C875">
        <v>19463</v>
      </c>
      <c r="D875" t="s">
        <v>111</v>
      </c>
      <c r="E875" t="s">
        <v>28</v>
      </c>
      <c r="F875" t="s">
        <v>97</v>
      </c>
      <c r="G875" t="s">
        <v>38</v>
      </c>
      <c r="H875">
        <f t="shared" si="13"/>
        <v>370</v>
      </c>
      <c r="M875">
        <v>370</v>
      </c>
      <c r="N875">
        <v>1</v>
      </c>
    </row>
    <row r="876" spans="1:14">
      <c r="A876">
        <v>65866</v>
      </c>
      <c r="B876" s="1">
        <v>43818</v>
      </c>
      <c r="C876">
        <v>6426</v>
      </c>
      <c r="D876" t="s">
        <v>90</v>
      </c>
      <c r="E876" t="s">
        <v>28</v>
      </c>
      <c r="F876" t="s">
        <v>94</v>
      </c>
      <c r="G876" t="s">
        <v>53</v>
      </c>
      <c r="H876">
        <f t="shared" si="13"/>
        <v>133.37</v>
      </c>
      <c r="M876">
        <v>133.37</v>
      </c>
      <c r="N876">
        <v>1</v>
      </c>
    </row>
    <row r="877" spans="1:14">
      <c r="A877">
        <v>73152</v>
      </c>
      <c r="B877" s="1">
        <v>43818</v>
      </c>
      <c r="C877">
        <v>16705</v>
      </c>
      <c r="D877" t="s">
        <v>90</v>
      </c>
      <c r="E877" t="s">
        <v>28</v>
      </c>
      <c r="F877" t="s">
        <v>97</v>
      </c>
      <c r="G877" t="s">
        <v>38</v>
      </c>
      <c r="H877">
        <f t="shared" si="13"/>
        <v>370</v>
      </c>
      <c r="M877">
        <v>370</v>
      </c>
      <c r="N877">
        <v>1</v>
      </c>
    </row>
    <row r="878" spans="1:14">
      <c r="A878">
        <v>73153</v>
      </c>
      <c r="B878" s="1">
        <v>43817</v>
      </c>
      <c r="C878">
        <v>16706</v>
      </c>
      <c r="D878" t="s">
        <v>111</v>
      </c>
      <c r="E878" t="s">
        <v>28</v>
      </c>
      <c r="F878" t="s">
        <v>97</v>
      </c>
      <c r="G878" t="s">
        <v>38</v>
      </c>
      <c r="H878">
        <f t="shared" si="13"/>
        <v>370</v>
      </c>
      <c r="M878">
        <v>370</v>
      </c>
      <c r="N878">
        <v>1</v>
      </c>
    </row>
    <row r="879" spans="1:14">
      <c r="A879">
        <v>73154</v>
      </c>
      <c r="B879" s="1">
        <v>43816</v>
      </c>
      <c r="C879">
        <v>16707</v>
      </c>
      <c r="D879" t="s">
        <v>90</v>
      </c>
      <c r="E879" t="s">
        <v>28</v>
      </c>
      <c r="F879" t="s">
        <v>97</v>
      </c>
      <c r="G879" t="s">
        <v>38</v>
      </c>
      <c r="H879">
        <f t="shared" si="13"/>
        <v>370</v>
      </c>
      <c r="M879">
        <v>370</v>
      </c>
      <c r="N879">
        <v>1</v>
      </c>
    </row>
    <row r="880" spans="1:14">
      <c r="A880">
        <v>73839</v>
      </c>
      <c r="B880" s="1">
        <v>43816</v>
      </c>
      <c r="C880">
        <v>17392</v>
      </c>
      <c r="D880" t="s">
        <v>90</v>
      </c>
      <c r="E880" t="s">
        <v>28</v>
      </c>
      <c r="F880" t="s">
        <v>477</v>
      </c>
      <c r="G880" t="s">
        <v>49</v>
      </c>
      <c r="H880">
        <f t="shared" si="13"/>
        <v>139.9</v>
      </c>
      <c r="M880">
        <v>139.9</v>
      </c>
      <c r="N880">
        <v>1</v>
      </c>
    </row>
    <row r="881" spans="1:14">
      <c r="A881">
        <v>66489</v>
      </c>
      <c r="B881" s="1">
        <v>43815</v>
      </c>
      <c r="C881">
        <v>341</v>
      </c>
      <c r="D881" t="s">
        <v>90</v>
      </c>
      <c r="E881" t="s">
        <v>33</v>
      </c>
      <c r="F881" t="s">
        <v>160</v>
      </c>
      <c r="G881" t="s">
        <v>29</v>
      </c>
      <c r="H881">
        <f t="shared" si="13"/>
        <v>260</v>
      </c>
      <c r="M881">
        <v>65</v>
      </c>
      <c r="N881">
        <v>4</v>
      </c>
    </row>
    <row r="882" spans="1:14">
      <c r="A882">
        <v>73155</v>
      </c>
      <c r="B882" s="1">
        <v>43815</v>
      </c>
      <c r="C882">
        <v>16708</v>
      </c>
      <c r="D882" t="s">
        <v>90</v>
      </c>
      <c r="E882" t="s">
        <v>28</v>
      </c>
      <c r="F882" t="s">
        <v>97</v>
      </c>
      <c r="G882" t="s">
        <v>38</v>
      </c>
      <c r="H882">
        <f t="shared" si="13"/>
        <v>370</v>
      </c>
      <c r="M882">
        <v>370</v>
      </c>
      <c r="N882">
        <v>1</v>
      </c>
    </row>
    <row r="883" spans="1:14">
      <c r="A883">
        <v>15487</v>
      </c>
      <c r="B883" s="1">
        <v>43814</v>
      </c>
      <c r="C883">
        <v>11731</v>
      </c>
      <c r="D883" t="s">
        <v>90</v>
      </c>
      <c r="E883" t="s">
        <v>28</v>
      </c>
      <c r="F883" t="s">
        <v>160</v>
      </c>
      <c r="G883" t="s">
        <v>29</v>
      </c>
      <c r="H883">
        <f t="shared" si="13"/>
        <v>260</v>
      </c>
      <c r="M883">
        <v>65</v>
      </c>
      <c r="N883">
        <v>4</v>
      </c>
    </row>
    <row r="884" spans="1:14">
      <c r="A884">
        <v>73156</v>
      </c>
      <c r="B884" s="1">
        <v>43814</v>
      </c>
      <c r="C884">
        <v>16709</v>
      </c>
      <c r="D884" t="s">
        <v>90</v>
      </c>
      <c r="E884" t="s">
        <v>28</v>
      </c>
      <c r="F884" t="s">
        <v>97</v>
      </c>
      <c r="G884" t="s">
        <v>38</v>
      </c>
      <c r="H884">
        <f t="shared" si="13"/>
        <v>370</v>
      </c>
      <c r="M884">
        <v>370</v>
      </c>
      <c r="N884">
        <v>1</v>
      </c>
    </row>
    <row r="885" spans="1:14">
      <c r="A885">
        <v>73157</v>
      </c>
      <c r="B885" s="1">
        <v>43813</v>
      </c>
      <c r="C885">
        <v>16710</v>
      </c>
      <c r="D885" t="s">
        <v>90</v>
      </c>
      <c r="E885" t="s">
        <v>33</v>
      </c>
      <c r="F885" t="s">
        <v>97</v>
      </c>
      <c r="G885" t="s">
        <v>38</v>
      </c>
      <c r="H885">
        <f t="shared" si="13"/>
        <v>370</v>
      </c>
      <c r="M885">
        <v>370</v>
      </c>
      <c r="N885">
        <v>1</v>
      </c>
    </row>
    <row r="886" spans="1:14">
      <c r="A886">
        <v>73893</v>
      </c>
      <c r="B886" s="1">
        <v>43813</v>
      </c>
      <c r="C886">
        <v>17446</v>
      </c>
      <c r="D886" t="s">
        <v>90</v>
      </c>
      <c r="E886" t="s">
        <v>28</v>
      </c>
      <c r="F886" t="s">
        <v>477</v>
      </c>
      <c r="G886" t="s">
        <v>49</v>
      </c>
      <c r="H886">
        <f t="shared" si="13"/>
        <v>139.9</v>
      </c>
      <c r="M886">
        <v>139.9</v>
      </c>
      <c r="N886">
        <v>1</v>
      </c>
    </row>
    <row r="887" spans="1:14">
      <c r="A887">
        <v>66669</v>
      </c>
      <c r="B887" s="1">
        <v>43813</v>
      </c>
      <c r="C887">
        <v>9821</v>
      </c>
      <c r="D887" t="s">
        <v>90</v>
      </c>
      <c r="E887" t="s">
        <v>28</v>
      </c>
      <c r="F887" t="s">
        <v>160</v>
      </c>
      <c r="G887" t="s">
        <v>29</v>
      </c>
      <c r="H887">
        <f t="shared" si="13"/>
        <v>260</v>
      </c>
      <c r="M887">
        <v>65</v>
      </c>
      <c r="N887">
        <v>4</v>
      </c>
    </row>
    <row r="888" spans="1:14">
      <c r="A888">
        <v>46306</v>
      </c>
      <c r="B888" s="1">
        <v>43812</v>
      </c>
      <c r="C888">
        <v>11011</v>
      </c>
      <c r="D888" t="s">
        <v>90</v>
      </c>
      <c r="E888" t="s">
        <v>28</v>
      </c>
      <c r="F888" t="s">
        <v>160</v>
      </c>
      <c r="G888" t="s">
        <v>29</v>
      </c>
      <c r="H888">
        <f t="shared" si="13"/>
        <v>260</v>
      </c>
      <c r="M888">
        <v>65</v>
      </c>
      <c r="N888">
        <v>4</v>
      </c>
    </row>
    <row r="889" spans="1:14">
      <c r="A889">
        <v>15524</v>
      </c>
      <c r="B889" s="1">
        <v>43811</v>
      </c>
      <c r="C889">
        <v>638</v>
      </c>
      <c r="D889" t="s">
        <v>90</v>
      </c>
      <c r="E889" t="s">
        <v>28</v>
      </c>
      <c r="F889" t="s">
        <v>160</v>
      </c>
      <c r="G889" t="s">
        <v>29</v>
      </c>
      <c r="H889">
        <f t="shared" si="13"/>
        <v>260</v>
      </c>
      <c r="M889">
        <v>65</v>
      </c>
      <c r="N889">
        <v>4</v>
      </c>
    </row>
    <row r="890" spans="1:14">
      <c r="A890">
        <v>48595</v>
      </c>
      <c r="B890" s="1">
        <v>43811</v>
      </c>
      <c r="C890">
        <v>2110</v>
      </c>
      <c r="D890" t="s">
        <v>90</v>
      </c>
      <c r="E890" t="s">
        <v>28</v>
      </c>
      <c r="F890" t="s">
        <v>160</v>
      </c>
      <c r="G890" t="s">
        <v>29</v>
      </c>
      <c r="H890">
        <f t="shared" si="13"/>
        <v>260</v>
      </c>
      <c r="M890">
        <v>65</v>
      </c>
      <c r="N890">
        <v>4</v>
      </c>
    </row>
    <row r="891" spans="1:14">
      <c r="A891">
        <v>63546</v>
      </c>
      <c r="B891" s="1">
        <v>43811</v>
      </c>
      <c r="C891">
        <v>3559</v>
      </c>
      <c r="D891" t="s">
        <v>90</v>
      </c>
      <c r="E891" t="s">
        <v>28</v>
      </c>
      <c r="F891" t="s">
        <v>183</v>
      </c>
      <c r="G891" t="s">
        <v>46</v>
      </c>
      <c r="H891">
        <f t="shared" si="13"/>
        <v>660</v>
      </c>
      <c r="M891">
        <v>165</v>
      </c>
      <c r="N891">
        <v>4</v>
      </c>
    </row>
    <row r="892" spans="1:14">
      <c r="A892">
        <v>50835</v>
      </c>
      <c r="B892" s="1">
        <v>43811</v>
      </c>
      <c r="C892">
        <v>4742</v>
      </c>
      <c r="D892" t="s">
        <v>90</v>
      </c>
      <c r="E892" t="s">
        <v>28</v>
      </c>
      <c r="F892" t="s">
        <v>183</v>
      </c>
      <c r="G892" t="s">
        <v>46</v>
      </c>
      <c r="H892">
        <f t="shared" si="13"/>
        <v>660</v>
      </c>
      <c r="M892">
        <v>165</v>
      </c>
      <c r="N892">
        <v>4</v>
      </c>
    </row>
    <row r="893" spans="1:14">
      <c r="A893">
        <v>47917</v>
      </c>
      <c r="B893" s="1">
        <v>43809</v>
      </c>
      <c r="C893">
        <v>7810</v>
      </c>
      <c r="D893" t="s">
        <v>90</v>
      </c>
      <c r="E893" t="s">
        <v>28</v>
      </c>
      <c r="F893" t="s">
        <v>160</v>
      </c>
      <c r="G893" t="s">
        <v>29</v>
      </c>
      <c r="H893">
        <f t="shared" si="13"/>
        <v>260</v>
      </c>
      <c r="M893">
        <v>65</v>
      </c>
      <c r="N893">
        <v>4</v>
      </c>
    </row>
    <row r="894" spans="1:14">
      <c r="A894">
        <v>50688</v>
      </c>
      <c r="B894" s="1">
        <v>43808</v>
      </c>
      <c r="C894">
        <v>11720</v>
      </c>
      <c r="D894" t="s">
        <v>90</v>
      </c>
      <c r="E894" t="s">
        <v>28</v>
      </c>
      <c r="F894" t="s">
        <v>183</v>
      </c>
      <c r="G894" t="s">
        <v>46</v>
      </c>
      <c r="H894">
        <f t="shared" si="13"/>
        <v>660</v>
      </c>
      <c r="M894">
        <v>165</v>
      </c>
      <c r="N894">
        <v>4</v>
      </c>
    </row>
    <row r="895" spans="1:14">
      <c r="A895">
        <v>73160</v>
      </c>
      <c r="B895" s="1">
        <v>43807</v>
      </c>
      <c r="C895">
        <v>16713</v>
      </c>
      <c r="D895" t="s">
        <v>111</v>
      </c>
      <c r="E895" t="s">
        <v>19</v>
      </c>
      <c r="F895" t="s">
        <v>97</v>
      </c>
      <c r="G895" t="s">
        <v>38</v>
      </c>
      <c r="H895">
        <f t="shared" si="13"/>
        <v>370</v>
      </c>
      <c r="M895">
        <v>370</v>
      </c>
      <c r="N895">
        <v>1</v>
      </c>
    </row>
    <row r="896" spans="1:14">
      <c r="A896">
        <v>73161</v>
      </c>
      <c r="B896" s="1">
        <v>43807</v>
      </c>
      <c r="C896">
        <v>16714</v>
      </c>
      <c r="D896" t="s">
        <v>90</v>
      </c>
      <c r="E896" t="s">
        <v>33</v>
      </c>
      <c r="F896" t="s">
        <v>97</v>
      </c>
      <c r="G896" t="s">
        <v>38</v>
      </c>
      <c r="H896">
        <f t="shared" si="13"/>
        <v>370</v>
      </c>
      <c r="M896">
        <v>370</v>
      </c>
      <c r="N896">
        <v>1</v>
      </c>
    </row>
    <row r="897" spans="1:14">
      <c r="A897">
        <v>73158</v>
      </c>
      <c r="B897" s="1">
        <v>43807</v>
      </c>
      <c r="C897">
        <v>16711</v>
      </c>
      <c r="D897" t="s">
        <v>90</v>
      </c>
      <c r="E897" t="s">
        <v>28</v>
      </c>
      <c r="F897" t="s">
        <v>97</v>
      </c>
      <c r="G897" t="s">
        <v>38</v>
      </c>
      <c r="H897">
        <f t="shared" si="13"/>
        <v>370</v>
      </c>
      <c r="M897">
        <v>370</v>
      </c>
      <c r="N897">
        <v>1</v>
      </c>
    </row>
    <row r="898" spans="1:14">
      <c r="A898">
        <v>60361</v>
      </c>
      <c r="B898" s="1">
        <v>43806</v>
      </c>
      <c r="C898">
        <v>8498</v>
      </c>
      <c r="D898" t="s">
        <v>90</v>
      </c>
      <c r="E898" t="s">
        <v>33</v>
      </c>
      <c r="F898" t="s">
        <v>160</v>
      </c>
      <c r="G898" t="s">
        <v>29</v>
      </c>
      <c r="H898">
        <f t="shared" si="13"/>
        <v>130</v>
      </c>
      <c r="M898">
        <v>65</v>
      </c>
      <c r="N898">
        <v>2</v>
      </c>
    </row>
    <row r="899" spans="1:14">
      <c r="A899">
        <v>73163</v>
      </c>
      <c r="B899" s="1">
        <v>43805</v>
      </c>
      <c r="C899">
        <v>16716</v>
      </c>
      <c r="D899" t="s">
        <v>111</v>
      </c>
      <c r="E899" t="s">
        <v>19</v>
      </c>
      <c r="F899" t="s">
        <v>97</v>
      </c>
      <c r="G899" t="s">
        <v>38</v>
      </c>
      <c r="H899">
        <f t="shared" ref="H899:H962" si="14">M899*N899</f>
        <v>370</v>
      </c>
      <c r="M899">
        <v>370</v>
      </c>
      <c r="N899">
        <v>1</v>
      </c>
    </row>
    <row r="900" spans="1:14">
      <c r="A900">
        <v>52549</v>
      </c>
      <c r="B900" s="1">
        <v>43805</v>
      </c>
      <c r="C900">
        <v>123</v>
      </c>
      <c r="D900" t="s">
        <v>90</v>
      </c>
      <c r="E900" t="s">
        <v>33</v>
      </c>
      <c r="F900" t="s">
        <v>183</v>
      </c>
      <c r="G900" t="s">
        <v>46</v>
      </c>
      <c r="H900">
        <f t="shared" si="14"/>
        <v>330</v>
      </c>
      <c r="M900">
        <v>165</v>
      </c>
      <c r="N900">
        <v>2</v>
      </c>
    </row>
    <row r="901" spans="1:14">
      <c r="A901">
        <v>67028</v>
      </c>
      <c r="B901" s="1">
        <v>43804</v>
      </c>
      <c r="C901">
        <v>11229</v>
      </c>
      <c r="D901" t="s">
        <v>90</v>
      </c>
      <c r="E901" t="s">
        <v>28</v>
      </c>
      <c r="F901" t="s">
        <v>134</v>
      </c>
      <c r="G901" t="s">
        <v>29</v>
      </c>
      <c r="H901">
        <f t="shared" si="14"/>
        <v>425</v>
      </c>
      <c r="M901">
        <v>85</v>
      </c>
      <c r="N901">
        <v>5</v>
      </c>
    </row>
    <row r="902" spans="1:14">
      <c r="A902">
        <v>73162</v>
      </c>
      <c r="B902" s="1">
        <v>43802</v>
      </c>
      <c r="C902">
        <v>16715</v>
      </c>
      <c r="D902" t="s">
        <v>111</v>
      </c>
      <c r="E902" t="s">
        <v>28</v>
      </c>
      <c r="F902" t="s">
        <v>97</v>
      </c>
      <c r="G902" t="s">
        <v>38</v>
      </c>
      <c r="H902">
        <f t="shared" si="14"/>
        <v>370</v>
      </c>
      <c r="M902">
        <v>370</v>
      </c>
      <c r="N902">
        <v>1</v>
      </c>
    </row>
    <row r="903" spans="1:14">
      <c r="A903">
        <v>62637</v>
      </c>
      <c r="B903" s="1">
        <v>43802</v>
      </c>
      <c r="C903">
        <v>9726</v>
      </c>
      <c r="D903" t="s">
        <v>111</v>
      </c>
      <c r="E903" t="s">
        <v>28</v>
      </c>
      <c r="F903" t="s">
        <v>94</v>
      </c>
      <c r="G903" t="s">
        <v>53</v>
      </c>
      <c r="H903">
        <f t="shared" si="14"/>
        <v>133.37</v>
      </c>
      <c r="M903">
        <v>133.37</v>
      </c>
      <c r="N903">
        <v>1</v>
      </c>
    </row>
    <row r="904" spans="1:14">
      <c r="A904">
        <v>46339</v>
      </c>
      <c r="B904" s="1">
        <v>43802</v>
      </c>
      <c r="C904">
        <v>2052</v>
      </c>
      <c r="D904" t="s">
        <v>90</v>
      </c>
      <c r="E904" t="s">
        <v>28</v>
      </c>
      <c r="F904" t="s">
        <v>160</v>
      </c>
      <c r="G904" t="s">
        <v>29</v>
      </c>
      <c r="H904">
        <f t="shared" si="14"/>
        <v>325</v>
      </c>
      <c r="M904">
        <v>65</v>
      </c>
      <c r="N904">
        <v>5</v>
      </c>
    </row>
    <row r="905" spans="1:14">
      <c r="A905">
        <v>73140</v>
      </c>
      <c r="B905" s="1">
        <v>43798</v>
      </c>
      <c r="C905">
        <v>16693</v>
      </c>
      <c r="D905" t="s">
        <v>111</v>
      </c>
      <c r="E905" t="s">
        <v>28</v>
      </c>
      <c r="F905" t="s">
        <v>97</v>
      </c>
      <c r="G905" t="s">
        <v>38</v>
      </c>
      <c r="H905">
        <f t="shared" si="14"/>
        <v>370</v>
      </c>
      <c r="M905">
        <v>370</v>
      </c>
      <c r="N905">
        <v>1</v>
      </c>
    </row>
    <row r="906" spans="1:14">
      <c r="A906">
        <v>73142</v>
      </c>
      <c r="B906" s="1">
        <v>43798</v>
      </c>
      <c r="C906">
        <v>16695</v>
      </c>
      <c r="D906" t="s">
        <v>111</v>
      </c>
      <c r="E906" t="s">
        <v>28</v>
      </c>
      <c r="F906" t="s">
        <v>97</v>
      </c>
      <c r="G906" t="s">
        <v>38</v>
      </c>
      <c r="H906">
        <f t="shared" si="14"/>
        <v>370</v>
      </c>
      <c r="M906">
        <v>370</v>
      </c>
      <c r="N906">
        <v>1</v>
      </c>
    </row>
    <row r="907" spans="1:14">
      <c r="A907">
        <v>73146</v>
      </c>
      <c r="B907" s="1">
        <v>43798</v>
      </c>
      <c r="C907">
        <v>16699</v>
      </c>
      <c r="D907" t="s">
        <v>90</v>
      </c>
      <c r="E907" t="s">
        <v>28</v>
      </c>
      <c r="F907" t="s">
        <v>97</v>
      </c>
      <c r="G907" t="s">
        <v>38</v>
      </c>
      <c r="H907">
        <f t="shared" si="14"/>
        <v>370</v>
      </c>
      <c r="M907">
        <v>370</v>
      </c>
      <c r="N907">
        <v>1</v>
      </c>
    </row>
    <row r="908" spans="1:14">
      <c r="A908">
        <v>73148</v>
      </c>
      <c r="B908" s="1">
        <v>43798</v>
      </c>
      <c r="C908">
        <v>16701</v>
      </c>
      <c r="D908" t="s">
        <v>90</v>
      </c>
      <c r="E908" t="s">
        <v>28</v>
      </c>
      <c r="F908" t="s">
        <v>97</v>
      </c>
      <c r="G908" t="s">
        <v>38</v>
      </c>
      <c r="H908">
        <f t="shared" si="14"/>
        <v>370</v>
      </c>
      <c r="M908">
        <v>370</v>
      </c>
      <c r="N908">
        <v>1</v>
      </c>
    </row>
    <row r="909" spans="1:14">
      <c r="A909">
        <v>73144</v>
      </c>
      <c r="B909" s="1">
        <v>43798</v>
      </c>
      <c r="C909">
        <v>16697</v>
      </c>
      <c r="D909" t="s">
        <v>90</v>
      </c>
      <c r="E909" t="s">
        <v>28</v>
      </c>
      <c r="F909" t="s">
        <v>97</v>
      </c>
      <c r="G909" t="s">
        <v>38</v>
      </c>
      <c r="H909">
        <f t="shared" si="14"/>
        <v>370</v>
      </c>
      <c r="M909">
        <v>370</v>
      </c>
      <c r="N909">
        <v>1</v>
      </c>
    </row>
    <row r="910" spans="1:14">
      <c r="A910">
        <v>73147</v>
      </c>
      <c r="B910" s="1">
        <v>43798</v>
      </c>
      <c r="C910">
        <v>16700</v>
      </c>
      <c r="D910" t="s">
        <v>90</v>
      </c>
      <c r="E910" t="s">
        <v>28</v>
      </c>
      <c r="F910" t="s">
        <v>97</v>
      </c>
      <c r="G910" t="s">
        <v>38</v>
      </c>
      <c r="H910">
        <f t="shared" si="14"/>
        <v>370</v>
      </c>
      <c r="M910">
        <v>370</v>
      </c>
      <c r="N910">
        <v>1</v>
      </c>
    </row>
    <row r="911" spans="1:14">
      <c r="A911">
        <v>73145</v>
      </c>
      <c r="B911" s="1">
        <v>43798</v>
      </c>
      <c r="C911">
        <v>16698</v>
      </c>
      <c r="D911" t="s">
        <v>90</v>
      </c>
      <c r="E911" t="s">
        <v>28</v>
      </c>
      <c r="F911" t="s">
        <v>97</v>
      </c>
      <c r="G911" t="s">
        <v>38</v>
      </c>
      <c r="H911">
        <f t="shared" si="14"/>
        <v>370</v>
      </c>
      <c r="M911">
        <v>370</v>
      </c>
      <c r="N911">
        <v>1</v>
      </c>
    </row>
    <row r="912" spans="1:14">
      <c r="A912">
        <v>73141</v>
      </c>
      <c r="B912" s="1">
        <v>43798</v>
      </c>
      <c r="C912">
        <v>16694</v>
      </c>
      <c r="D912" t="s">
        <v>90</v>
      </c>
      <c r="E912" t="s">
        <v>28</v>
      </c>
      <c r="F912" t="s">
        <v>97</v>
      </c>
      <c r="G912" t="s">
        <v>38</v>
      </c>
      <c r="H912">
        <f t="shared" si="14"/>
        <v>370</v>
      </c>
      <c r="M912">
        <v>370</v>
      </c>
      <c r="N912">
        <v>1</v>
      </c>
    </row>
    <row r="913" spans="1:14">
      <c r="A913">
        <v>73143</v>
      </c>
      <c r="B913" s="1">
        <v>43798</v>
      </c>
      <c r="C913">
        <v>16696</v>
      </c>
      <c r="D913" t="s">
        <v>90</v>
      </c>
      <c r="E913" t="s">
        <v>28</v>
      </c>
      <c r="F913" t="s">
        <v>97</v>
      </c>
      <c r="G913" t="s">
        <v>38</v>
      </c>
      <c r="H913">
        <f t="shared" si="14"/>
        <v>370</v>
      </c>
      <c r="M913">
        <v>370</v>
      </c>
      <c r="N913">
        <v>1</v>
      </c>
    </row>
    <row r="914" spans="1:14">
      <c r="A914">
        <v>74796</v>
      </c>
      <c r="B914" s="1">
        <v>43796</v>
      </c>
      <c r="C914">
        <v>18349</v>
      </c>
      <c r="D914" t="s">
        <v>90</v>
      </c>
      <c r="E914" t="s">
        <v>28</v>
      </c>
      <c r="F914" t="s">
        <v>140</v>
      </c>
      <c r="G914" t="s">
        <v>29</v>
      </c>
      <c r="H914">
        <f t="shared" si="14"/>
        <v>9.59</v>
      </c>
      <c r="M914">
        <v>9.59</v>
      </c>
      <c r="N914">
        <v>1</v>
      </c>
    </row>
    <row r="915" spans="1:14">
      <c r="A915">
        <v>72533</v>
      </c>
      <c r="B915" s="1">
        <v>43793</v>
      </c>
      <c r="C915">
        <v>16086</v>
      </c>
      <c r="D915" t="s">
        <v>90</v>
      </c>
      <c r="E915" t="s">
        <v>28</v>
      </c>
      <c r="F915" t="s">
        <v>756</v>
      </c>
      <c r="G915" t="s">
        <v>34</v>
      </c>
      <c r="H915">
        <f t="shared" si="14"/>
        <v>27.97</v>
      </c>
      <c r="M915">
        <v>27.97</v>
      </c>
      <c r="N915">
        <v>1</v>
      </c>
    </row>
    <row r="916" spans="1:14">
      <c r="A916">
        <v>50588</v>
      </c>
      <c r="B916" s="1">
        <v>43777</v>
      </c>
      <c r="C916">
        <v>9172</v>
      </c>
      <c r="D916" t="s">
        <v>90</v>
      </c>
      <c r="E916" t="s">
        <v>28</v>
      </c>
      <c r="F916" t="s">
        <v>120</v>
      </c>
      <c r="G916" t="s">
        <v>53</v>
      </c>
      <c r="H916">
        <f t="shared" si="14"/>
        <v>473.75</v>
      </c>
      <c r="M916">
        <v>94.75</v>
      </c>
      <c r="N916">
        <v>5</v>
      </c>
    </row>
    <row r="917" spans="1:14">
      <c r="A917">
        <v>65030</v>
      </c>
      <c r="B917" s="1">
        <v>43776</v>
      </c>
      <c r="C917">
        <v>3570</v>
      </c>
      <c r="D917" t="s">
        <v>90</v>
      </c>
      <c r="E917" t="s">
        <v>28</v>
      </c>
      <c r="F917" t="s">
        <v>134</v>
      </c>
      <c r="G917" t="s">
        <v>29</v>
      </c>
      <c r="H917">
        <f t="shared" si="14"/>
        <v>255</v>
      </c>
      <c r="M917">
        <v>85</v>
      </c>
      <c r="N917">
        <v>3</v>
      </c>
    </row>
    <row r="918" spans="1:14">
      <c r="A918">
        <v>56678</v>
      </c>
      <c r="B918" s="1">
        <v>43776</v>
      </c>
      <c r="C918">
        <v>3091</v>
      </c>
      <c r="D918" t="s">
        <v>90</v>
      </c>
      <c r="E918" t="s">
        <v>28</v>
      </c>
      <c r="F918" t="s">
        <v>134</v>
      </c>
      <c r="G918" t="s">
        <v>29</v>
      </c>
      <c r="H918">
        <f t="shared" si="14"/>
        <v>340</v>
      </c>
      <c r="M918">
        <v>85</v>
      </c>
      <c r="N918">
        <v>4</v>
      </c>
    </row>
    <row r="919" spans="1:14">
      <c r="A919">
        <v>62885</v>
      </c>
      <c r="B919" s="1">
        <v>43775</v>
      </c>
      <c r="C919">
        <v>6217</v>
      </c>
      <c r="D919" t="s">
        <v>90</v>
      </c>
      <c r="E919" t="s">
        <v>28</v>
      </c>
      <c r="F919" t="s">
        <v>134</v>
      </c>
      <c r="G919" t="s">
        <v>29</v>
      </c>
      <c r="H919">
        <f t="shared" si="14"/>
        <v>425</v>
      </c>
      <c r="M919">
        <v>85</v>
      </c>
      <c r="N919">
        <v>5</v>
      </c>
    </row>
    <row r="920" spans="1:14">
      <c r="A920">
        <v>50424</v>
      </c>
      <c r="B920" s="1">
        <v>43775</v>
      </c>
      <c r="C920">
        <v>12383</v>
      </c>
      <c r="D920" t="s">
        <v>90</v>
      </c>
      <c r="E920" t="s">
        <v>33</v>
      </c>
      <c r="F920" t="s">
        <v>120</v>
      </c>
      <c r="G920" t="s">
        <v>53</v>
      </c>
      <c r="H920">
        <f t="shared" si="14"/>
        <v>379</v>
      </c>
      <c r="M920">
        <v>94.75</v>
      </c>
      <c r="N920">
        <v>4</v>
      </c>
    </row>
    <row r="921" spans="1:14">
      <c r="A921">
        <v>62786</v>
      </c>
      <c r="B921" s="1">
        <v>43774</v>
      </c>
      <c r="C921">
        <v>4909</v>
      </c>
      <c r="D921" t="s">
        <v>90</v>
      </c>
      <c r="E921" t="s">
        <v>33</v>
      </c>
      <c r="F921" t="s">
        <v>120</v>
      </c>
      <c r="G921" t="s">
        <v>53</v>
      </c>
      <c r="H921">
        <f t="shared" si="14"/>
        <v>379</v>
      </c>
      <c r="M921">
        <v>94.75</v>
      </c>
      <c r="N921">
        <v>4</v>
      </c>
    </row>
    <row r="922" spans="1:14">
      <c r="A922">
        <v>73203</v>
      </c>
      <c r="B922" s="1">
        <v>43773</v>
      </c>
      <c r="C922">
        <v>16756</v>
      </c>
      <c r="D922" t="s">
        <v>111</v>
      </c>
      <c r="E922" t="s">
        <v>28</v>
      </c>
      <c r="F922" t="s">
        <v>97</v>
      </c>
      <c r="G922" t="s">
        <v>38</v>
      </c>
      <c r="H922">
        <f t="shared" si="14"/>
        <v>370</v>
      </c>
      <c r="M922">
        <v>370</v>
      </c>
      <c r="N922">
        <v>1</v>
      </c>
    </row>
    <row r="923" spans="1:14">
      <c r="A923">
        <v>71112</v>
      </c>
      <c r="B923" s="1">
        <v>43773</v>
      </c>
      <c r="C923">
        <v>14665</v>
      </c>
      <c r="D923" t="s">
        <v>111</v>
      </c>
      <c r="E923" t="s">
        <v>28</v>
      </c>
      <c r="F923" t="s">
        <v>610</v>
      </c>
      <c r="G923" t="s">
        <v>38</v>
      </c>
      <c r="H923">
        <f t="shared" si="14"/>
        <v>669.99</v>
      </c>
      <c r="M923">
        <v>669.99</v>
      </c>
      <c r="N923">
        <v>1</v>
      </c>
    </row>
    <row r="924" spans="1:14">
      <c r="A924">
        <v>71123</v>
      </c>
      <c r="B924" s="1">
        <v>43773</v>
      </c>
      <c r="C924">
        <v>14676</v>
      </c>
      <c r="D924" t="s">
        <v>111</v>
      </c>
      <c r="E924" t="s">
        <v>28</v>
      </c>
      <c r="F924" t="s">
        <v>610</v>
      </c>
      <c r="G924" t="s">
        <v>38</v>
      </c>
      <c r="H924">
        <f t="shared" si="14"/>
        <v>669.99</v>
      </c>
      <c r="M924">
        <v>669.99</v>
      </c>
      <c r="N924">
        <v>1</v>
      </c>
    </row>
    <row r="925" spans="1:14">
      <c r="A925">
        <v>71051</v>
      </c>
      <c r="B925" s="1">
        <v>43772</v>
      </c>
      <c r="C925">
        <v>14604</v>
      </c>
      <c r="D925" t="s">
        <v>111</v>
      </c>
      <c r="E925" t="s">
        <v>28</v>
      </c>
      <c r="F925" t="s">
        <v>610</v>
      </c>
      <c r="G925" t="s">
        <v>38</v>
      </c>
      <c r="H925">
        <f t="shared" si="14"/>
        <v>669.99</v>
      </c>
      <c r="M925">
        <v>669.99</v>
      </c>
      <c r="N925">
        <v>1</v>
      </c>
    </row>
    <row r="926" spans="1:14">
      <c r="A926">
        <v>71077</v>
      </c>
      <c r="B926" s="1">
        <v>43772</v>
      </c>
      <c r="C926">
        <v>14630</v>
      </c>
      <c r="D926" t="s">
        <v>111</v>
      </c>
      <c r="E926" t="s">
        <v>28</v>
      </c>
      <c r="F926" t="s">
        <v>610</v>
      </c>
      <c r="G926" t="s">
        <v>38</v>
      </c>
      <c r="H926">
        <f t="shared" si="14"/>
        <v>669.99</v>
      </c>
      <c r="M926">
        <v>669.99</v>
      </c>
      <c r="N926">
        <v>1</v>
      </c>
    </row>
    <row r="927" spans="1:14">
      <c r="A927">
        <v>62637</v>
      </c>
      <c r="B927" s="1">
        <v>43772</v>
      </c>
      <c r="C927">
        <v>9726</v>
      </c>
      <c r="D927" t="s">
        <v>111</v>
      </c>
      <c r="E927" t="s">
        <v>28</v>
      </c>
      <c r="F927" t="s">
        <v>94</v>
      </c>
      <c r="G927" t="s">
        <v>53</v>
      </c>
      <c r="H927">
        <f t="shared" si="14"/>
        <v>133.37</v>
      </c>
      <c r="M927">
        <v>133.37</v>
      </c>
      <c r="N927">
        <v>1</v>
      </c>
    </row>
    <row r="928" spans="1:14">
      <c r="A928">
        <v>73111</v>
      </c>
      <c r="B928" s="1">
        <v>43772</v>
      </c>
      <c r="C928">
        <v>16664</v>
      </c>
      <c r="D928" t="s">
        <v>90</v>
      </c>
      <c r="E928" t="s">
        <v>28</v>
      </c>
      <c r="F928" t="s">
        <v>97</v>
      </c>
      <c r="G928" t="s">
        <v>38</v>
      </c>
      <c r="H928">
        <f t="shared" si="14"/>
        <v>370</v>
      </c>
      <c r="M928">
        <v>370</v>
      </c>
      <c r="N928">
        <v>1</v>
      </c>
    </row>
    <row r="929" spans="1:14">
      <c r="A929">
        <v>73112</v>
      </c>
      <c r="B929" s="1">
        <v>43771</v>
      </c>
      <c r="C929">
        <v>16665</v>
      </c>
      <c r="D929" t="s">
        <v>90</v>
      </c>
      <c r="E929" t="s">
        <v>28</v>
      </c>
      <c r="F929" t="s">
        <v>97</v>
      </c>
      <c r="G929" t="s">
        <v>38</v>
      </c>
      <c r="H929">
        <f t="shared" si="14"/>
        <v>370</v>
      </c>
      <c r="M929">
        <v>370</v>
      </c>
      <c r="N929">
        <v>1</v>
      </c>
    </row>
    <row r="930" spans="1:14">
      <c r="A930">
        <v>70955</v>
      </c>
      <c r="B930" s="1">
        <v>43770</v>
      </c>
      <c r="C930">
        <v>14508</v>
      </c>
      <c r="D930" t="s">
        <v>111</v>
      </c>
      <c r="E930" t="s">
        <v>28</v>
      </c>
      <c r="F930" t="s">
        <v>610</v>
      </c>
      <c r="G930" t="s">
        <v>38</v>
      </c>
      <c r="H930">
        <f t="shared" si="14"/>
        <v>669.99</v>
      </c>
      <c r="M930">
        <v>669.99</v>
      </c>
      <c r="N930">
        <v>1</v>
      </c>
    </row>
    <row r="931" spans="1:14">
      <c r="A931">
        <v>73113</v>
      </c>
      <c r="B931" s="1">
        <v>43770</v>
      </c>
      <c r="C931">
        <v>16666</v>
      </c>
      <c r="D931" t="s">
        <v>90</v>
      </c>
      <c r="E931" t="s">
        <v>28</v>
      </c>
      <c r="F931" t="s">
        <v>97</v>
      </c>
      <c r="G931" t="s">
        <v>38</v>
      </c>
      <c r="H931">
        <f t="shared" si="14"/>
        <v>370</v>
      </c>
      <c r="M931">
        <v>370</v>
      </c>
      <c r="N931">
        <v>1</v>
      </c>
    </row>
    <row r="932" spans="1:14">
      <c r="A932">
        <v>60445</v>
      </c>
      <c r="B932" s="1">
        <v>43770</v>
      </c>
      <c r="C932">
        <v>5138</v>
      </c>
      <c r="D932" t="s">
        <v>90</v>
      </c>
      <c r="E932" t="s">
        <v>33</v>
      </c>
      <c r="F932" t="s">
        <v>120</v>
      </c>
      <c r="G932" t="s">
        <v>53</v>
      </c>
      <c r="H932">
        <f t="shared" si="14"/>
        <v>189.5</v>
      </c>
      <c r="M932">
        <v>94.75</v>
      </c>
      <c r="N932">
        <v>2</v>
      </c>
    </row>
    <row r="933" spans="1:14">
      <c r="A933">
        <v>73114</v>
      </c>
      <c r="B933" s="1">
        <v>43769</v>
      </c>
      <c r="C933">
        <v>16667</v>
      </c>
      <c r="D933" t="s">
        <v>90</v>
      </c>
      <c r="E933" t="s">
        <v>28</v>
      </c>
      <c r="F933" t="s">
        <v>97</v>
      </c>
      <c r="G933" t="s">
        <v>38</v>
      </c>
      <c r="H933">
        <f t="shared" si="14"/>
        <v>370</v>
      </c>
      <c r="M933">
        <v>370</v>
      </c>
      <c r="N933">
        <v>1</v>
      </c>
    </row>
    <row r="934" spans="1:14">
      <c r="A934">
        <v>73115</v>
      </c>
      <c r="B934" s="1">
        <v>43768</v>
      </c>
      <c r="C934">
        <v>16668</v>
      </c>
      <c r="D934" t="s">
        <v>111</v>
      </c>
      <c r="E934" t="s">
        <v>28</v>
      </c>
      <c r="F934" t="s">
        <v>97</v>
      </c>
      <c r="G934" t="s">
        <v>38</v>
      </c>
      <c r="H934">
        <f t="shared" si="14"/>
        <v>370</v>
      </c>
      <c r="M934">
        <v>370</v>
      </c>
      <c r="N934">
        <v>1</v>
      </c>
    </row>
    <row r="935" spans="1:14">
      <c r="A935">
        <v>70769</v>
      </c>
      <c r="B935" s="1">
        <v>43768</v>
      </c>
      <c r="C935">
        <v>14322</v>
      </c>
      <c r="D935" t="s">
        <v>111</v>
      </c>
      <c r="E935" t="s">
        <v>28</v>
      </c>
      <c r="F935" t="s">
        <v>771</v>
      </c>
      <c r="G935" t="s">
        <v>38</v>
      </c>
      <c r="H935">
        <f t="shared" si="14"/>
        <v>1650</v>
      </c>
      <c r="M935">
        <v>1650</v>
      </c>
      <c r="N935">
        <v>1</v>
      </c>
    </row>
    <row r="936" spans="1:14">
      <c r="A936">
        <v>19035</v>
      </c>
      <c r="B936" s="1">
        <v>43768</v>
      </c>
      <c r="C936">
        <v>10679</v>
      </c>
      <c r="D936" t="s">
        <v>90</v>
      </c>
      <c r="E936" t="s">
        <v>28</v>
      </c>
      <c r="F936" t="s">
        <v>94</v>
      </c>
      <c r="G936" t="s">
        <v>53</v>
      </c>
      <c r="H936">
        <f t="shared" si="14"/>
        <v>133.37</v>
      </c>
      <c r="M936">
        <v>133.37</v>
      </c>
      <c r="N936">
        <v>1</v>
      </c>
    </row>
    <row r="937" spans="1:14">
      <c r="A937">
        <v>70734</v>
      </c>
      <c r="B937" s="1">
        <v>43767</v>
      </c>
      <c r="C937">
        <v>14287</v>
      </c>
      <c r="D937" t="s">
        <v>111</v>
      </c>
      <c r="E937" t="s">
        <v>28</v>
      </c>
      <c r="F937" t="s">
        <v>771</v>
      </c>
      <c r="G937" t="s">
        <v>38</v>
      </c>
      <c r="H937">
        <f t="shared" si="14"/>
        <v>1650</v>
      </c>
      <c r="M937">
        <v>1650</v>
      </c>
      <c r="N937">
        <v>1</v>
      </c>
    </row>
    <row r="938" spans="1:14">
      <c r="A938">
        <v>71164</v>
      </c>
      <c r="B938" s="1">
        <v>43767</v>
      </c>
      <c r="C938">
        <v>14717</v>
      </c>
      <c r="D938" t="s">
        <v>90</v>
      </c>
      <c r="E938" t="s">
        <v>28</v>
      </c>
      <c r="F938" t="s">
        <v>140</v>
      </c>
      <c r="G938" t="s">
        <v>29</v>
      </c>
      <c r="H938">
        <f t="shared" si="14"/>
        <v>9.59</v>
      </c>
      <c r="M938">
        <v>9.59</v>
      </c>
      <c r="N938">
        <v>1</v>
      </c>
    </row>
    <row r="939" spans="1:14">
      <c r="A939">
        <v>73116</v>
      </c>
      <c r="B939" s="1">
        <v>43767</v>
      </c>
      <c r="C939">
        <v>16669</v>
      </c>
      <c r="D939" t="s">
        <v>90</v>
      </c>
      <c r="E939" t="s">
        <v>28</v>
      </c>
      <c r="F939" t="s">
        <v>97</v>
      </c>
      <c r="G939" t="s">
        <v>38</v>
      </c>
      <c r="H939">
        <f t="shared" si="14"/>
        <v>370</v>
      </c>
      <c r="M939">
        <v>370</v>
      </c>
      <c r="N939">
        <v>1</v>
      </c>
    </row>
    <row r="940" spans="1:14">
      <c r="A940">
        <v>70380</v>
      </c>
      <c r="B940" s="1">
        <v>43766</v>
      </c>
      <c r="C940">
        <v>13933</v>
      </c>
      <c r="D940" t="s">
        <v>90</v>
      </c>
      <c r="E940" t="s">
        <v>28</v>
      </c>
      <c r="F940" t="s">
        <v>228</v>
      </c>
      <c r="G940" t="s">
        <v>29</v>
      </c>
      <c r="H940">
        <f t="shared" si="14"/>
        <v>22.74</v>
      </c>
      <c r="M940">
        <v>22.74</v>
      </c>
      <c r="N940">
        <v>1</v>
      </c>
    </row>
    <row r="941" spans="1:14">
      <c r="A941">
        <v>73117</v>
      </c>
      <c r="B941" s="1">
        <v>43766</v>
      </c>
      <c r="C941">
        <v>16670</v>
      </c>
      <c r="D941" t="s">
        <v>90</v>
      </c>
      <c r="E941" t="s">
        <v>28</v>
      </c>
      <c r="F941" t="s">
        <v>97</v>
      </c>
      <c r="G941" t="s">
        <v>38</v>
      </c>
      <c r="H941">
        <f t="shared" si="14"/>
        <v>370</v>
      </c>
      <c r="M941">
        <v>370</v>
      </c>
      <c r="N941">
        <v>1</v>
      </c>
    </row>
    <row r="942" spans="1:14">
      <c r="A942">
        <v>68546</v>
      </c>
      <c r="B942" s="1">
        <v>43765</v>
      </c>
      <c r="C942">
        <v>6405</v>
      </c>
      <c r="D942" t="s">
        <v>90</v>
      </c>
      <c r="E942" t="s">
        <v>28</v>
      </c>
      <c r="F942" t="s">
        <v>94</v>
      </c>
      <c r="G942" t="s">
        <v>53</v>
      </c>
      <c r="H942">
        <f t="shared" si="14"/>
        <v>133.37</v>
      </c>
      <c r="M942">
        <v>133.37</v>
      </c>
      <c r="N942">
        <v>1</v>
      </c>
    </row>
    <row r="943" spans="1:14">
      <c r="A943">
        <v>73118</v>
      </c>
      <c r="B943" s="1">
        <v>43765</v>
      </c>
      <c r="C943">
        <v>16671</v>
      </c>
      <c r="D943" t="s">
        <v>90</v>
      </c>
      <c r="E943" t="s">
        <v>33</v>
      </c>
      <c r="F943" t="s">
        <v>97</v>
      </c>
      <c r="G943" t="s">
        <v>38</v>
      </c>
      <c r="H943">
        <f t="shared" si="14"/>
        <v>370</v>
      </c>
      <c r="M943">
        <v>370</v>
      </c>
      <c r="N943">
        <v>1</v>
      </c>
    </row>
    <row r="944" spans="1:14">
      <c r="A944">
        <v>73119</v>
      </c>
      <c r="B944" s="1">
        <v>43764</v>
      </c>
      <c r="C944">
        <v>16672</v>
      </c>
      <c r="D944" t="s">
        <v>111</v>
      </c>
      <c r="E944" t="s">
        <v>28</v>
      </c>
      <c r="F944" t="s">
        <v>97</v>
      </c>
      <c r="G944" t="s">
        <v>38</v>
      </c>
      <c r="H944">
        <f t="shared" si="14"/>
        <v>370</v>
      </c>
      <c r="M944">
        <v>370</v>
      </c>
      <c r="N944">
        <v>1</v>
      </c>
    </row>
    <row r="945" spans="1:14">
      <c r="A945">
        <v>70534</v>
      </c>
      <c r="B945" s="1">
        <v>43764</v>
      </c>
      <c r="C945">
        <v>14087</v>
      </c>
      <c r="D945" t="s">
        <v>111</v>
      </c>
      <c r="E945" t="s">
        <v>28</v>
      </c>
      <c r="F945" t="s">
        <v>771</v>
      </c>
      <c r="G945" t="s">
        <v>38</v>
      </c>
      <c r="H945">
        <f t="shared" si="14"/>
        <v>1650</v>
      </c>
      <c r="M945">
        <v>1650</v>
      </c>
      <c r="N945">
        <v>1</v>
      </c>
    </row>
    <row r="946" spans="1:14">
      <c r="A946">
        <v>70544</v>
      </c>
      <c r="B946" s="1">
        <v>43763</v>
      </c>
      <c r="C946">
        <v>14097</v>
      </c>
      <c r="D946" t="s">
        <v>111</v>
      </c>
      <c r="E946" t="s">
        <v>28</v>
      </c>
      <c r="F946" t="s">
        <v>771</v>
      </c>
      <c r="G946" t="s">
        <v>38</v>
      </c>
      <c r="H946">
        <f t="shared" si="14"/>
        <v>1650</v>
      </c>
      <c r="M946">
        <v>1650</v>
      </c>
      <c r="N946">
        <v>1</v>
      </c>
    </row>
    <row r="947" spans="1:14">
      <c r="A947">
        <v>73120</v>
      </c>
      <c r="B947" s="1">
        <v>43763</v>
      </c>
      <c r="C947">
        <v>16673</v>
      </c>
      <c r="D947" t="s">
        <v>90</v>
      </c>
      <c r="E947" t="s">
        <v>28</v>
      </c>
      <c r="F947" t="s">
        <v>97</v>
      </c>
      <c r="G947" t="s">
        <v>38</v>
      </c>
      <c r="H947">
        <f t="shared" si="14"/>
        <v>370</v>
      </c>
      <c r="M947">
        <v>370</v>
      </c>
      <c r="N947">
        <v>1</v>
      </c>
    </row>
    <row r="948" spans="1:14">
      <c r="A948">
        <v>73121</v>
      </c>
      <c r="B948" s="1">
        <v>43762</v>
      </c>
      <c r="C948">
        <v>16674</v>
      </c>
      <c r="D948" t="s">
        <v>111</v>
      </c>
      <c r="E948" t="s">
        <v>19</v>
      </c>
      <c r="F948" t="s">
        <v>97</v>
      </c>
      <c r="G948" t="s">
        <v>38</v>
      </c>
      <c r="H948">
        <f t="shared" si="14"/>
        <v>370</v>
      </c>
      <c r="M948">
        <v>370</v>
      </c>
      <c r="N948">
        <v>1</v>
      </c>
    </row>
    <row r="949" spans="1:14">
      <c r="A949">
        <v>75919</v>
      </c>
      <c r="B949" s="1">
        <v>43761</v>
      </c>
      <c r="C949">
        <v>19472</v>
      </c>
      <c r="D949" t="s">
        <v>90</v>
      </c>
      <c r="E949" t="s">
        <v>33</v>
      </c>
      <c r="F949" t="s">
        <v>97</v>
      </c>
      <c r="G949" t="s">
        <v>38</v>
      </c>
      <c r="H949">
        <f t="shared" si="14"/>
        <v>370</v>
      </c>
      <c r="M949">
        <v>370</v>
      </c>
      <c r="N949">
        <v>1</v>
      </c>
    </row>
    <row r="950" spans="1:14">
      <c r="A950">
        <v>69908</v>
      </c>
      <c r="B950" s="1">
        <v>43755</v>
      </c>
      <c r="C950">
        <v>13461</v>
      </c>
      <c r="D950" t="s">
        <v>111</v>
      </c>
      <c r="E950" t="s">
        <v>28</v>
      </c>
      <c r="F950" t="s">
        <v>579</v>
      </c>
      <c r="G950" t="s">
        <v>38</v>
      </c>
      <c r="H950">
        <f t="shared" si="14"/>
        <v>99.98</v>
      </c>
      <c r="M950">
        <v>99.98</v>
      </c>
      <c r="N950">
        <v>1</v>
      </c>
    </row>
    <row r="951" spans="1:14">
      <c r="A951">
        <v>69471</v>
      </c>
      <c r="B951" s="1">
        <v>43755</v>
      </c>
      <c r="C951">
        <v>13024</v>
      </c>
      <c r="D951" t="s">
        <v>111</v>
      </c>
      <c r="E951" t="s">
        <v>19</v>
      </c>
      <c r="F951" t="s">
        <v>579</v>
      </c>
      <c r="G951" t="s">
        <v>38</v>
      </c>
      <c r="H951">
        <f t="shared" si="14"/>
        <v>99.98</v>
      </c>
      <c r="M951">
        <v>99.98</v>
      </c>
      <c r="N951">
        <v>1</v>
      </c>
    </row>
    <row r="952" spans="1:14">
      <c r="A952">
        <v>69810</v>
      </c>
      <c r="B952" s="1">
        <v>43754</v>
      </c>
      <c r="C952">
        <v>13363</v>
      </c>
      <c r="D952" t="s">
        <v>111</v>
      </c>
      <c r="E952" t="s">
        <v>28</v>
      </c>
      <c r="F952" t="s">
        <v>579</v>
      </c>
      <c r="G952" t="s">
        <v>38</v>
      </c>
      <c r="H952">
        <f t="shared" si="14"/>
        <v>99.98</v>
      </c>
      <c r="M952">
        <v>99.98</v>
      </c>
      <c r="N952">
        <v>1</v>
      </c>
    </row>
    <row r="953" spans="1:14">
      <c r="A953">
        <v>69703</v>
      </c>
      <c r="B953" s="1">
        <v>43752</v>
      </c>
      <c r="C953">
        <v>13256</v>
      </c>
      <c r="D953" t="s">
        <v>111</v>
      </c>
      <c r="E953" t="s">
        <v>19</v>
      </c>
      <c r="F953" t="s">
        <v>579</v>
      </c>
      <c r="G953" t="s">
        <v>38</v>
      </c>
      <c r="H953">
        <f t="shared" si="14"/>
        <v>99.98</v>
      </c>
      <c r="M953">
        <v>99.98</v>
      </c>
      <c r="N953">
        <v>1</v>
      </c>
    </row>
    <row r="954" spans="1:14">
      <c r="A954">
        <v>73906</v>
      </c>
      <c r="B954" s="1">
        <v>43752</v>
      </c>
      <c r="C954">
        <v>17459</v>
      </c>
      <c r="D954" t="s">
        <v>90</v>
      </c>
      <c r="E954" t="s">
        <v>28</v>
      </c>
      <c r="F954" t="s">
        <v>477</v>
      </c>
      <c r="G954" t="s">
        <v>49</v>
      </c>
      <c r="H954">
        <f t="shared" si="14"/>
        <v>139.9</v>
      </c>
      <c r="M954">
        <v>139.9</v>
      </c>
      <c r="N954">
        <v>1</v>
      </c>
    </row>
    <row r="955" spans="1:14">
      <c r="A955">
        <v>69610</v>
      </c>
      <c r="B955" s="1">
        <v>43751</v>
      </c>
      <c r="C955">
        <v>13163</v>
      </c>
      <c r="D955" t="s">
        <v>111</v>
      </c>
      <c r="E955" t="s">
        <v>28</v>
      </c>
      <c r="F955" t="s">
        <v>579</v>
      </c>
      <c r="G955" t="s">
        <v>38</v>
      </c>
      <c r="H955">
        <f t="shared" si="14"/>
        <v>99.98</v>
      </c>
      <c r="M955">
        <v>99.98</v>
      </c>
      <c r="N955">
        <v>1</v>
      </c>
    </row>
    <row r="956" spans="1:14">
      <c r="A956">
        <v>69626</v>
      </c>
      <c r="B956" s="1">
        <v>43751</v>
      </c>
      <c r="C956">
        <v>13179</v>
      </c>
      <c r="D956" t="s">
        <v>111</v>
      </c>
      <c r="E956" t="s">
        <v>28</v>
      </c>
      <c r="F956" t="s">
        <v>579</v>
      </c>
      <c r="G956" t="s">
        <v>38</v>
      </c>
      <c r="H956">
        <f t="shared" si="14"/>
        <v>99.98</v>
      </c>
      <c r="M956">
        <v>99.98</v>
      </c>
      <c r="N956">
        <v>1</v>
      </c>
    </row>
    <row r="957" spans="1:14">
      <c r="A957">
        <v>69637</v>
      </c>
      <c r="B957" s="1">
        <v>43751</v>
      </c>
      <c r="C957">
        <v>13190</v>
      </c>
      <c r="D957" t="s">
        <v>111</v>
      </c>
      <c r="E957" t="s">
        <v>28</v>
      </c>
      <c r="F957" t="s">
        <v>579</v>
      </c>
      <c r="G957" t="s">
        <v>38</v>
      </c>
      <c r="H957">
        <f t="shared" si="14"/>
        <v>99.98</v>
      </c>
      <c r="M957">
        <v>99.98</v>
      </c>
      <c r="N957">
        <v>1</v>
      </c>
    </row>
    <row r="958" spans="1:14">
      <c r="A958">
        <v>69641</v>
      </c>
      <c r="B958" s="1">
        <v>43751</v>
      </c>
      <c r="C958">
        <v>13194</v>
      </c>
      <c r="D958" t="s">
        <v>111</v>
      </c>
      <c r="E958" t="s">
        <v>28</v>
      </c>
      <c r="F958" t="s">
        <v>579</v>
      </c>
      <c r="G958" t="s">
        <v>38</v>
      </c>
      <c r="H958">
        <f t="shared" si="14"/>
        <v>99.98</v>
      </c>
      <c r="M958">
        <v>99.98</v>
      </c>
      <c r="N958">
        <v>1</v>
      </c>
    </row>
    <row r="959" spans="1:14">
      <c r="A959">
        <v>69653</v>
      </c>
      <c r="B959" s="1">
        <v>43750</v>
      </c>
      <c r="C959">
        <v>13206</v>
      </c>
      <c r="D959" t="s">
        <v>111</v>
      </c>
      <c r="E959" t="s">
        <v>28</v>
      </c>
      <c r="F959" t="s">
        <v>579</v>
      </c>
      <c r="G959" t="s">
        <v>38</v>
      </c>
      <c r="H959">
        <f t="shared" si="14"/>
        <v>99.98</v>
      </c>
      <c r="M959">
        <v>99.98</v>
      </c>
      <c r="N959">
        <v>1</v>
      </c>
    </row>
    <row r="960" spans="1:14">
      <c r="A960">
        <v>69482</v>
      </c>
      <c r="B960" s="1">
        <v>43749</v>
      </c>
      <c r="C960">
        <v>13035</v>
      </c>
      <c r="D960" t="s">
        <v>111</v>
      </c>
      <c r="E960" t="s">
        <v>28</v>
      </c>
      <c r="F960" t="s">
        <v>579</v>
      </c>
      <c r="G960" t="s">
        <v>38</v>
      </c>
      <c r="H960">
        <f t="shared" si="14"/>
        <v>99.98</v>
      </c>
      <c r="M960">
        <v>99.98</v>
      </c>
      <c r="N960">
        <v>1</v>
      </c>
    </row>
    <row r="961" spans="1:14">
      <c r="A961">
        <v>69527</v>
      </c>
      <c r="B961" s="1">
        <v>43749</v>
      </c>
      <c r="C961">
        <v>13080</v>
      </c>
      <c r="D961" t="s">
        <v>111</v>
      </c>
      <c r="E961" t="s">
        <v>28</v>
      </c>
      <c r="F961" t="s">
        <v>579</v>
      </c>
      <c r="G961" t="s">
        <v>38</v>
      </c>
      <c r="H961">
        <f t="shared" si="14"/>
        <v>99.98</v>
      </c>
      <c r="M961">
        <v>99.98</v>
      </c>
      <c r="N961">
        <v>1</v>
      </c>
    </row>
    <row r="962" spans="1:14">
      <c r="A962">
        <v>69643</v>
      </c>
      <c r="B962" s="1">
        <v>43749</v>
      </c>
      <c r="C962">
        <v>13196</v>
      </c>
      <c r="D962" t="s">
        <v>111</v>
      </c>
      <c r="E962" t="s">
        <v>28</v>
      </c>
      <c r="F962" t="s">
        <v>579</v>
      </c>
      <c r="G962" t="s">
        <v>38</v>
      </c>
      <c r="H962">
        <f t="shared" si="14"/>
        <v>99.98</v>
      </c>
      <c r="M962">
        <v>99.98</v>
      </c>
      <c r="N962">
        <v>1</v>
      </c>
    </row>
    <row r="963" spans="1:14">
      <c r="A963">
        <v>69408</v>
      </c>
      <c r="B963" s="1">
        <v>43748</v>
      </c>
      <c r="C963">
        <v>12961</v>
      </c>
      <c r="D963" t="s">
        <v>111</v>
      </c>
      <c r="E963" t="s">
        <v>28</v>
      </c>
      <c r="F963" t="s">
        <v>579</v>
      </c>
      <c r="G963" t="s">
        <v>38</v>
      </c>
      <c r="H963">
        <f t="shared" ref="H963:H1026" si="15">M963*N963</f>
        <v>99.98</v>
      </c>
      <c r="M963">
        <v>99.98</v>
      </c>
      <c r="N963">
        <v>1</v>
      </c>
    </row>
    <row r="964" spans="1:14">
      <c r="A964">
        <v>67214</v>
      </c>
      <c r="B964" s="1">
        <v>43746</v>
      </c>
      <c r="C964">
        <v>7146</v>
      </c>
      <c r="D964" t="s">
        <v>111</v>
      </c>
      <c r="E964" t="s">
        <v>28</v>
      </c>
      <c r="F964" t="s">
        <v>480</v>
      </c>
      <c r="G964" t="s">
        <v>42</v>
      </c>
      <c r="H964">
        <f t="shared" si="15"/>
        <v>40.89</v>
      </c>
      <c r="M964">
        <v>40.89</v>
      </c>
      <c r="N964">
        <v>1</v>
      </c>
    </row>
    <row r="965" spans="1:14">
      <c r="A965">
        <v>53231</v>
      </c>
      <c r="B965" s="1">
        <v>43746</v>
      </c>
      <c r="C965">
        <v>5375</v>
      </c>
      <c r="D965" t="s">
        <v>90</v>
      </c>
      <c r="E965" t="s">
        <v>33</v>
      </c>
      <c r="F965" t="s">
        <v>586</v>
      </c>
      <c r="G965" t="s">
        <v>29</v>
      </c>
      <c r="H965">
        <f t="shared" si="15"/>
        <v>330</v>
      </c>
      <c r="M965">
        <v>165</v>
      </c>
      <c r="N965">
        <v>2</v>
      </c>
    </row>
    <row r="966" spans="1:14">
      <c r="A966">
        <v>60868</v>
      </c>
      <c r="B966" s="1">
        <v>43745</v>
      </c>
      <c r="C966">
        <v>11753</v>
      </c>
      <c r="D966" t="s">
        <v>90</v>
      </c>
      <c r="E966" t="s">
        <v>33</v>
      </c>
      <c r="F966" t="s">
        <v>183</v>
      </c>
      <c r="G966" t="s">
        <v>46</v>
      </c>
      <c r="H966">
        <f t="shared" si="15"/>
        <v>330</v>
      </c>
      <c r="M966">
        <v>165</v>
      </c>
      <c r="N966">
        <v>2</v>
      </c>
    </row>
    <row r="967" spans="1:14">
      <c r="A967">
        <v>56618</v>
      </c>
      <c r="B967" s="1">
        <v>43744</v>
      </c>
      <c r="C967">
        <v>2329</v>
      </c>
      <c r="D967" t="s">
        <v>90</v>
      </c>
      <c r="E967" t="s">
        <v>33</v>
      </c>
      <c r="F967" t="s">
        <v>120</v>
      </c>
      <c r="G967" t="s">
        <v>53</v>
      </c>
      <c r="H967">
        <f t="shared" si="15"/>
        <v>189.5</v>
      </c>
      <c r="M967">
        <v>94.75</v>
      </c>
      <c r="N967">
        <v>2</v>
      </c>
    </row>
    <row r="968" spans="1:14">
      <c r="A968">
        <v>58613</v>
      </c>
      <c r="B968" s="1">
        <v>43743</v>
      </c>
      <c r="C968">
        <v>8831</v>
      </c>
      <c r="D968" t="s">
        <v>90</v>
      </c>
      <c r="E968" t="s">
        <v>28</v>
      </c>
      <c r="F968" t="s">
        <v>120</v>
      </c>
      <c r="G968" t="s">
        <v>53</v>
      </c>
      <c r="H968">
        <f t="shared" si="15"/>
        <v>284.25</v>
      </c>
      <c r="M968">
        <v>94.75</v>
      </c>
      <c r="N968">
        <v>3</v>
      </c>
    </row>
    <row r="969" spans="1:14">
      <c r="A969">
        <v>73101</v>
      </c>
      <c r="B969" s="1">
        <v>43741</v>
      </c>
      <c r="C969">
        <v>16654</v>
      </c>
      <c r="D969" t="s">
        <v>90</v>
      </c>
      <c r="E969" t="s">
        <v>33</v>
      </c>
      <c r="F969" t="s">
        <v>97</v>
      </c>
      <c r="G969" t="s">
        <v>38</v>
      </c>
      <c r="H969">
        <f t="shared" si="15"/>
        <v>370</v>
      </c>
      <c r="M969">
        <v>370</v>
      </c>
      <c r="N969">
        <v>1</v>
      </c>
    </row>
    <row r="970" spans="1:14">
      <c r="A970">
        <v>73102</v>
      </c>
      <c r="B970" s="1">
        <v>43740</v>
      </c>
      <c r="C970">
        <v>16655</v>
      </c>
      <c r="D970" t="s">
        <v>90</v>
      </c>
      <c r="E970" t="s">
        <v>28</v>
      </c>
      <c r="F970" t="s">
        <v>97</v>
      </c>
      <c r="G970" t="s">
        <v>38</v>
      </c>
      <c r="H970">
        <f t="shared" si="15"/>
        <v>370</v>
      </c>
      <c r="M970">
        <v>370</v>
      </c>
      <c r="N970">
        <v>1</v>
      </c>
    </row>
    <row r="971" spans="1:14">
      <c r="A971">
        <v>73103</v>
      </c>
      <c r="B971" s="1">
        <v>43739</v>
      </c>
      <c r="C971">
        <v>16656</v>
      </c>
      <c r="D971" t="s">
        <v>111</v>
      </c>
      <c r="E971" t="s">
        <v>28</v>
      </c>
      <c r="F971" t="s">
        <v>97</v>
      </c>
      <c r="G971" t="s">
        <v>38</v>
      </c>
      <c r="H971">
        <f t="shared" si="15"/>
        <v>370</v>
      </c>
      <c r="M971">
        <v>370</v>
      </c>
      <c r="N971">
        <v>1</v>
      </c>
    </row>
    <row r="972" spans="1:14">
      <c r="A972">
        <v>54128</v>
      </c>
      <c r="B972" s="1">
        <v>43739</v>
      </c>
      <c r="C972">
        <v>8986</v>
      </c>
      <c r="D972" t="s">
        <v>90</v>
      </c>
      <c r="E972" t="s">
        <v>28</v>
      </c>
      <c r="F972" t="s">
        <v>138</v>
      </c>
      <c r="G972" t="s">
        <v>46</v>
      </c>
      <c r="H972">
        <f t="shared" si="15"/>
        <v>259.95999999999998</v>
      </c>
      <c r="M972">
        <v>64.989999999999995</v>
      </c>
      <c r="N972">
        <v>4</v>
      </c>
    </row>
    <row r="973" spans="1:14">
      <c r="A973">
        <v>73104</v>
      </c>
      <c r="B973" s="1">
        <v>43738</v>
      </c>
      <c r="C973">
        <v>16657</v>
      </c>
      <c r="D973" t="s">
        <v>90</v>
      </c>
      <c r="E973" t="s">
        <v>28</v>
      </c>
      <c r="F973" t="s">
        <v>97</v>
      </c>
      <c r="G973" t="s">
        <v>38</v>
      </c>
      <c r="H973">
        <f t="shared" si="15"/>
        <v>370</v>
      </c>
      <c r="M973">
        <v>370</v>
      </c>
      <c r="N973">
        <v>1</v>
      </c>
    </row>
    <row r="974" spans="1:14">
      <c r="A974">
        <v>73105</v>
      </c>
      <c r="B974" s="1">
        <v>43737</v>
      </c>
      <c r="C974">
        <v>16658</v>
      </c>
      <c r="D974" t="s">
        <v>90</v>
      </c>
      <c r="E974" t="s">
        <v>33</v>
      </c>
      <c r="F974" t="s">
        <v>97</v>
      </c>
      <c r="G974" t="s">
        <v>38</v>
      </c>
      <c r="H974">
        <f t="shared" si="15"/>
        <v>370</v>
      </c>
      <c r="M974">
        <v>370</v>
      </c>
      <c r="N974">
        <v>1</v>
      </c>
    </row>
    <row r="975" spans="1:14">
      <c r="A975">
        <v>73106</v>
      </c>
      <c r="B975" s="1">
        <v>43736</v>
      </c>
      <c r="C975">
        <v>16659</v>
      </c>
      <c r="D975" t="s">
        <v>90</v>
      </c>
      <c r="E975" t="s">
        <v>28</v>
      </c>
      <c r="F975" t="s">
        <v>97</v>
      </c>
      <c r="G975" t="s">
        <v>38</v>
      </c>
      <c r="H975">
        <f t="shared" si="15"/>
        <v>370</v>
      </c>
      <c r="M975">
        <v>370</v>
      </c>
      <c r="N975">
        <v>1</v>
      </c>
    </row>
    <row r="976" spans="1:14">
      <c r="A976">
        <v>73107</v>
      </c>
      <c r="B976" s="1">
        <v>43735</v>
      </c>
      <c r="C976">
        <v>16660</v>
      </c>
      <c r="D976" t="s">
        <v>90</v>
      </c>
      <c r="E976" t="s">
        <v>28</v>
      </c>
      <c r="F976" t="s">
        <v>97</v>
      </c>
      <c r="G976" t="s">
        <v>38</v>
      </c>
      <c r="H976">
        <f t="shared" si="15"/>
        <v>370</v>
      </c>
      <c r="M976">
        <v>370</v>
      </c>
      <c r="N976">
        <v>1</v>
      </c>
    </row>
    <row r="977" spans="1:14">
      <c r="A977">
        <v>73108</v>
      </c>
      <c r="B977" s="1">
        <v>43734</v>
      </c>
      <c r="C977">
        <v>16661</v>
      </c>
      <c r="D977" t="s">
        <v>90</v>
      </c>
      <c r="E977" t="s">
        <v>28</v>
      </c>
      <c r="F977" t="s">
        <v>97</v>
      </c>
      <c r="G977" t="s">
        <v>38</v>
      </c>
      <c r="H977">
        <f t="shared" si="15"/>
        <v>370</v>
      </c>
      <c r="M977">
        <v>370</v>
      </c>
      <c r="N977">
        <v>1</v>
      </c>
    </row>
    <row r="978" spans="1:14">
      <c r="A978">
        <v>73109</v>
      </c>
      <c r="B978" s="1">
        <v>43733</v>
      </c>
      <c r="C978">
        <v>16662</v>
      </c>
      <c r="D978" t="s">
        <v>90</v>
      </c>
      <c r="E978" t="s">
        <v>33</v>
      </c>
      <c r="F978" t="s">
        <v>97</v>
      </c>
      <c r="G978" t="s">
        <v>38</v>
      </c>
      <c r="H978">
        <f t="shared" si="15"/>
        <v>370</v>
      </c>
      <c r="M978">
        <v>370</v>
      </c>
      <c r="N978">
        <v>1</v>
      </c>
    </row>
    <row r="979" spans="1:14">
      <c r="A979">
        <v>73110</v>
      </c>
      <c r="B979" s="1">
        <v>43732</v>
      </c>
      <c r="C979">
        <v>16663</v>
      </c>
      <c r="D979" t="s">
        <v>90</v>
      </c>
      <c r="E979" t="s">
        <v>28</v>
      </c>
      <c r="F979" t="s">
        <v>97</v>
      </c>
      <c r="G979" t="s">
        <v>38</v>
      </c>
      <c r="H979">
        <f t="shared" si="15"/>
        <v>370</v>
      </c>
      <c r="M979">
        <v>370</v>
      </c>
      <c r="N979">
        <v>1</v>
      </c>
    </row>
    <row r="980" spans="1:14">
      <c r="A980">
        <v>16811</v>
      </c>
      <c r="B980" s="1">
        <v>43731</v>
      </c>
      <c r="C980">
        <v>6906</v>
      </c>
      <c r="D980" t="s">
        <v>90</v>
      </c>
      <c r="E980" t="s">
        <v>33</v>
      </c>
      <c r="F980" t="s">
        <v>160</v>
      </c>
      <c r="G980" t="s">
        <v>29</v>
      </c>
      <c r="H980">
        <f t="shared" si="15"/>
        <v>260</v>
      </c>
      <c r="M980">
        <v>65</v>
      </c>
      <c r="N980">
        <v>4</v>
      </c>
    </row>
    <row r="981" spans="1:14">
      <c r="A981">
        <v>74451</v>
      </c>
      <c r="B981" s="1">
        <v>43730</v>
      </c>
      <c r="C981">
        <v>18004</v>
      </c>
      <c r="D981" t="s">
        <v>90</v>
      </c>
      <c r="E981" t="s">
        <v>28</v>
      </c>
      <c r="F981" t="s">
        <v>228</v>
      </c>
      <c r="G981" t="s">
        <v>29</v>
      </c>
      <c r="H981">
        <f t="shared" si="15"/>
        <v>22.74</v>
      </c>
      <c r="M981">
        <v>22.74</v>
      </c>
      <c r="N981">
        <v>1</v>
      </c>
    </row>
    <row r="982" spans="1:14">
      <c r="A982">
        <v>62596</v>
      </c>
      <c r="B982" s="1">
        <v>43730</v>
      </c>
      <c r="C982">
        <v>5979</v>
      </c>
      <c r="D982" t="s">
        <v>90</v>
      </c>
      <c r="E982" t="s">
        <v>33</v>
      </c>
      <c r="F982" t="s">
        <v>183</v>
      </c>
      <c r="G982" t="s">
        <v>46</v>
      </c>
      <c r="H982">
        <f t="shared" si="15"/>
        <v>660</v>
      </c>
      <c r="M982">
        <v>165</v>
      </c>
      <c r="N982">
        <v>4</v>
      </c>
    </row>
    <row r="983" spans="1:14">
      <c r="A983">
        <v>68111</v>
      </c>
      <c r="B983" s="1">
        <v>43729</v>
      </c>
      <c r="C983">
        <v>9107</v>
      </c>
      <c r="D983" t="s">
        <v>90</v>
      </c>
      <c r="E983" t="s">
        <v>33</v>
      </c>
      <c r="F983" t="s">
        <v>183</v>
      </c>
      <c r="G983" t="s">
        <v>46</v>
      </c>
      <c r="H983">
        <f t="shared" si="15"/>
        <v>660</v>
      </c>
      <c r="M983">
        <v>165</v>
      </c>
      <c r="N983">
        <v>4</v>
      </c>
    </row>
    <row r="984" spans="1:14">
      <c r="A984">
        <v>67892</v>
      </c>
      <c r="B984" s="1">
        <v>43726</v>
      </c>
      <c r="C984">
        <v>3182</v>
      </c>
      <c r="D984" t="s">
        <v>90</v>
      </c>
      <c r="E984" t="s">
        <v>28</v>
      </c>
      <c r="F984" t="s">
        <v>160</v>
      </c>
      <c r="G984" t="s">
        <v>29</v>
      </c>
      <c r="H984">
        <f t="shared" si="15"/>
        <v>195</v>
      </c>
      <c r="M984">
        <v>65</v>
      </c>
      <c r="N984">
        <v>3</v>
      </c>
    </row>
    <row r="985" spans="1:14">
      <c r="A985">
        <v>67034</v>
      </c>
      <c r="B985" s="1">
        <v>43719</v>
      </c>
      <c r="C985">
        <v>1158</v>
      </c>
      <c r="D985" t="s">
        <v>111</v>
      </c>
      <c r="E985" t="s">
        <v>28</v>
      </c>
      <c r="F985" t="s">
        <v>804</v>
      </c>
      <c r="G985" t="s">
        <v>42</v>
      </c>
      <c r="H985">
        <f t="shared" si="15"/>
        <v>39.99</v>
      </c>
      <c r="M985">
        <v>39.99</v>
      </c>
      <c r="N985">
        <v>1</v>
      </c>
    </row>
    <row r="986" spans="1:14">
      <c r="A986">
        <v>12828</v>
      </c>
      <c r="B986" s="1">
        <v>43718</v>
      </c>
      <c r="C986">
        <v>9</v>
      </c>
      <c r="D986" t="s">
        <v>111</v>
      </c>
      <c r="E986" t="s">
        <v>28</v>
      </c>
      <c r="F986" t="s">
        <v>806</v>
      </c>
      <c r="G986" t="s">
        <v>46</v>
      </c>
      <c r="H986">
        <f t="shared" si="15"/>
        <v>52.99</v>
      </c>
      <c r="M986">
        <v>52.99</v>
      </c>
      <c r="N986">
        <v>1</v>
      </c>
    </row>
    <row r="987" spans="1:14">
      <c r="A987">
        <v>47758</v>
      </c>
      <c r="B987" s="1">
        <v>43717</v>
      </c>
      <c r="C987">
        <v>8293</v>
      </c>
      <c r="D987" t="s">
        <v>111</v>
      </c>
      <c r="E987" t="s">
        <v>28</v>
      </c>
      <c r="F987" t="s">
        <v>99</v>
      </c>
      <c r="G987" t="s">
        <v>46</v>
      </c>
      <c r="H987">
        <f t="shared" si="15"/>
        <v>18.989999999999998</v>
      </c>
      <c r="M987">
        <v>18.989999999999998</v>
      </c>
      <c r="N987">
        <v>1</v>
      </c>
    </row>
    <row r="988" spans="1:14">
      <c r="A988">
        <v>18156</v>
      </c>
      <c r="B988" s="1">
        <v>43716</v>
      </c>
      <c r="C988">
        <v>9265</v>
      </c>
      <c r="D988" t="s">
        <v>111</v>
      </c>
      <c r="E988" t="s">
        <v>28</v>
      </c>
      <c r="F988" t="s">
        <v>160</v>
      </c>
      <c r="G988" t="s">
        <v>29</v>
      </c>
      <c r="H988">
        <f t="shared" si="15"/>
        <v>65</v>
      </c>
      <c r="M988">
        <v>65</v>
      </c>
      <c r="N988">
        <v>1</v>
      </c>
    </row>
    <row r="989" spans="1:14">
      <c r="A989">
        <v>66854</v>
      </c>
      <c r="B989" s="1">
        <v>43716</v>
      </c>
      <c r="C989">
        <v>40</v>
      </c>
      <c r="D989" t="s">
        <v>90</v>
      </c>
      <c r="E989" t="s">
        <v>28</v>
      </c>
      <c r="F989" t="s">
        <v>142</v>
      </c>
      <c r="G989" t="s">
        <v>29</v>
      </c>
      <c r="H989">
        <f t="shared" si="15"/>
        <v>425</v>
      </c>
      <c r="M989">
        <v>85</v>
      </c>
      <c r="N989">
        <v>5</v>
      </c>
    </row>
    <row r="990" spans="1:14">
      <c r="A990">
        <v>19213</v>
      </c>
      <c r="B990" s="1">
        <v>43715</v>
      </c>
      <c r="C990">
        <v>3311</v>
      </c>
      <c r="D990" t="s">
        <v>111</v>
      </c>
      <c r="E990" t="s">
        <v>28</v>
      </c>
      <c r="F990" t="s">
        <v>183</v>
      </c>
      <c r="G990" t="s">
        <v>46</v>
      </c>
      <c r="H990">
        <f t="shared" si="15"/>
        <v>165</v>
      </c>
      <c r="M990">
        <v>165</v>
      </c>
      <c r="N990">
        <v>1</v>
      </c>
    </row>
    <row r="991" spans="1:14">
      <c r="A991">
        <v>62795</v>
      </c>
      <c r="B991" s="1">
        <v>43714</v>
      </c>
      <c r="C991">
        <v>10308</v>
      </c>
      <c r="D991" t="s">
        <v>111</v>
      </c>
      <c r="E991" t="s">
        <v>28</v>
      </c>
      <c r="F991" t="s">
        <v>183</v>
      </c>
      <c r="G991" t="s">
        <v>46</v>
      </c>
      <c r="H991">
        <f t="shared" si="15"/>
        <v>165</v>
      </c>
      <c r="M991">
        <v>165</v>
      </c>
      <c r="N991">
        <v>1</v>
      </c>
    </row>
    <row r="992" spans="1:14">
      <c r="A992">
        <v>12415</v>
      </c>
      <c r="B992" s="1">
        <v>43713</v>
      </c>
      <c r="C992">
        <v>6320</v>
      </c>
      <c r="D992" t="s">
        <v>111</v>
      </c>
      <c r="E992" t="s">
        <v>28</v>
      </c>
      <c r="F992" t="s">
        <v>505</v>
      </c>
      <c r="G992" t="s">
        <v>53</v>
      </c>
      <c r="H992">
        <f t="shared" si="15"/>
        <v>30</v>
      </c>
      <c r="M992">
        <v>30</v>
      </c>
      <c r="N992">
        <v>1</v>
      </c>
    </row>
    <row r="993" spans="1:14">
      <c r="A993">
        <v>11427</v>
      </c>
      <c r="B993" s="1">
        <v>43712</v>
      </c>
      <c r="C993">
        <v>5480</v>
      </c>
      <c r="D993" t="s">
        <v>111</v>
      </c>
      <c r="E993" t="s">
        <v>28</v>
      </c>
      <c r="F993" t="s">
        <v>183</v>
      </c>
      <c r="G993" t="s">
        <v>46</v>
      </c>
      <c r="H993">
        <f t="shared" si="15"/>
        <v>165</v>
      </c>
      <c r="M993">
        <v>165</v>
      </c>
      <c r="N993">
        <v>1</v>
      </c>
    </row>
    <row r="994" spans="1:14">
      <c r="A994">
        <v>17465</v>
      </c>
      <c r="B994" s="1">
        <v>43711</v>
      </c>
      <c r="C994">
        <v>4293</v>
      </c>
      <c r="D994" t="s">
        <v>111</v>
      </c>
      <c r="E994" t="s">
        <v>28</v>
      </c>
      <c r="F994" t="s">
        <v>160</v>
      </c>
      <c r="G994" t="s">
        <v>29</v>
      </c>
      <c r="H994">
        <f t="shared" si="15"/>
        <v>65</v>
      </c>
      <c r="M994">
        <v>65</v>
      </c>
      <c r="N994">
        <v>1</v>
      </c>
    </row>
    <row r="995" spans="1:14">
      <c r="A995">
        <v>18950</v>
      </c>
      <c r="B995" s="1">
        <v>43710</v>
      </c>
      <c r="C995">
        <v>6428</v>
      </c>
      <c r="D995" t="s">
        <v>111</v>
      </c>
      <c r="E995" t="s">
        <v>28</v>
      </c>
      <c r="F995" t="s">
        <v>183</v>
      </c>
      <c r="G995" t="s">
        <v>46</v>
      </c>
      <c r="H995">
        <f t="shared" si="15"/>
        <v>165</v>
      </c>
      <c r="M995">
        <v>165</v>
      </c>
      <c r="N995">
        <v>1</v>
      </c>
    </row>
    <row r="996" spans="1:14">
      <c r="A996">
        <v>67968</v>
      </c>
      <c r="B996" s="1">
        <v>43709</v>
      </c>
      <c r="C996">
        <v>2590</v>
      </c>
      <c r="D996" t="s">
        <v>111</v>
      </c>
      <c r="E996" t="s">
        <v>28</v>
      </c>
      <c r="F996" t="s">
        <v>183</v>
      </c>
      <c r="G996" t="s">
        <v>46</v>
      </c>
      <c r="H996">
        <f t="shared" si="15"/>
        <v>165</v>
      </c>
      <c r="M996">
        <v>165</v>
      </c>
      <c r="N996">
        <v>1</v>
      </c>
    </row>
    <row r="997" spans="1:14">
      <c r="A997">
        <v>73164</v>
      </c>
      <c r="B997" s="1">
        <v>43708</v>
      </c>
      <c r="C997">
        <v>16717</v>
      </c>
      <c r="D997" t="s">
        <v>90</v>
      </c>
      <c r="E997" t="s">
        <v>28</v>
      </c>
      <c r="F997" t="s">
        <v>97</v>
      </c>
      <c r="G997" t="s">
        <v>38</v>
      </c>
      <c r="H997">
        <f t="shared" si="15"/>
        <v>370</v>
      </c>
      <c r="M997">
        <v>370</v>
      </c>
      <c r="N997">
        <v>1</v>
      </c>
    </row>
    <row r="998" spans="1:14">
      <c r="A998">
        <v>73165</v>
      </c>
      <c r="B998" s="1">
        <v>43707</v>
      </c>
      <c r="C998">
        <v>16718</v>
      </c>
      <c r="D998" t="s">
        <v>90</v>
      </c>
      <c r="E998" t="s">
        <v>33</v>
      </c>
      <c r="F998" t="s">
        <v>97</v>
      </c>
      <c r="G998" t="s">
        <v>38</v>
      </c>
      <c r="H998">
        <f t="shared" si="15"/>
        <v>370</v>
      </c>
      <c r="M998">
        <v>370</v>
      </c>
      <c r="N998">
        <v>1</v>
      </c>
    </row>
    <row r="999" spans="1:14">
      <c r="A999">
        <v>73166</v>
      </c>
      <c r="B999" s="1">
        <v>43706</v>
      </c>
      <c r="C999">
        <v>16719</v>
      </c>
      <c r="D999" t="s">
        <v>111</v>
      </c>
      <c r="E999" t="s">
        <v>19</v>
      </c>
      <c r="F999" t="s">
        <v>97</v>
      </c>
      <c r="G999" t="s">
        <v>38</v>
      </c>
      <c r="H999">
        <f t="shared" si="15"/>
        <v>370</v>
      </c>
      <c r="M999">
        <v>370</v>
      </c>
      <c r="N999">
        <v>1</v>
      </c>
    </row>
    <row r="1000" spans="1:14">
      <c r="A1000">
        <v>73171</v>
      </c>
      <c r="B1000" s="1">
        <v>43706</v>
      </c>
      <c r="C1000">
        <v>16724</v>
      </c>
      <c r="D1000" t="s">
        <v>90</v>
      </c>
      <c r="E1000" t="s">
        <v>28</v>
      </c>
      <c r="F1000" t="s">
        <v>97</v>
      </c>
      <c r="G1000" t="s">
        <v>38</v>
      </c>
      <c r="H1000">
        <f t="shared" si="15"/>
        <v>370</v>
      </c>
      <c r="M1000">
        <v>370</v>
      </c>
      <c r="N1000">
        <v>1</v>
      </c>
    </row>
    <row r="1001" spans="1:14">
      <c r="A1001">
        <v>73172</v>
      </c>
      <c r="B1001" s="1">
        <v>43705</v>
      </c>
      <c r="C1001">
        <v>16725</v>
      </c>
      <c r="D1001" t="s">
        <v>90</v>
      </c>
      <c r="E1001" t="s">
        <v>28</v>
      </c>
      <c r="F1001" t="s">
        <v>97</v>
      </c>
      <c r="G1001" t="s">
        <v>38</v>
      </c>
      <c r="H1001">
        <f t="shared" si="15"/>
        <v>370</v>
      </c>
      <c r="M1001">
        <v>370</v>
      </c>
      <c r="N1001">
        <v>1</v>
      </c>
    </row>
    <row r="1002" spans="1:14">
      <c r="A1002">
        <v>73178</v>
      </c>
      <c r="B1002" s="1">
        <v>43705</v>
      </c>
      <c r="C1002">
        <v>16731</v>
      </c>
      <c r="D1002" t="s">
        <v>90</v>
      </c>
      <c r="E1002" t="s">
        <v>28</v>
      </c>
      <c r="F1002" t="s">
        <v>97</v>
      </c>
      <c r="G1002" t="s">
        <v>38</v>
      </c>
      <c r="H1002">
        <f t="shared" si="15"/>
        <v>370</v>
      </c>
      <c r="M1002">
        <v>370</v>
      </c>
      <c r="N1002">
        <v>1</v>
      </c>
    </row>
    <row r="1003" spans="1:14">
      <c r="A1003">
        <v>73167</v>
      </c>
      <c r="B1003" s="1">
        <v>43705</v>
      </c>
      <c r="C1003">
        <v>16720</v>
      </c>
      <c r="D1003" t="s">
        <v>90</v>
      </c>
      <c r="E1003" t="s">
        <v>28</v>
      </c>
      <c r="F1003" t="s">
        <v>97</v>
      </c>
      <c r="G1003" t="s">
        <v>38</v>
      </c>
      <c r="H1003">
        <f t="shared" si="15"/>
        <v>370</v>
      </c>
      <c r="M1003">
        <v>370</v>
      </c>
      <c r="N1003">
        <v>1</v>
      </c>
    </row>
    <row r="1004" spans="1:14">
      <c r="A1004">
        <v>66766</v>
      </c>
      <c r="B1004" s="1">
        <v>43704</v>
      </c>
      <c r="C1004">
        <v>4114</v>
      </c>
      <c r="D1004" t="s">
        <v>111</v>
      </c>
      <c r="E1004" t="s">
        <v>28</v>
      </c>
      <c r="F1004" t="s">
        <v>160</v>
      </c>
      <c r="G1004" t="s">
        <v>29</v>
      </c>
      <c r="H1004">
        <f t="shared" si="15"/>
        <v>65</v>
      </c>
      <c r="M1004">
        <v>65</v>
      </c>
      <c r="N1004">
        <v>1</v>
      </c>
    </row>
    <row r="1005" spans="1:14">
      <c r="A1005">
        <v>73173</v>
      </c>
      <c r="B1005" s="1">
        <v>43704</v>
      </c>
      <c r="C1005">
        <v>16726</v>
      </c>
      <c r="D1005" t="s">
        <v>90</v>
      </c>
      <c r="E1005" t="s">
        <v>28</v>
      </c>
      <c r="F1005" t="s">
        <v>97</v>
      </c>
      <c r="G1005" t="s">
        <v>38</v>
      </c>
      <c r="H1005">
        <f t="shared" si="15"/>
        <v>370</v>
      </c>
      <c r="M1005">
        <v>370</v>
      </c>
      <c r="N1005">
        <v>1</v>
      </c>
    </row>
    <row r="1006" spans="1:14">
      <c r="A1006">
        <v>73168</v>
      </c>
      <c r="B1006" s="1">
        <v>43704</v>
      </c>
      <c r="C1006">
        <v>16721</v>
      </c>
      <c r="D1006" t="s">
        <v>90</v>
      </c>
      <c r="E1006" t="s">
        <v>33</v>
      </c>
      <c r="F1006" t="s">
        <v>97</v>
      </c>
      <c r="G1006" t="s">
        <v>38</v>
      </c>
      <c r="H1006">
        <f t="shared" si="15"/>
        <v>370</v>
      </c>
      <c r="M1006">
        <v>370</v>
      </c>
      <c r="N1006">
        <v>1</v>
      </c>
    </row>
    <row r="1007" spans="1:14">
      <c r="A1007">
        <v>73179</v>
      </c>
      <c r="B1007" s="1">
        <v>43704</v>
      </c>
      <c r="C1007">
        <v>16732</v>
      </c>
      <c r="D1007" t="s">
        <v>90</v>
      </c>
      <c r="E1007" t="s">
        <v>33</v>
      </c>
      <c r="F1007" t="s">
        <v>97</v>
      </c>
      <c r="G1007" t="s">
        <v>38</v>
      </c>
      <c r="H1007">
        <f t="shared" si="15"/>
        <v>370</v>
      </c>
      <c r="M1007">
        <v>370</v>
      </c>
      <c r="N1007">
        <v>1</v>
      </c>
    </row>
    <row r="1008" spans="1:14">
      <c r="A1008">
        <v>73169</v>
      </c>
      <c r="B1008" s="1">
        <v>43703</v>
      </c>
      <c r="C1008">
        <v>16722</v>
      </c>
      <c r="D1008" t="s">
        <v>111</v>
      </c>
      <c r="E1008" t="s">
        <v>28</v>
      </c>
      <c r="F1008" t="s">
        <v>97</v>
      </c>
      <c r="G1008" t="s">
        <v>38</v>
      </c>
      <c r="H1008">
        <f t="shared" si="15"/>
        <v>370</v>
      </c>
      <c r="M1008">
        <v>370</v>
      </c>
      <c r="N1008">
        <v>1</v>
      </c>
    </row>
    <row r="1009" spans="1:14">
      <c r="A1009">
        <v>10317</v>
      </c>
      <c r="B1009" s="1">
        <v>43703</v>
      </c>
      <c r="C1009">
        <v>1785</v>
      </c>
      <c r="D1009" t="s">
        <v>111</v>
      </c>
      <c r="E1009" t="s">
        <v>28</v>
      </c>
      <c r="F1009" t="s">
        <v>160</v>
      </c>
      <c r="G1009" t="s">
        <v>29</v>
      </c>
      <c r="H1009">
        <f t="shared" si="15"/>
        <v>65</v>
      </c>
      <c r="M1009">
        <v>65</v>
      </c>
      <c r="N1009">
        <v>1</v>
      </c>
    </row>
    <row r="1010" spans="1:14">
      <c r="A1010">
        <v>19555</v>
      </c>
      <c r="B1010" s="1">
        <v>43703</v>
      </c>
      <c r="C1010">
        <v>4033</v>
      </c>
      <c r="D1010" t="s">
        <v>111</v>
      </c>
      <c r="E1010" t="s">
        <v>28</v>
      </c>
      <c r="F1010" t="s">
        <v>112</v>
      </c>
      <c r="G1010" t="s">
        <v>34</v>
      </c>
      <c r="H1010">
        <f t="shared" si="15"/>
        <v>80</v>
      </c>
      <c r="M1010">
        <v>80</v>
      </c>
      <c r="N1010">
        <v>1</v>
      </c>
    </row>
    <row r="1011" spans="1:14">
      <c r="A1011">
        <v>73180</v>
      </c>
      <c r="B1011" s="1">
        <v>43703</v>
      </c>
      <c r="C1011">
        <v>16733</v>
      </c>
      <c r="D1011" t="s">
        <v>90</v>
      </c>
      <c r="E1011" t="s">
        <v>28</v>
      </c>
      <c r="F1011" t="s">
        <v>97</v>
      </c>
      <c r="G1011" t="s">
        <v>38</v>
      </c>
      <c r="H1011">
        <f t="shared" si="15"/>
        <v>370</v>
      </c>
      <c r="M1011">
        <v>370</v>
      </c>
      <c r="N1011">
        <v>1</v>
      </c>
    </row>
    <row r="1012" spans="1:14">
      <c r="A1012">
        <v>73174</v>
      </c>
      <c r="B1012" s="1">
        <v>43703</v>
      </c>
      <c r="C1012">
        <v>16727</v>
      </c>
      <c r="D1012" t="s">
        <v>90</v>
      </c>
      <c r="E1012" t="s">
        <v>33</v>
      </c>
      <c r="F1012" t="s">
        <v>97</v>
      </c>
      <c r="G1012" t="s">
        <v>38</v>
      </c>
      <c r="H1012">
        <f t="shared" si="15"/>
        <v>370</v>
      </c>
      <c r="M1012">
        <v>370</v>
      </c>
      <c r="N1012">
        <v>1</v>
      </c>
    </row>
    <row r="1013" spans="1:14">
      <c r="A1013">
        <v>62117</v>
      </c>
      <c r="B1013" s="1">
        <v>43702</v>
      </c>
      <c r="C1013">
        <v>5113</v>
      </c>
      <c r="D1013" t="s">
        <v>111</v>
      </c>
      <c r="E1013" t="s">
        <v>28</v>
      </c>
      <c r="F1013" t="s">
        <v>112</v>
      </c>
      <c r="G1013" t="s">
        <v>34</v>
      </c>
      <c r="H1013">
        <f t="shared" si="15"/>
        <v>80</v>
      </c>
      <c r="M1013">
        <v>80</v>
      </c>
      <c r="N1013">
        <v>1</v>
      </c>
    </row>
    <row r="1014" spans="1:14">
      <c r="A1014">
        <v>19583</v>
      </c>
      <c r="B1014" s="1">
        <v>43702</v>
      </c>
      <c r="C1014">
        <v>9699</v>
      </c>
      <c r="D1014" t="s">
        <v>111</v>
      </c>
      <c r="E1014" t="s">
        <v>28</v>
      </c>
      <c r="F1014" t="s">
        <v>160</v>
      </c>
      <c r="G1014" t="s">
        <v>29</v>
      </c>
      <c r="H1014">
        <f t="shared" si="15"/>
        <v>65</v>
      </c>
      <c r="M1014">
        <v>65</v>
      </c>
      <c r="N1014">
        <v>1</v>
      </c>
    </row>
    <row r="1015" spans="1:14">
      <c r="A1015">
        <v>73170</v>
      </c>
      <c r="B1015" s="1">
        <v>43702</v>
      </c>
      <c r="C1015">
        <v>16723</v>
      </c>
      <c r="D1015" t="s">
        <v>90</v>
      </c>
      <c r="E1015" t="s">
        <v>28</v>
      </c>
      <c r="F1015" t="s">
        <v>97</v>
      </c>
      <c r="G1015" t="s">
        <v>38</v>
      </c>
      <c r="H1015">
        <f t="shared" si="15"/>
        <v>370</v>
      </c>
      <c r="M1015">
        <v>370</v>
      </c>
      <c r="N1015">
        <v>1</v>
      </c>
    </row>
    <row r="1016" spans="1:14">
      <c r="A1016">
        <v>73175</v>
      </c>
      <c r="B1016" s="1">
        <v>43702</v>
      </c>
      <c r="C1016">
        <v>16728</v>
      </c>
      <c r="D1016" t="s">
        <v>90</v>
      </c>
      <c r="E1016" t="s">
        <v>33</v>
      </c>
      <c r="F1016" t="s">
        <v>97</v>
      </c>
      <c r="G1016" t="s">
        <v>38</v>
      </c>
      <c r="H1016">
        <f t="shared" si="15"/>
        <v>370</v>
      </c>
      <c r="M1016">
        <v>370</v>
      </c>
      <c r="N1016">
        <v>1</v>
      </c>
    </row>
    <row r="1017" spans="1:14">
      <c r="A1017">
        <v>73181</v>
      </c>
      <c r="B1017" s="1">
        <v>43702</v>
      </c>
      <c r="C1017">
        <v>16734</v>
      </c>
      <c r="D1017" t="s">
        <v>90</v>
      </c>
      <c r="E1017" t="s">
        <v>28</v>
      </c>
      <c r="F1017" t="s">
        <v>97</v>
      </c>
      <c r="G1017" t="s">
        <v>38</v>
      </c>
      <c r="H1017">
        <f t="shared" si="15"/>
        <v>370</v>
      </c>
      <c r="M1017">
        <v>370</v>
      </c>
      <c r="N1017">
        <v>1</v>
      </c>
    </row>
    <row r="1018" spans="1:14">
      <c r="A1018">
        <v>73176</v>
      </c>
      <c r="B1018" s="1">
        <v>43701</v>
      </c>
      <c r="C1018">
        <v>16729</v>
      </c>
      <c r="D1018" t="s">
        <v>111</v>
      </c>
      <c r="E1018" t="s">
        <v>28</v>
      </c>
      <c r="F1018" t="s">
        <v>97</v>
      </c>
      <c r="G1018" t="s">
        <v>38</v>
      </c>
      <c r="H1018">
        <f t="shared" si="15"/>
        <v>370</v>
      </c>
      <c r="M1018">
        <v>370</v>
      </c>
      <c r="N1018">
        <v>1</v>
      </c>
    </row>
    <row r="1019" spans="1:14">
      <c r="A1019">
        <v>73182</v>
      </c>
      <c r="B1019" s="1">
        <v>43701</v>
      </c>
      <c r="C1019">
        <v>16735</v>
      </c>
      <c r="D1019" t="s">
        <v>111</v>
      </c>
      <c r="E1019" t="s">
        <v>28</v>
      </c>
      <c r="F1019" t="s">
        <v>97</v>
      </c>
      <c r="G1019" t="s">
        <v>38</v>
      </c>
      <c r="H1019">
        <f t="shared" si="15"/>
        <v>370</v>
      </c>
      <c r="M1019">
        <v>370</v>
      </c>
      <c r="N1019">
        <v>1</v>
      </c>
    </row>
    <row r="1020" spans="1:14">
      <c r="A1020">
        <v>63303</v>
      </c>
      <c r="B1020" s="1">
        <v>43701</v>
      </c>
      <c r="C1020">
        <v>2574</v>
      </c>
      <c r="D1020" t="s">
        <v>111</v>
      </c>
      <c r="E1020" t="s">
        <v>28</v>
      </c>
      <c r="F1020" t="s">
        <v>160</v>
      </c>
      <c r="G1020" t="s">
        <v>29</v>
      </c>
      <c r="H1020">
        <f t="shared" si="15"/>
        <v>65</v>
      </c>
      <c r="M1020">
        <v>65</v>
      </c>
      <c r="N1020">
        <v>1</v>
      </c>
    </row>
    <row r="1021" spans="1:14">
      <c r="A1021">
        <v>65109</v>
      </c>
      <c r="B1021" s="1">
        <v>43700</v>
      </c>
      <c r="C1021">
        <v>8524</v>
      </c>
      <c r="D1021" t="s">
        <v>111</v>
      </c>
      <c r="E1021" t="s">
        <v>28</v>
      </c>
      <c r="F1021" t="s">
        <v>160</v>
      </c>
      <c r="G1021" t="s">
        <v>29</v>
      </c>
      <c r="H1021">
        <f t="shared" si="15"/>
        <v>65</v>
      </c>
      <c r="M1021">
        <v>65</v>
      </c>
      <c r="N1021">
        <v>1</v>
      </c>
    </row>
    <row r="1022" spans="1:14">
      <c r="A1022">
        <v>73177</v>
      </c>
      <c r="B1022" s="1">
        <v>43700</v>
      </c>
      <c r="C1022">
        <v>16730</v>
      </c>
      <c r="D1022" t="s">
        <v>90</v>
      </c>
      <c r="E1022" t="s">
        <v>28</v>
      </c>
      <c r="F1022" t="s">
        <v>97</v>
      </c>
      <c r="G1022" t="s">
        <v>38</v>
      </c>
      <c r="H1022">
        <f t="shared" si="15"/>
        <v>370</v>
      </c>
      <c r="M1022">
        <v>370</v>
      </c>
      <c r="N1022">
        <v>1</v>
      </c>
    </row>
    <row r="1023" spans="1:14">
      <c r="A1023">
        <v>20234</v>
      </c>
      <c r="B1023" s="1">
        <v>43699</v>
      </c>
      <c r="C1023">
        <v>7132</v>
      </c>
      <c r="D1023" t="s">
        <v>111</v>
      </c>
      <c r="E1023" t="s">
        <v>19</v>
      </c>
      <c r="F1023" t="s">
        <v>160</v>
      </c>
      <c r="G1023" t="s">
        <v>29</v>
      </c>
      <c r="H1023">
        <f t="shared" si="15"/>
        <v>65</v>
      </c>
      <c r="M1023">
        <v>65</v>
      </c>
      <c r="N1023">
        <v>1</v>
      </c>
    </row>
    <row r="1024" spans="1:14">
      <c r="A1024">
        <v>10676</v>
      </c>
      <c r="B1024" s="1">
        <v>43699</v>
      </c>
      <c r="C1024">
        <v>9640</v>
      </c>
      <c r="D1024" t="s">
        <v>90</v>
      </c>
      <c r="E1024" t="s">
        <v>33</v>
      </c>
      <c r="F1024" t="s">
        <v>160</v>
      </c>
      <c r="G1024" t="s">
        <v>29</v>
      </c>
      <c r="H1024">
        <f t="shared" si="15"/>
        <v>260</v>
      </c>
      <c r="M1024">
        <v>65</v>
      </c>
      <c r="N1024">
        <v>4</v>
      </c>
    </row>
    <row r="1025" spans="1:14">
      <c r="A1025">
        <v>47321</v>
      </c>
      <c r="B1025" s="1">
        <v>43698</v>
      </c>
      <c r="C1025">
        <v>7177</v>
      </c>
      <c r="D1025" t="s">
        <v>111</v>
      </c>
      <c r="E1025" t="s">
        <v>28</v>
      </c>
      <c r="F1025" t="s">
        <v>160</v>
      </c>
      <c r="G1025" t="s">
        <v>29</v>
      </c>
      <c r="H1025">
        <f t="shared" si="15"/>
        <v>65</v>
      </c>
      <c r="M1025">
        <v>65</v>
      </c>
      <c r="N1025">
        <v>1</v>
      </c>
    </row>
    <row r="1026" spans="1:14">
      <c r="A1026">
        <v>64692</v>
      </c>
      <c r="B1026" s="1">
        <v>43698</v>
      </c>
      <c r="C1026">
        <v>1576</v>
      </c>
      <c r="D1026" t="s">
        <v>90</v>
      </c>
      <c r="E1026" t="s">
        <v>33</v>
      </c>
      <c r="F1026" t="s">
        <v>160</v>
      </c>
      <c r="G1026" t="s">
        <v>29</v>
      </c>
      <c r="H1026">
        <f t="shared" si="15"/>
        <v>260</v>
      </c>
      <c r="M1026">
        <v>65</v>
      </c>
      <c r="N1026">
        <v>4</v>
      </c>
    </row>
    <row r="1027" spans="1:14">
      <c r="A1027">
        <v>13614</v>
      </c>
      <c r="B1027" s="1">
        <v>43697</v>
      </c>
      <c r="C1027">
        <v>2686</v>
      </c>
      <c r="D1027" t="s">
        <v>111</v>
      </c>
      <c r="E1027" t="s">
        <v>19</v>
      </c>
      <c r="F1027" t="s">
        <v>183</v>
      </c>
      <c r="G1027" t="s">
        <v>46</v>
      </c>
      <c r="H1027">
        <f t="shared" ref="H1027:H1090" si="16">M1027*N1027</f>
        <v>165</v>
      </c>
      <c r="M1027">
        <v>165</v>
      </c>
      <c r="N1027">
        <v>1</v>
      </c>
    </row>
    <row r="1028" spans="1:14">
      <c r="A1028">
        <v>19800</v>
      </c>
      <c r="B1028" s="1">
        <v>43697</v>
      </c>
      <c r="C1028">
        <v>3340</v>
      </c>
      <c r="D1028" t="s">
        <v>90</v>
      </c>
      <c r="E1028" t="s">
        <v>33</v>
      </c>
      <c r="F1028" t="s">
        <v>160</v>
      </c>
      <c r="G1028" t="s">
        <v>29</v>
      </c>
      <c r="H1028">
        <f t="shared" si="16"/>
        <v>260</v>
      </c>
      <c r="M1028">
        <v>65</v>
      </c>
      <c r="N1028">
        <v>4</v>
      </c>
    </row>
    <row r="1029" spans="1:14">
      <c r="A1029">
        <v>19665</v>
      </c>
      <c r="B1029" s="1">
        <v>43696</v>
      </c>
      <c r="C1029">
        <v>951</v>
      </c>
      <c r="D1029" t="s">
        <v>111</v>
      </c>
      <c r="E1029" t="s">
        <v>19</v>
      </c>
      <c r="F1029" t="s">
        <v>160</v>
      </c>
      <c r="G1029" t="s">
        <v>29</v>
      </c>
      <c r="H1029">
        <f t="shared" si="16"/>
        <v>65</v>
      </c>
      <c r="M1029">
        <v>65</v>
      </c>
      <c r="N1029">
        <v>1</v>
      </c>
    </row>
    <row r="1030" spans="1:14">
      <c r="A1030">
        <v>65901</v>
      </c>
      <c r="B1030" s="1">
        <v>43696</v>
      </c>
      <c r="C1030">
        <v>12255</v>
      </c>
      <c r="D1030" t="s">
        <v>90</v>
      </c>
      <c r="E1030" t="s">
        <v>33</v>
      </c>
      <c r="F1030" t="s">
        <v>183</v>
      </c>
      <c r="G1030" t="s">
        <v>46</v>
      </c>
      <c r="H1030">
        <f t="shared" si="16"/>
        <v>660</v>
      </c>
      <c r="M1030">
        <v>165</v>
      </c>
      <c r="N1030">
        <v>4</v>
      </c>
    </row>
    <row r="1031" spans="1:14">
      <c r="A1031">
        <v>63660</v>
      </c>
      <c r="B1031" s="1">
        <v>43695</v>
      </c>
      <c r="C1031">
        <v>609</v>
      </c>
      <c r="D1031" t="s">
        <v>111</v>
      </c>
      <c r="E1031" t="s">
        <v>28</v>
      </c>
      <c r="F1031" t="s">
        <v>183</v>
      </c>
      <c r="G1031" t="s">
        <v>46</v>
      </c>
      <c r="H1031">
        <f t="shared" si="16"/>
        <v>165</v>
      </c>
      <c r="M1031">
        <v>165</v>
      </c>
      <c r="N1031">
        <v>1</v>
      </c>
    </row>
    <row r="1032" spans="1:14">
      <c r="A1032">
        <v>62845</v>
      </c>
      <c r="B1032" s="1">
        <v>43695</v>
      </c>
      <c r="C1032">
        <v>870</v>
      </c>
      <c r="D1032" t="s">
        <v>111</v>
      </c>
      <c r="E1032" t="s">
        <v>28</v>
      </c>
      <c r="F1032" t="s">
        <v>120</v>
      </c>
      <c r="G1032" t="s">
        <v>53</v>
      </c>
      <c r="H1032">
        <f t="shared" si="16"/>
        <v>94.75</v>
      </c>
      <c r="M1032">
        <v>94.75</v>
      </c>
      <c r="N1032">
        <v>1</v>
      </c>
    </row>
    <row r="1033" spans="1:14">
      <c r="A1033">
        <v>66289</v>
      </c>
      <c r="B1033" s="1">
        <v>43694</v>
      </c>
      <c r="C1033">
        <v>10603</v>
      </c>
      <c r="D1033" t="s">
        <v>111</v>
      </c>
      <c r="E1033" t="s">
        <v>28</v>
      </c>
      <c r="F1033" t="s">
        <v>94</v>
      </c>
      <c r="G1033" t="s">
        <v>53</v>
      </c>
      <c r="H1033">
        <f t="shared" si="16"/>
        <v>133.37</v>
      </c>
      <c r="M1033">
        <v>133.37</v>
      </c>
      <c r="N1033">
        <v>1</v>
      </c>
    </row>
    <row r="1034" spans="1:14">
      <c r="A1034">
        <v>19550</v>
      </c>
      <c r="B1034" s="1">
        <v>43693</v>
      </c>
      <c r="C1034">
        <v>7158</v>
      </c>
      <c r="D1034" t="s">
        <v>111</v>
      </c>
      <c r="E1034" t="s">
        <v>19</v>
      </c>
      <c r="F1034" t="s">
        <v>94</v>
      </c>
      <c r="G1034" t="s">
        <v>53</v>
      </c>
      <c r="H1034">
        <f t="shared" si="16"/>
        <v>133.37</v>
      </c>
      <c r="M1034">
        <v>133.37</v>
      </c>
      <c r="N1034">
        <v>1</v>
      </c>
    </row>
    <row r="1035" spans="1:14">
      <c r="A1035">
        <v>70058</v>
      </c>
      <c r="B1035" s="1">
        <v>43692</v>
      </c>
      <c r="C1035">
        <v>13611</v>
      </c>
      <c r="D1035" t="s">
        <v>111</v>
      </c>
      <c r="E1035" t="s">
        <v>19</v>
      </c>
      <c r="F1035" t="s">
        <v>228</v>
      </c>
      <c r="G1035" t="s">
        <v>29</v>
      </c>
      <c r="H1035">
        <f t="shared" si="16"/>
        <v>22.74</v>
      </c>
      <c r="M1035">
        <v>22.74</v>
      </c>
      <c r="N1035">
        <v>1</v>
      </c>
    </row>
    <row r="1036" spans="1:14">
      <c r="A1036">
        <v>63398</v>
      </c>
      <c r="B1036" s="1">
        <v>43691</v>
      </c>
      <c r="C1036">
        <v>785</v>
      </c>
      <c r="D1036" t="s">
        <v>111</v>
      </c>
      <c r="E1036" t="s">
        <v>28</v>
      </c>
      <c r="F1036" t="s">
        <v>94</v>
      </c>
      <c r="G1036" t="s">
        <v>53</v>
      </c>
      <c r="H1036">
        <f t="shared" si="16"/>
        <v>133.37</v>
      </c>
      <c r="M1036">
        <v>133.37</v>
      </c>
      <c r="N1036">
        <v>1</v>
      </c>
    </row>
    <row r="1037" spans="1:14">
      <c r="A1037">
        <v>73122</v>
      </c>
      <c r="B1037" s="1">
        <v>43688</v>
      </c>
      <c r="C1037">
        <v>16675</v>
      </c>
      <c r="D1037" t="s">
        <v>90</v>
      </c>
      <c r="E1037" t="s">
        <v>28</v>
      </c>
      <c r="F1037" t="s">
        <v>97</v>
      </c>
      <c r="G1037" t="s">
        <v>38</v>
      </c>
      <c r="H1037">
        <f t="shared" si="16"/>
        <v>370</v>
      </c>
      <c r="M1037">
        <v>370</v>
      </c>
      <c r="N1037">
        <v>1</v>
      </c>
    </row>
    <row r="1038" spans="1:14">
      <c r="A1038">
        <v>73123</v>
      </c>
      <c r="B1038" s="1">
        <v>43687</v>
      </c>
      <c r="C1038">
        <v>16676</v>
      </c>
      <c r="D1038" t="s">
        <v>111</v>
      </c>
      <c r="E1038" t="s">
        <v>28</v>
      </c>
      <c r="F1038" t="s">
        <v>97</v>
      </c>
      <c r="G1038" t="s">
        <v>38</v>
      </c>
      <c r="H1038">
        <f t="shared" si="16"/>
        <v>370</v>
      </c>
      <c r="M1038">
        <v>370</v>
      </c>
      <c r="N1038">
        <v>1</v>
      </c>
    </row>
    <row r="1039" spans="1:14">
      <c r="A1039">
        <v>73124</v>
      </c>
      <c r="B1039" s="1">
        <v>43686</v>
      </c>
      <c r="C1039">
        <v>16677</v>
      </c>
      <c r="D1039" t="s">
        <v>90</v>
      </c>
      <c r="E1039" t="s">
        <v>28</v>
      </c>
      <c r="F1039" t="s">
        <v>97</v>
      </c>
      <c r="G1039" t="s">
        <v>38</v>
      </c>
      <c r="H1039">
        <f t="shared" si="16"/>
        <v>370</v>
      </c>
      <c r="M1039">
        <v>370</v>
      </c>
      <c r="N1039">
        <v>1</v>
      </c>
    </row>
    <row r="1040" spans="1:14">
      <c r="A1040">
        <v>73125</v>
      </c>
      <c r="B1040" s="1">
        <v>43685</v>
      </c>
      <c r="C1040">
        <v>16678</v>
      </c>
      <c r="D1040" t="s">
        <v>90</v>
      </c>
      <c r="E1040" t="s">
        <v>28</v>
      </c>
      <c r="F1040" t="s">
        <v>97</v>
      </c>
      <c r="G1040" t="s">
        <v>38</v>
      </c>
      <c r="H1040">
        <f t="shared" si="16"/>
        <v>370</v>
      </c>
      <c r="M1040">
        <v>370</v>
      </c>
      <c r="N1040">
        <v>1</v>
      </c>
    </row>
    <row r="1041" spans="1:14">
      <c r="A1041">
        <v>73126</v>
      </c>
      <c r="B1041" s="1">
        <v>43684</v>
      </c>
      <c r="C1041">
        <v>16679</v>
      </c>
      <c r="D1041" t="s">
        <v>90</v>
      </c>
      <c r="E1041" t="s">
        <v>28</v>
      </c>
      <c r="F1041" t="s">
        <v>97</v>
      </c>
      <c r="G1041" t="s">
        <v>38</v>
      </c>
      <c r="H1041">
        <f t="shared" si="16"/>
        <v>370</v>
      </c>
      <c r="M1041">
        <v>370</v>
      </c>
      <c r="N1041">
        <v>1</v>
      </c>
    </row>
    <row r="1042" spans="1:14">
      <c r="A1042">
        <v>71271</v>
      </c>
      <c r="B1042" s="1">
        <v>43683</v>
      </c>
      <c r="C1042">
        <v>14824</v>
      </c>
      <c r="D1042" t="s">
        <v>111</v>
      </c>
      <c r="E1042" t="s">
        <v>28</v>
      </c>
      <c r="F1042" t="s">
        <v>140</v>
      </c>
      <c r="G1042" t="s">
        <v>29</v>
      </c>
      <c r="H1042">
        <f t="shared" si="16"/>
        <v>9.59</v>
      </c>
      <c r="M1042">
        <v>9.59</v>
      </c>
      <c r="N1042">
        <v>1</v>
      </c>
    </row>
    <row r="1043" spans="1:14">
      <c r="A1043">
        <v>73127</v>
      </c>
      <c r="B1043" s="1">
        <v>43683</v>
      </c>
      <c r="C1043">
        <v>16680</v>
      </c>
      <c r="D1043" t="s">
        <v>90</v>
      </c>
      <c r="E1043" t="s">
        <v>28</v>
      </c>
      <c r="F1043" t="s">
        <v>97</v>
      </c>
      <c r="G1043" t="s">
        <v>38</v>
      </c>
      <c r="H1043">
        <f t="shared" si="16"/>
        <v>370</v>
      </c>
      <c r="M1043">
        <v>370</v>
      </c>
      <c r="N1043">
        <v>1</v>
      </c>
    </row>
    <row r="1044" spans="1:14">
      <c r="A1044">
        <v>73128</v>
      </c>
      <c r="B1044" s="1">
        <v>43682</v>
      </c>
      <c r="C1044">
        <v>16681</v>
      </c>
      <c r="D1044" t="s">
        <v>90</v>
      </c>
      <c r="E1044" t="s">
        <v>33</v>
      </c>
      <c r="F1044" t="s">
        <v>97</v>
      </c>
      <c r="G1044" t="s">
        <v>38</v>
      </c>
      <c r="H1044">
        <f t="shared" si="16"/>
        <v>370</v>
      </c>
      <c r="M1044">
        <v>370</v>
      </c>
      <c r="N1044">
        <v>1</v>
      </c>
    </row>
    <row r="1045" spans="1:14">
      <c r="A1045">
        <v>64813</v>
      </c>
      <c r="B1045" s="1">
        <v>43681</v>
      </c>
      <c r="C1045">
        <v>10018</v>
      </c>
      <c r="D1045" t="s">
        <v>90</v>
      </c>
      <c r="E1045" t="s">
        <v>28</v>
      </c>
      <c r="F1045" t="s">
        <v>183</v>
      </c>
      <c r="G1045" t="s">
        <v>46</v>
      </c>
      <c r="H1045">
        <f t="shared" si="16"/>
        <v>495</v>
      </c>
      <c r="M1045">
        <v>165</v>
      </c>
      <c r="N1045">
        <v>3</v>
      </c>
    </row>
    <row r="1046" spans="1:14">
      <c r="A1046">
        <v>73129</v>
      </c>
      <c r="B1046" s="1">
        <v>43681</v>
      </c>
      <c r="C1046">
        <v>16682</v>
      </c>
      <c r="D1046" t="s">
        <v>90</v>
      </c>
      <c r="E1046" t="s">
        <v>33</v>
      </c>
      <c r="F1046" t="s">
        <v>97</v>
      </c>
      <c r="G1046" t="s">
        <v>38</v>
      </c>
      <c r="H1046">
        <f t="shared" si="16"/>
        <v>370</v>
      </c>
      <c r="M1046">
        <v>370</v>
      </c>
      <c r="N1046">
        <v>1</v>
      </c>
    </row>
    <row r="1047" spans="1:14">
      <c r="A1047">
        <v>73204</v>
      </c>
      <c r="B1047" s="1">
        <v>43681</v>
      </c>
      <c r="C1047">
        <v>16757</v>
      </c>
      <c r="D1047" t="s">
        <v>90</v>
      </c>
      <c r="E1047" t="s">
        <v>28</v>
      </c>
      <c r="F1047" t="s">
        <v>97</v>
      </c>
      <c r="G1047" t="s">
        <v>38</v>
      </c>
      <c r="H1047">
        <f t="shared" si="16"/>
        <v>370</v>
      </c>
      <c r="M1047">
        <v>370</v>
      </c>
      <c r="N1047">
        <v>1</v>
      </c>
    </row>
    <row r="1048" spans="1:14">
      <c r="A1048">
        <v>73130</v>
      </c>
      <c r="B1048" s="1">
        <v>43680</v>
      </c>
      <c r="C1048">
        <v>16683</v>
      </c>
      <c r="D1048" t="s">
        <v>90</v>
      </c>
      <c r="E1048" t="s">
        <v>28</v>
      </c>
      <c r="F1048" t="s">
        <v>97</v>
      </c>
      <c r="G1048" t="s">
        <v>38</v>
      </c>
      <c r="H1048">
        <f t="shared" si="16"/>
        <v>370</v>
      </c>
      <c r="M1048">
        <v>370</v>
      </c>
      <c r="N1048">
        <v>1</v>
      </c>
    </row>
    <row r="1049" spans="1:14">
      <c r="A1049">
        <v>67147</v>
      </c>
      <c r="B1049" s="1">
        <v>43679</v>
      </c>
      <c r="C1049">
        <v>412</v>
      </c>
      <c r="D1049" t="s">
        <v>90</v>
      </c>
      <c r="E1049" t="s">
        <v>28</v>
      </c>
      <c r="F1049" t="s">
        <v>300</v>
      </c>
      <c r="G1049" t="s">
        <v>42</v>
      </c>
      <c r="H1049">
        <f t="shared" si="16"/>
        <v>199</v>
      </c>
      <c r="M1049">
        <v>199</v>
      </c>
      <c r="N1049">
        <v>1</v>
      </c>
    </row>
    <row r="1050" spans="1:14">
      <c r="A1050">
        <v>73131</v>
      </c>
      <c r="B1050" s="1">
        <v>43679</v>
      </c>
      <c r="C1050">
        <v>16684</v>
      </c>
      <c r="D1050" t="s">
        <v>90</v>
      </c>
      <c r="E1050" t="s">
        <v>28</v>
      </c>
      <c r="F1050" t="s">
        <v>97</v>
      </c>
      <c r="G1050" t="s">
        <v>38</v>
      </c>
      <c r="H1050">
        <f t="shared" si="16"/>
        <v>370</v>
      </c>
      <c r="M1050">
        <v>370</v>
      </c>
      <c r="N1050">
        <v>1</v>
      </c>
    </row>
    <row r="1051" spans="1:14">
      <c r="A1051">
        <v>73132</v>
      </c>
      <c r="B1051" s="1">
        <v>43678</v>
      </c>
      <c r="C1051">
        <v>16685</v>
      </c>
      <c r="D1051" t="s">
        <v>111</v>
      </c>
      <c r="E1051" t="s">
        <v>33</v>
      </c>
      <c r="F1051" t="s">
        <v>97</v>
      </c>
      <c r="G1051" t="s">
        <v>38</v>
      </c>
      <c r="H1051">
        <f t="shared" si="16"/>
        <v>370</v>
      </c>
      <c r="M1051">
        <v>370</v>
      </c>
      <c r="N1051">
        <v>1</v>
      </c>
    </row>
    <row r="1052" spans="1:14">
      <c r="A1052">
        <v>64775</v>
      </c>
      <c r="B1052" s="1">
        <v>43678</v>
      </c>
      <c r="C1052">
        <v>5576</v>
      </c>
      <c r="D1052" t="s">
        <v>90</v>
      </c>
      <c r="E1052" t="s">
        <v>28</v>
      </c>
      <c r="F1052" t="s">
        <v>160</v>
      </c>
      <c r="G1052" t="s">
        <v>29</v>
      </c>
      <c r="H1052">
        <f t="shared" si="16"/>
        <v>65</v>
      </c>
      <c r="M1052">
        <v>65</v>
      </c>
      <c r="N1052">
        <v>1</v>
      </c>
    </row>
    <row r="1053" spans="1:14">
      <c r="A1053">
        <v>64559</v>
      </c>
      <c r="B1053" s="1">
        <v>43677</v>
      </c>
      <c r="C1053">
        <v>10366</v>
      </c>
      <c r="D1053" t="s">
        <v>90</v>
      </c>
      <c r="E1053" t="s">
        <v>28</v>
      </c>
      <c r="F1053" t="s">
        <v>94</v>
      </c>
      <c r="G1053" t="s">
        <v>53</v>
      </c>
      <c r="H1053">
        <f t="shared" si="16"/>
        <v>133.37</v>
      </c>
      <c r="M1053">
        <v>133.37</v>
      </c>
      <c r="N1053">
        <v>1</v>
      </c>
    </row>
    <row r="1054" spans="1:14">
      <c r="A1054">
        <v>73133</v>
      </c>
      <c r="B1054" s="1">
        <v>43677</v>
      </c>
      <c r="C1054">
        <v>16686</v>
      </c>
      <c r="D1054" t="s">
        <v>90</v>
      </c>
      <c r="E1054" t="s">
        <v>28</v>
      </c>
      <c r="F1054" t="s">
        <v>97</v>
      </c>
      <c r="G1054" t="s">
        <v>38</v>
      </c>
      <c r="H1054">
        <f t="shared" si="16"/>
        <v>370</v>
      </c>
      <c r="M1054">
        <v>370</v>
      </c>
      <c r="N1054">
        <v>1</v>
      </c>
    </row>
    <row r="1055" spans="1:14">
      <c r="A1055">
        <v>73134</v>
      </c>
      <c r="B1055" s="1">
        <v>43676</v>
      </c>
      <c r="C1055">
        <v>16687</v>
      </c>
      <c r="D1055" t="s">
        <v>90</v>
      </c>
      <c r="E1055" t="s">
        <v>33</v>
      </c>
      <c r="F1055" t="s">
        <v>97</v>
      </c>
      <c r="G1055" t="s">
        <v>38</v>
      </c>
      <c r="H1055">
        <f t="shared" si="16"/>
        <v>370</v>
      </c>
      <c r="M1055">
        <v>370</v>
      </c>
      <c r="N1055">
        <v>1</v>
      </c>
    </row>
    <row r="1056" spans="1:14">
      <c r="A1056">
        <v>73135</v>
      </c>
      <c r="B1056" s="1">
        <v>43675</v>
      </c>
      <c r="C1056">
        <v>16688</v>
      </c>
      <c r="D1056" t="s">
        <v>90</v>
      </c>
      <c r="E1056" t="s">
        <v>33</v>
      </c>
      <c r="F1056" t="s">
        <v>97</v>
      </c>
      <c r="G1056" t="s">
        <v>38</v>
      </c>
      <c r="H1056">
        <f t="shared" si="16"/>
        <v>370</v>
      </c>
      <c r="M1056">
        <v>370</v>
      </c>
      <c r="N1056">
        <v>1</v>
      </c>
    </row>
    <row r="1057" spans="1:14">
      <c r="A1057">
        <v>73136</v>
      </c>
      <c r="B1057" s="1">
        <v>43674</v>
      </c>
      <c r="C1057">
        <v>16689</v>
      </c>
      <c r="D1057" t="s">
        <v>111</v>
      </c>
      <c r="E1057" t="s">
        <v>28</v>
      </c>
      <c r="F1057" t="s">
        <v>97</v>
      </c>
      <c r="G1057" t="s">
        <v>38</v>
      </c>
      <c r="H1057">
        <f t="shared" si="16"/>
        <v>370</v>
      </c>
      <c r="M1057">
        <v>370</v>
      </c>
      <c r="N1057">
        <v>1</v>
      </c>
    </row>
    <row r="1058" spans="1:14">
      <c r="A1058">
        <v>73137</v>
      </c>
      <c r="B1058" s="1">
        <v>43673</v>
      </c>
      <c r="C1058">
        <v>16690</v>
      </c>
      <c r="D1058" t="s">
        <v>90</v>
      </c>
      <c r="E1058" t="s">
        <v>33</v>
      </c>
      <c r="F1058" t="s">
        <v>97</v>
      </c>
      <c r="G1058" t="s">
        <v>38</v>
      </c>
      <c r="H1058">
        <f t="shared" si="16"/>
        <v>370</v>
      </c>
      <c r="M1058">
        <v>370</v>
      </c>
      <c r="N1058">
        <v>1</v>
      </c>
    </row>
    <row r="1059" spans="1:14">
      <c r="A1059">
        <v>73138</v>
      </c>
      <c r="B1059" s="1">
        <v>43672</v>
      </c>
      <c r="C1059">
        <v>16691</v>
      </c>
      <c r="D1059" t="s">
        <v>111</v>
      </c>
      <c r="E1059" t="s">
        <v>28</v>
      </c>
      <c r="F1059" t="s">
        <v>97</v>
      </c>
      <c r="G1059" t="s">
        <v>38</v>
      </c>
      <c r="H1059">
        <f t="shared" si="16"/>
        <v>370</v>
      </c>
      <c r="M1059">
        <v>370</v>
      </c>
      <c r="N1059">
        <v>1</v>
      </c>
    </row>
    <row r="1060" spans="1:14">
      <c r="A1060">
        <v>73139</v>
      </c>
      <c r="B1060" s="1">
        <v>43671</v>
      </c>
      <c r="C1060">
        <v>16692</v>
      </c>
      <c r="D1060" t="s">
        <v>90</v>
      </c>
      <c r="E1060" t="s">
        <v>28</v>
      </c>
      <c r="F1060" t="s">
        <v>97</v>
      </c>
      <c r="G1060" t="s">
        <v>38</v>
      </c>
      <c r="H1060">
        <f t="shared" si="16"/>
        <v>370</v>
      </c>
      <c r="M1060">
        <v>370</v>
      </c>
      <c r="N1060">
        <v>1</v>
      </c>
    </row>
    <row r="1061" spans="1:14">
      <c r="A1061">
        <v>63936</v>
      </c>
      <c r="B1061" s="1">
        <v>43668</v>
      </c>
      <c r="C1061">
        <v>11329</v>
      </c>
      <c r="D1061" t="s">
        <v>90</v>
      </c>
      <c r="E1061" t="s">
        <v>28</v>
      </c>
      <c r="F1061" t="s">
        <v>160</v>
      </c>
      <c r="G1061" t="s">
        <v>29</v>
      </c>
      <c r="H1061">
        <f t="shared" si="16"/>
        <v>195</v>
      </c>
      <c r="M1061">
        <v>65</v>
      </c>
      <c r="N1061">
        <v>3</v>
      </c>
    </row>
    <row r="1062" spans="1:14">
      <c r="A1062">
        <v>74454</v>
      </c>
      <c r="B1062" s="1">
        <v>43668</v>
      </c>
      <c r="C1062">
        <v>18007</v>
      </c>
      <c r="D1062" t="s">
        <v>90</v>
      </c>
      <c r="E1062" t="s">
        <v>28</v>
      </c>
      <c r="F1062" t="s">
        <v>228</v>
      </c>
      <c r="G1062" t="s">
        <v>29</v>
      </c>
      <c r="H1062">
        <f t="shared" si="16"/>
        <v>22.74</v>
      </c>
      <c r="M1062">
        <v>22.74</v>
      </c>
      <c r="N1062">
        <v>1</v>
      </c>
    </row>
    <row r="1063" spans="1:14">
      <c r="A1063">
        <v>73218</v>
      </c>
      <c r="B1063" s="1">
        <v>43660</v>
      </c>
      <c r="C1063">
        <v>16771</v>
      </c>
      <c r="D1063" t="s">
        <v>90</v>
      </c>
      <c r="E1063" t="s">
        <v>33</v>
      </c>
      <c r="F1063" t="s">
        <v>97</v>
      </c>
      <c r="G1063" t="s">
        <v>38</v>
      </c>
      <c r="H1063">
        <f t="shared" si="16"/>
        <v>370</v>
      </c>
      <c r="M1063">
        <v>370</v>
      </c>
      <c r="N1063">
        <v>1</v>
      </c>
    </row>
    <row r="1064" spans="1:14">
      <c r="A1064">
        <v>62789</v>
      </c>
      <c r="B1064" s="1">
        <v>43659</v>
      </c>
      <c r="C1064">
        <v>1628</v>
      </c>
      <c r="D1064" t="s">
        <v>90</v>
      </c>
      <c r="E1064" t="s">
        <v>33</v>
      </c>
      <c r="F1064" t="s">
        <v>134</v>
      </c>
      <c r="G1064" t="s">
        <v>29</v>
      </c>
      <c r="H1064">
        <f t="shared" si="16"/>
        <v>340</v>
      </c>
      <c r="M1064">
        <v>85</v>
      </c>
      <c r="N1064">
        <v>4</v>
      </c>
    </row>
    <row r="1065" spans="1:14">
      <c r="A1065">
        <v>60807</v>
      </c>
      <c r="B1065" s="1">
        <v>43652</v>
      </c>
      <c r="C1065">
        <v>9854</v>
      </c>
      <c r="D1065" t="s">
        <v>90</v>
      </c>
      <c r="E1065" t="s">
        <v>28</v>
      </c>
      <c r="F1065" t="s">
        <v>120</v>
      </c>
      <c r="G1065" t="s">
        <v>53</v>
      </c>
      <c r="H1065">
        <f t="shared" si="16"/>
        <v>284.25</v>
      </c>
      <c r="M1065">
        <v>94.75</v>
      </c>
      <c r="N1065">
        <v>3</v>
      </c>
    </row>
    <row r="1066" spans="1:14">
      <c r="A1066">
        <v>65312</v>
      </c>
      <c r="B1066" s="1">
        <v>43652</v>
      </c>
      <c r="C1066">
        <v>6506</v>
      </c>
      <c r="D1066" t="s">
        <v>90</v>
      </c>
      <c r="E1066" t="s">
        <v>33</v>
      </c>
      <c r="F1066" t="s">
        <v>134</v>
      </c>
      <c r="G1066" t="s">
        <v>29</v>
      </c>
      <c r="H1066">
        <f t="shared" si="16"/>
        <v>340</v>
      </c>
      <c r="M1066">
        <v>85</v>
      </c>
      <c r="N1066">
        <v>4</v>
      </c>
    </row>
    <row r="1067" spans="1:14">
      <c r="A1067">
        <v>66764</v>
      </c>
      <c r="B1067" s="1">
        <v>43652</v>
      </c>
      <c r="C1067">
        <v>10577</v>
      </c>
      <c r="D1067" t="s">
        <v>90</v>
      </c>
      <c r="E1067" t="s">
        <v>33</v>
      </c>
      <c r="F1067" t="s">
        <v>160</v>
      </c>
      <c r="G1067" t="s">
        <v>29</v>
      </c>
      <c r="H1067">
        <f t="shared" si="16"/>
        <v>260</v>
      </c>
      <c r="M1067">
        <v>65</v>
      </c>
      <c r="N1067">
        <v>4</v>
      </c>
    </row>
    <row r="1068" spans="1:14">
      <c r="A1068">
        <v>50466</v>
      </c>
      <c r="B1068" s="1">
        <v>43652</v>
      </c>
      <c r="C1068">
        <v>822</v>
      </c>
      <c r="D1068" t="s">
        <v>90</v>
      </c>
      <c r="E1068" t="s">
        <v>28</v>
      </c>
      <c r="F1068" t="s">
        <v>94</v>
      </c>
      <c r="G1068" t="s">
        <v>53</v>
      </c>
      <c r="H1068">
        <f t="shared" si="16"/>
        <v>133.37</v>
      </c>
      <c r="M1068">
        <v>133.37</v>
      </c>
      <c r="N1068">
        <v>1</v>
      </c>
    </row>
    <row r="1069" spans="1:14">
      <c r="A1069">
        <v>50364</v>
      </c>
      <c r="B1069" s="1">
        <v>43651</v>
      </c>
      <c r="C1069">
        <v>9082</v>
      </c>
      <c r="D1069" t="s">
        <v>90</v>
      </c>
      <c r="E1069" t="s">
        <v>28</v>
      </c>
      <c r="F1069" t="s">
        <v>112</v>
      </c>
      <c r="G1069" t="s">
        <v>34</v>
      </c>
      <c r="H1069">
        <f t="shared" si="16"/>
        <v>80</v>
      </c>
      <c r="M1069">
        <v>80</v>
      </c>
      <c r="N1069">
        <v>1</v>
      </c>
    </row>
    <row r="1070" spans="1:14">
      <c r="A1070">
        <v>67046</v>
      </c>
      <c r="B1070" s="1">
        <v>43651</v>
      </c>
      <c r="C1070">
        <v>4460</v>
      </c>
      <c r="D1070" t="s">
        <v>90</v>
      </c>
      <c r="E1070" t="s">
        <v>33</v>
      </c>
      <c r="F1070" t="s">
        <v>134</v>
      </c>
      <c r="G1070" t="s">
        <v>29</v>
      </c>
      <c r="H1070">
        <f t="shared" si="16"/>
        <v>340</v>
      </c>
      <c r="M1070">
        <v>85</v>
      </c>
      <c r="N1070">
        <v>4</v>
      </c>
    </row>
    <row r="1071" spans="1:14">
      <c r="A1071">
        <v>66764</v>
      </c>
      <c r="B1071" s="1">
        <v>43651</v>
      </c>
      <c r="C1071">
        <v>10577</v>
      </c>
      <c r="D1071" t="s">
        <v>90</v>
      </c>
      <c r="E1071" t="s">
        <v>33</v>
      </c>
      <c r="F1071" t="s">
        <v>160</v>
      </c>
      <c r="G1071" t="s">
        <v>29</v>
      </c>
      <c r="H1071">
        <f t="shared" si="16"/>
        <v>260</v>
      </c>
      <c r="M1071">
        <v>65</v>
      </c>
      <c r="N1071">
        <v>4</v>
      </c>
    </row>
    <row r="1072" spans="1:14">
      <c r="A1072">
        <v>50377</v>
      </c>
      <c r="B1072" s="1">
        <v>43651</v>
      </c>
      <c r="C1072">
        <v>6376</v>
      </c>
      <c r="D1072" t="s">
        <v>90</v>
      </c>
      <c r="E1072" t="s">
        <v>28</v>
      </c>
      <c r="F1072" t="s">
        <v>94</v>
      </c>
      <c r="G1072" t="s">
        <v>53</v>
      </c>
      <c r="H1072">
        <f t="shared" si="16"/>
        <v>133.37</v>
      </c>
      <c r="M1072">
        <v>133.37</v>
      </c>
      <c r="N1072">
        <v>1</v>
      </c>
    </row>
    <row r="1073" spans="1:14">
      <c r="A1073">
        <v>73220</v>
      </c>
      <c r="B1073" s="1">
        <v>43650</v>
      </c>
      <c r="C1073">
        <v>16773</v>
      </c>
      <c r="D1073" t="s">
        <v>111</v>
      </c>
      <c r="E1073" t="s">
        <v>33</v>
      </c>
      <c r="F1073" t="s">
        <v>97</v>
      </c>
      <c r="G1073" t="s">
        <v>38</v>
      </c>
      <c r="H1073">
        <f t="shared" si="16"/>
        <v>370</v>
      </c>
      <c r="M1073">
        <v>370</v>
      </c>
      <c r="N1073">
        <v>1</v>
      </c>
    </row>
    <row r="1074" spans="1:14">
      <c r="A1074">
        <v>66958</v>
      </c>
      <c r="B1074" s="1">
        <v>43650</v>
      </c>
      <c r="C1074">
        <v>467</v>
      </c>
      <c r="D1074" t="s">
        <v>90</v>
      </c>
      <c r="E1074" t="s">
        <v>33</v>
      </c>
      <c r="F1074" t="s">
        <v>183</v>
      </c>
      <c r="G1074" t="s">
        <v>46</v>
      </c>
      <c r="H1074">
        <f t="shared" si="16"/>
        <v>660</v>
      </c>
      <c r="M1074">
        <v>165</v>
      </c>
      <c r="N1074">
        <v>4</v>
      </c>
    </row>
    <row r="1075" spans="1:14">
      <c r="A1075">
        <v>62571</v>
      </c>
      <c r="B1075" s="1">
        <v>43648</v>
      </c>
      <c r="C1075">
        <v>9353</v>
      </c>
      <c r="D1075" t="s">
        <v>90</v>
      </c>
      <c r="E1075" t="s">
        <v>28</v>
      </c>
      <c r="F1075" t="s">
        <v>120</v>
      </c>
      <c r="G1075" t="s">
        <v>53</v>
      </c>
      <c r="H1075">
        <f t="shared" si="16"/>
        <v>284.25</v>
      </c>
      <c r="M1075">
        <v>94.75</v>
      </c>
      <c r="N1075">
        <v>3</v>
      </c>
    </row>
    <row r="1076" spans="1:14">
      <c r="A1076">
        <v>58298</v>
      </c>
      <c r="B1076" s="1">
        <v>43647</v>
      </c>
      <c r="C1076">
        <v>4280</v>
      </c>
      <c r="D1076" t="s">
        <v>111</v>
      </c>
      <c r="E1076" t="s">
        <v>33</v>
      </c>
      <c r="F1076" t="s">
        <v>120</v>
      </c>
      <c r="G1076" t="s">
        <v>53</v>
      </c>
      <c r="H1076">
        <f t="shared" si="16"/>
        <v>473.75</v>
      </c>
      <c r="M1076">
        <v>94.75</v>
      </c>
      <c r="N1076">
        <v>5</v>
      </c>
    </row>
    <row r="1077" spans="1:14">
      <c r="A1077">
        <v>56244</v>
      </c>
      <c r="B1077" s="1">
        <v>43647</v>
      </c>
      <c r="C1077">
        <v>437</v>
      </c>
      <c r="D1077" t="s">
        <v>111</v>
      </c>
      <c r="E1077" t="s">
        <v>33</v>
      </c>
      <c r="F1077" t="s">
        <v>120</v>
      </c>
      <c r="G1077" t="s">
        <v>53</v>
      </c>
      <c r="H1077">
        <f t="shared" si="16"/>
        <v>473.75</v>
      </c>
      <c r="M1077">
        <v>94.75</v>
      </c>
      <c r="N1077">
        <v>5</v>
      </c>
    </row>
    <row r="1078" spans="1:14">
      <c r="A1078">
        <v>65015</v>
      </c>
      <c r="B1078" s="1">
        <v>43645</v>
      </c>
      <c r="C1078">
        <v>12286</v>
      </c>
      <c r="D1078" t="s">
        <v>90</v>
      </c>
      <c r="E1078" t="s">
        <v>33</v>
      </c>
      <c r="F1078" t="s">
        <v>845</v>
      </c>
      <c r="G1078" t="s">
        <v>42</v>
      </c>
      <c r="H1078">
        <f t="shared" si="16"/>
        <v>179.96</v>
      </c>
      <c r="M1078">
        <v>44.99</v>
      </c>
      <c r="N1078">
        <v>4</v>
      </c>
    </row>
    <row r="1079" spans="1:14">
      <c r="A1079">
        <v>19126</v>
      </c>
      <c r="B1079" s="1">
        <v>43644</v>
      </c>
      <c r="C1079">
        <v>10070</v>
      </c>
      <c r="D1079" t="s">
        <v>111</v>
      </c>
      <c r="E1079" t="s">
        <v>28</v>
      </c>
      <c r="F1079" t="s">
        <v>94</v>
      </c>
      <c r="G1079" t="s">
        <v>53</v>
      </c>
      <c r="H1079">
        <f t="shared" si="16"/>
        <v>133.37</v>
      </c>
      <c r="M1079">
        <v>133.37</v>
      </c>
      <c r="N1079">
        <v>1</v>
      </c>
    </row>
    <row r="1080" spans="1:14">
      <c r="A1080">
        <v>66458</v>
      </c>
      <c r="B1080" s="1">
        <v>43644</v>
      </c>
      <c r="C1080">
        <v>6049</v>
      </c>
      <c r="D1080" t="s">
        <v>90</v>
      </c>
      <c r="E1080" t="s">
        <v>33</v>
      </c>
      <c r="F1080" t="s">
        <v>134</v>
      </c>
      <c r="G1080" t="s">
        <v>29</v>
      </c>
      <c r="H1080">
        <f t="shared" si="16"/>
        <v>340</v>
      </c>
      <c r="M1080">
        <v>85</v>
      </c>
      <c r="N1080">
        <v>4</v>
      </c>
    </row>
    <row r="1081" spans="1:14">
      <c r="A1081">
        <v>19885</v>
      </c>
      <c r="B1081" s="1">
        <v>43643</v>
      </c>
      <c r="C1081">
        <v>10327</v>
      </c>
      <c r="D1081" t="s">
        <v>111</v>
      </c>
      <c r="E1081" t="s">
        <v>28</v>
      </c>
      <c r="F1081" t="s">
        <v>94</v>
      </c>
      <c r="G1081" t="s">
        <v>53</v>
      </c>
      <c r="H1081">
        <f t="shared" si="16"/>
        <v>133.37</v>
      </c>
      <c r="M1081">
        <v>133.37</v>
      </c>
      <c r="N1081">
        <v>1</v>
      </c>
    </row>
    <row r="1082" spans="1:14">
      <c r="A1082">
        <v>71215</v>
      </c>
      <c r="B1082" s="1">
        <v>43642</v>
      </c>
      <c r="C1082">
        <v>14768</v>
      </c>
      <c r="D1082" t="s">
        <v>111</v>
      </c>
      <c r="E1082" t="s">
        <v>28</v>
      </c>
      <c r="F1082" t="s">
        <v>140</v>
      </c>
      <c r="G1082" t="s">
        <v>29</v>
      </c>
      <c r="H1082">
        <f t="shared" si="16"/>
        <v>9.59</v>
      </c>
      <c r="M1082">
        <v>9.59</v>
      </c>
      <c r="N1082">
        <v>1</v>
      </c>
    </row>
    <row r="1083" spans="1:14">
      <c r="A1083">
        <v>19544</v>
      </c>
      <c r="B1083" s="1">
        <v>43641</v>
      </c>
      <c r="C1083">
        <v>5292</v>
      </c>
      <c r="D1083" t="s">
        <v>111</v>
      </c>
      <c r="E1083" t="s">
        <v>28</v>
      </c>
      <c r="F1083" t="s">
        <v>120</v>
      </c>
      <c r="G1083" t="s">
        <v>53</v>
      </c>
      <c r="H1083">
        <f t="shared" si="16"/>
        <v>94.75</v>
      </c>
      <c r="M1083">
        <v>94.75</v>
      </c>
      <c r="N1083">
        <v>1</v>
      </c>
    </row>
    <row r="1084" spans="1:14">
      <c r="A1084">
        <v>62003</v>
      </c>
      <c r="B1084" s="1">
        <v>43640</v>
      </c>
      <c r="C1084">
        <v>4033</v>
      </c>
      <c r="D1084" t="s">
        <v>111</v>
      </c>
      <c r="E1084" t="s">
        <v>28</v>
      </c>
      <c r="F1084" t="s">
        <v>120</v>
      </c>
      <c r="G1084" t="s">
        <v>53</v>
      </c>
      <c r="H1084">
        <f t="shared" si="16"/>
        <v>94.75</v>
      </c>
      <c r="M1084">
        <v>94.75</v>
      </c>
      <c r="N1084">
        <v>1</v>
      </c>
    </row>
    <row r="1085" spans="1:14">
      <c r="A1085">
        <v>12264</v>
      </c>
      <c r="B1085" s="1">
        <v>43640</v>
      </c>
      <c r="C1085">
        <v>4943</v>
      </c>
      <c r="D1085" t="s">
        <v>111</v>
      </c>
      <c r="E1085" t="s">
        <v>28</v>
      </c>
      <c r="F1085" t="s">
        <v>134</v>
      </c>
      <c r="G1085" t="s">
        <v>29</v>
      </c>
      <c r="H1085">
        <f t="shared" si="16"/>
        <v>85</v>
      </c>
      <c r="M1085">
        <v>85</v>
      </c>
      <c r="N1085">
        <v>1</v>
      </c>
    </row>
    <row r="1086" spans="1:14">
      <c r="A1086">
        <v>70795</v>
      </c>
      <c r="B1086" s="1">
        <v>43639</v>
      </c>
      <c r="C1086">
        <v>14348</v>
      </c>
      <c r="D1086" t="s">
        <v>111</v>
      </c>
      <c r="E1086" t="s">
        <v>28</v>
      </c>
      <c r="F1086" t="s">
        <v>771</v>
      </c>
      <c r="G1086" t="s">
        <v>38</v>
      </c>
      <c r="H1086">
        <f t="shared" si="16"/>
        <v>1650</v>
      </c>
      <c r="M1086">
        <v>1650</v>
      </c>
      <c r="N1086">
        <v>1</v>
      </c>
    </row>
    <row r="1087" spans="1:14">
      <c r="A1087">
        <v>73188</v>
      </c>
      <c r="B1087" s="1">
        <v>43633</v>
      </c>
      <c r="C1087">
        <v>16741</v>
      </c>
      <c r="D1087" t="s">
        <v>90</v>
      </c>
      <c r="E1087" t="s">
        <v>28</v>
      </c>
      <c r="F1087" t="s">
        <v>97</v>
      </c>
      <c r="G1087" t="s">
        <v>38</v>
      </c>
      <c r="H1087">
        <f t="shared" si="16"/>
        <v>370</v>
      </c>
      <c r="M1087">
        <v>370</v>
      </c>
      <c r="N1087">
        <v>1</v>
      </c>
    </row>
    <row r="1088" spans="1:14">
      <c r="A1088">
        <v>73189</v>
      </c>
      <c r="B1088" s="1">
        <v>43632</v>
      </c>
      <c r="C1088">
        <v>16742</v>
      </c>
      <c r="D1088" t="s">
        <v>90</v>
      </c>
      <c r="E1088" t="s">
        <v>33</v>
      </c>
      <c r="F1088" t="s">
        <v>97</v>
      </c>
      <c r="G1088" t="s">
        <v>38</v>
      </c>
      <c r="H1088">
        <f t="shared" si="16"/>
        <v>370</v>
      </c>
      <c r="M1088">
        <v>370</v>
      </c>
      <c r="N1088">
        <v>1</v>
      </c>
    </row>
    <row r="1089" spans="1:14">
      <c r="A1089">
        <v>73190</v>
      </c>
      <c r="B1089" s="1">
        <v>43631</v>
      </c>
      <c r="C1089">
        <v>16743</v>
      </c>
      <c r="D1089" t="s">
        <v>111</v>
      </c>
      <c r="E1089" t="s">
        <v>28</v>
      </c>
      <c r="F1089" t="s">
        <v>97</v>
      </c>
      <c r="G1089" t="s">
        <v>38</v>
      </c>
      <c r="H1089">
        <f t="shared" si="16"/>
        <v>370</v>
      </c>
      <c r="M1089">
        <v>370</v>
      </c>
      <c r="N1089">
        <v>1</v>
      </c>
    </row>
    <row r="1090" spans="1:14">
      <c r="A1090">
        <v>73191</v>
      </c>
      <c r="B1090" s="1">
        <v>43630</v>
      </c>
      <c r="C1090">
        <v>16744</v>
      </c>
      <c r="D1090" t="s">
        <v>90</v>
      </c>
      <c r="E1090" t="s">
        <v>28</v>
      </c>
      <c r="F1090" t="s">
        <v>97</v>
      </c>
      <c r="G1090" t="s">
        <v>38</v>
      </c>
      <c r="H1090">
        <f t="shared" si="16"/>
        <v>370</v>
      </c>
      <c r="M1090">
        <v>370</v>
      </c>
      <c r="N1090">
        <v>1</v>
      </c>
    </row>
    <row r="1091" spans="1:14">
      <c r="A1091">
        <v>73192</v>
      </c>
      <c r="B1091" s="1">
        <v>43629</v>
      </c>
      <c r="C1091">
        <v>16745</v>
      </c>
      <c r="D1091" t="s">
        <v>90</v>
      </c>
      <c r="E1091" t="s">
        <v>28</v>
      </c>
      <c r="F1091" t="s">
        <v>97</v>
      </c>
      <c r="G1091" t="s">
        <v>38</v>
      </c>
      <c r="H1091">
        <f t="shared" ref="H1091:H1154" si="17">M1091*N1091</f>
        <v>370</v>
      </c>
      <c r="M1091">
        <v>370</v>
      </c>
      <c r="N1091">
        <v>1</v>
      </c>
    </row>
    <row r="1092" spans="1:14">
      <c r="A1092">
        <v>73193</v>
      </c>
      <c r="B1092" s="1">
        <v>43628</v>
      </c>
      <c r="C1092">
        <v>16746</v>
      </c>
      <c r="D1092" t="s">
        <v>90</v>
      </c>
      <c r="E1092" t="s">
        <v>28</v>
      </c>
      <c r="F1092" t="s">
        <v>97</v>
      </c>
      <c r="G1092" t="s">
        <v>38</v>
      </c>
      <c r="H1092">
        <f t="shared" si="17"/>
        <v>370</v>
      </c>
      <c r="M1092">
        <v>370</v>
      </c>
      <c r="N1092">
        <v>1</v>
      </c>
    </row>
    <row r="1093" spans="1:14">
      <c r="A1093">
        <v>73194</v>
      </c>
      <c r="B1093" s="1">
        <v>43627</v>
      </c>
      <c r="C1093">
        <v>16747</v>
      </c>
      <c r="D1093" t="s">
        <v>90</v>
      </c>
      <c r="E1093" t="s">
        <v>28</v>
      </c>
      <c r="F1093" t="s">
        <v>97</v>
      </c>
      <c r="G1093" t="s">
        <v>38</v>
      </c>
      <c r="H1093">
        <f t="shared" si="17"/>
        <v>370</v>
      </c>
      <c r="M1093">
        <v>370</v>
      </c>
      <c r="N1093">
        <v>1</v>
      </c>
    </row>
    <row r="1094" spans="1:14">
      <c r="A1094">
        <v>73195</v>
      </c>
      <c r="B1094" s="1">
        <v>43626</v>
      </c>
      <c r="C1094">
        <v>16748</v>
      </c>
      <c r="D1094" t="s">
        <v>90</v>
      </c>
      <c r="E1094" t="s">
        <v>28</v>
      </c>
      <c r="F1094" t="s">
        <v>97</v>
      </c>
      <c r="G1094" t="s">
        <v>38</v>
      </c>
      <c r="H1094">
        <f t="shared" si="17"/>
        <v>370</v>
      </c>
      <c r="M1094">
        <v>370</v>
      </c>
      <c r="N1094">
        <v>1</v>
      </c>
    </row>
    <row r="1095" spans="1:14">
      <c r="A1095">
        <v>73196</v>
      </c>
      <c r="B1095" s="1">
        <v>43625</v>
      </c>
      <c r="C1095">
        <v>16749</v>
      </c>
      <c r="D1095" t="s">
        <v>90</v>
      </c>
      <c r="E1095" t="s">
        <v>28</v>
      </c>
      <c r="F1095" t="s">
        <v>97</v>
      </c>
      <c r="G1095" t="s">
        <v>38</v>
      </c>
      <c r="H1095">
        <f t="shared" si="17"/>
        <v>370</v>
      </c>
      <c r="M1095">
        <v>370</v>
      </c>
      <c r="N1095">
        <v>1</v>
      </c>
    </row>
    <row r="1096" spans="1:14">
      <c r="A1096">
        <v>73197</v>
      </c>
      <c r="B1096" s="1">
        <v>43624</v>
      </c>
      <c r="C1096">
        <v>16750</v>
      </c>
      <c r="D1096" t="s">
        <v>90</v>
      </c>
      <c r="E1096" t="s">
        <v>28</v>
      </c>
      <c r="F1096" t="s">
        <v>97</v>
      </c>
      <c r="G1096" t="s">
        <v>38</v>
      </c>
      <c r="H1096">
        <f t="shared" si="17"/>
        <v>370</v>
      </c>
      <c r="M1096">
        <v>370</v>
      </c>
      <c r="N1096">
        <v>1</v>
      </c>
    </row>
    <row r="1097" spans="1:14">
      <c r="A1097">
        <v>73198</v>
      </c>
      <c r="B1097" s="1">
        <v>43623</v>
      </c>
      <c r="C1097">
        <v>16751</v>
      </c>
      <c r="D1097" t="s">
        <v>90</v>
      </c>
      <c r="E1097" t="s">
        <v>33</v>
      </c>
      <c r="F1097" t="s">
        <v>97</v>
      </c>
      <c r="G1097" t="s">
        <v>38</v>
      </c>
      <c r="H1097">
        <f t="shared" si="17"/>
        <v>370</v>
      </c>
      <c r="M1097">
        <v>370</v>
      </c>
      <c r="N1097">
        <v>1</v>
      </c>
    </row>
    <row r="1098" spans="1:14">
      <c r="A1098">
        <v>73199</v>
      </c>
      <c r="B1098" s="1">
        <v>43622</v>
      </c>
      <c r="C1098">
        <v>16752</v>
      </c>
      <c r="D1098" t="s">
        <v>90</v>
      </c>
      <c r="E1098" t="s">
        <v>33</v>
      </c>
      <c r="F1098" t="s">
        <v>97</v>
      </c>
      <c r="G1098" t="s">
        <v>38</v>
      </c>
      <c r="H1098">
        <f t="shared" si="17"/>
        <v>370</v>
      </c>
      <c r="M1098">
        <v>370</v>
      </c>
      <c r="N1098">
        <v>1</v>
      </c>
    </row>
    <row r="1099" spans="1:14">
      <c r="A1099">
        <v>73200</v>
      </c>
      <c r="B1099" s="1">
        <v>43621</v>
      </c>
      <c r="C1099">
        <v>16753</v>
      </c>
      <c r="D1099" t="s">
        <v>90</v>
      </c>
      <c r="E1099" t="s">
        <v>28</v>
      </c>
      <c r="F1099" t="s">
        <v>97</v>
      </c>
      <c r="G1099" t="s">
        <v>38</v>
      </c>
      <c r="H1099">
        <f t="shared" si="17"/>
        <v>370</v>
      </c>
      <c r="M1099">
        <v>370</v>
      </c>
      <c r="N1099">
        <v>1</v>
      </c>
    </row>
    <row r="1100" spans="1:14">
      <c r="A1100">
        <v>60673</v>
      </c>
      <c r="B1100" s="1">
        <v>43620</v>
      </c>
      <c r="C1100">
        <v>2053</v>
      </c>
      <c r="D1100" t="s">
        <v>111</v>
      </c>
      <c r="E1100" t="s">
        <v>33</v>
      </c>
      <c r="F1100" t="s">
        <v>183</v>
      </c>
      <c r="G1100" t="s">
        <v>46</v>
      </c>
      <c r="H1100">
        <f t="shared" si="17"/>
        <v>825</v>
      </c>
      <c r="M1100">
        <v>165</v>
      </c>
      <c r="N1100">
        <v>5</v>
      </c>
    </row>
    <row r="1101" spans="1:14">
      <c r="A1101">
        <v>73201</v>
      </c>
      <c r="B1101" s="1">
        <v>43620</v>
      </c>
      <c r="C1101">
        <v>16754</v>
      </c>
      <c r="D1101" t="s">
        <v>90</v>
      </c>
      <c r="E1101" t="s">
        <v>28</v>
      </c>
      <c r="F1101" t="s">
        <v>97</v>
      </c>
      <c r="G1101" t="s">
        <v>38</v>
      </c>
      <c r="H1101">
        <f t="shared" si="17"/>
        <v>370</v>
      </c>
      <c r="M1101">
        <v>370</v>
      </c>
      <c r="N1101">
        <v>1</v>
      </c>
    </row>
    <row r="1102" spans="1:14">
      <c r="A1102">
        <v>60386</v>
      </c>
      <c r="B1102" s="1">
        <v>43616</v>
      </c>
      <c r="C1102">
        <v>9554</v>
      </c>
      <c r="D1102" t="s">
        <v>111</v>
      </c>
      <c r="E1102" t="s">
        <v>19</v>
      </c>
      <c r="F1102" t="s">
        <v>160</v>
      </c>
      <c r="G1102" t="s">
        <v>29</v>
      </c>
      <c r="H1102">
        <f t="shared" si="17"/>
        <v>325</v>
      </c>
      <c r="M1102">
        <v>65</v>
      </c>
      <c r="N1102">
        <v>5</v>
      </c>
    </row>
    <row r="1103" spans="1:14">
      <c r="A1103">
        <v>60127</v>
      </c>
      <c r="B1103" s="1">
        <v>43612</v>
      </c>
      <c r="C1103">
        <v>9204</v>
      </c>
      <c r="D1103" t="s">
        <v>111</v>
      </c>
      <c r="E1103" t="s">
        <v>19</v>
      </c>
      <c r="F1103" t="s">
        <v>160</v>
      </c>
      <c r="G1103" t="s">
        <v>29</v>
      </c>
      <c r="H1103">
        <f t="shared" si="17"/>
        <v>325</v>
      </c>
      <c r="M1103">
        <v>65</v>
      </c>
      <c r="N1103">
        <v>5</v>
      </c>
    </row>
    <row r="1104" spans="1:14">
      <c r="A1104">
        <v>59754</v>
      </c>
      <c r="B1104" s="1">
        <v>43607</v>
      </c>
      <c r="C1104">
        <v>8456</v>
      </c>
      <c r="D1104" t="s">
        <v>111</v>
      </c>
      <c r="E1104" t="s">
        <v>33</v>
      </c>
      <c r="F1104" t="s">
        <v>120</v>
      </c>
      <c r="G1104" t="s">
        <v>53</v>
      </c>
      <c r="H1104">
        <f t="shared" si="17"/>
        <v>473.75</v>
      </c>
      <c r="M1104">
        <v>94.75</v>
      </c>
      <c r="N1104">
        <v>5</v>
      </c>
    </row>
    <row r="1105" spans="1:14">
      <c r="A1105">
        <v>62545</v>
      </c>
      <c r="B1105" s="1">
        <v>43607</v>
      </c>
      <c r="C1105">
        <v>450</v>
      </c>
      <c r="D1105" t="s">
        <v>90</v>
      </c>
      <c r="E1105" t="s">
        <v>28</v>
      </c>
      <c r="F1105" t="s">
        <v>480</v>
      </c>
      <c r="G1105" t="s">
        <v>42</v>
      </c>
      <c r="H1105">
        <f t="shared" si="17"/>
        <v>40.89</v>
      </c>
      <c r="M1105">
        <v>40.89</v>
      </c>
      <c r="N1105">
        <v>1</v>
      </c>
    </row>
    <row r="1106" spans="1:14">
      <c r="A1106">
        <v>67718</v>
      </c>
      <c r="B1106" s="1">
        <v>43606</v>
      </c>
      <c r="C1106">
        <v>1673</v>
      </c>
      <c r="D1106" t="s">
        <v>90</v>
      </c>
      <c r="E1106" t="s">
        <v>28</v>
      </c>
      <c r="F1106" t="s">
        <v>861</v>
      </c>
      <c r="G1106" t="s">
        <v>42</v>
      </c>
      <c r="H1106">
        <f t="shared" si="17"/>
        <v>157.94999999999999</v>
      </c>
      <c r="M1106">
        <v>157.94999999999999</v>
      </c>
      <c r="N1106">
        <v>1</v>
      </c>
    </row>
    <row r="1107" spans="1:14">
      <c r="A1107">
        <v>70744</v>
      </c>
      <c r="B1107" s="1">
        <v>43605</v>
      </c>
      <c r="C1107">
        <v>14297</v>
      </c>
      <c r="D1107" t="s">
        <v>90</v>
      </c>
      <c r="E1107" t="s">
        <v>28</v>
      </c>
      <c r="F1107" t="s">
        <v>771</v>
      </c>
      <c r="G1107" t="s">
        <v>38</v>
      </c>
      <c r="H1107">
        <f t="shared" si="17"/>
        <v>1650</v>
      </c>
      <c r="M1107">
        <v>1650</v>
      </c>
      <c r="N1107">
        <v>1</v>
      </c>
    </row>
    <row r="1108" spans="1:14">
      <c r="A1108">
        <v>69655</v>
      </c>
      <c r="B1108" s="1">
        <v>43604</v>
      </c>
      <c r="C1108">
        <v>13208</v>
      </c>
      <c r="D1108" t="s">
        <v>90</v>
      </c>
      <c r="E1108" t="s">
        <v>28</v>
      </c>
      <c r="F1108" t="s">
        <v>579</v>
      </c>
      <c r="G1108" t="s">
        <v>38</v>
      </c>
      <c r="H1108">
        <f t="shared" si="17"/>
        <v>99.98</v>
      </c>
      <c r="M1108">
        <v>99.98</v>
      </c>
      <c r="N1108">
        <v>1</v>
      </c>
    </row>
    <row r="1109" spans="1:14">
      <c r="A1109">
        <v>69817</v>
      </c>
      <c r="B1109" s="1">
        <v>43603</v>
      </c>
      <c r="C1109">
        <v>13370</v>
      </c>
      <c r="D1109" t="s">
        <v>90</v>
      </c>
      <c r="E1109" t="s">
        <v>28</v>
      </c>
      <c r="F1109" t="s">
        <v>579</v>
      </c>
      <c r="G1109" t="s">
        <v>38</v>
      </c>
      <c r="H1109">
        <f t="shared" si="17"/>
        <v>99.98</v>
      </c>
      <c r="M1109">
        <v>99.98</v>
      </c>
      <c r="N1109">
        <v>1</v>
      </c>
    </row>
    <row r="1110" spans="1:14">
      <c r="A1110">
        <v>69943</v>
      </c>
      <c r="B1110" s="1">
        <v>43602</v>
      </c>
      <c r="C1110">
        <v>13496</v>
      </c>
      <c r="D1110" t="s">
        <v>90</v>
      </c>
      <c r="E1110" t="s">
        <v>28</v>
      </c>
      <c r="F1110" t="s">
        <v>579</v>
      </c>
      <c r="G1110" t="s">
        <v>38</v>
      </c>
      <c r="H1110">
        <f t="shared" si="17"/>
        <v>99.98</v>
      </c>
      <c r="M1110">
        <v>99.98</v>
      </c>
      <c r="N1110">
        <v>1</v>
      </c>
    </row>
    <row r="1111" spans="1:14">
      <c r="A1111">
        <v>59387</v>
      </c>
      <c r="B1111" s="1">
        <v>43601</v>
      </c>
      <c r="C1111">
        <v>10344</v>
      </c>
      <c r="D1111" t="s">
        <v>111</v>
      </c>
      <c r="E1111" t="s">
        <v>33</v>
      </c>
      <c r="F1111" t="s">
        <v>160</v>
      </c>
      <c r="G1111" t="s">
        <v>29</v>
      </c>
      <c r="H1111">
        <f t="shared" si="17"/>
        <v>325</v>
      </c>
      <c r="M1111">
        <v>65</v>
      </c>
      <c r="N1111">
        <v>5</v>
      </c>
    </row>
    <row r="1112" spans="1:14">
      <c r="A1112">
        <v>69476</v>
      </c>
      <c r="B1112" s="1">
        <v>43596</v>
      </c>
      <c r="C1112">
        <v>13029</v>
      </c>
      <c r="D1112" t="s">
        <v>90</v>
      </c>
      <c r="E1112" t="s">
        <v>28</v>
      </c>
      <c r="F1112" t="s">
        <v>579</v>
      </c>
      <c r="G1112" t="s">
        <v>38</v>
      </c>
      <c r="H1112">
        <f t="shared" si="17"/>
        <v>99.98</v>
      </c>
      <c r="M1112">
        <v>99.98</v>
      </c>
      <c r="N1112">
        <v>1</v>
      </c>
    </row>
    <row r="1113" spans="1:14">
      <c r="A1113">
        <v>75907</v>
      </c>
      <c r="B1113" s="1">
        <v>43591</v>
      </c>
      <c r="C1113">
        <v>19460</v>
      </c>
      <c r="D1113" t="s">
        <v>90</v>
      </c>
      <c r="E1113" t="s">
        <v>28</v>
      </c>
      <c r="F1113" t="s">
        <v>97</v>
      </c>
      <c r="G1113" t="s">
        <v>38</v>
      </c>
      <c r="H1113">
        <f t="shared" si="17"/>
        <v>370</v>
      </c>
      <c r="M1113">
        <v>370</v>
      </c>
      <c r="N1113">
        <v>1</v>
      </c>
    </row>
    <row r="1114" spans="1:14">
      <c r="A1114">
        <v>50419</v>
      </c>
      <c r="B1114" s="1">
        <v>43590</v>
      </c>
      <c r="C1114">
        <v>3546</v>
      </c>
      <c r="D1114" t="s">
        <v>90</v>
      </c>
      <c r="E1114" t="s">
        <v>28</v>
      </c>
      <c r="F1114" t="s">
        <v>150</v>
      </c>
      <c r="G1114" t="s">
        <v>46</v>
      </c>
      <c r="H1114">
        <f t="shared" si="17"/>
        <v>52.99</v>
      </c>
      <c r="M1114">
        <v>52.99</v>
      </c>
      <c r="N1114">
        <v>1</v>
      </c>
    </row>
    <row r="1115" spans="1:14">
      <c r="A1115">
        <v>56037</v>
      </c>
      <c r="B1115" s="1">
        <v>43589</v>
      </c>
      <c r="C1115">
        <v>3125</v>
      </c>
      <c r="D1115" t="s">
        <v>111</v>
      </c>
      <c r="E1115" t="s">
        <v>19</v>
      </c>
      <c r="F1115" t="s">
        <v>134</v>
      </c>
      <c r="G1115" t="s">
        <v>29</v>
      </c>
      <c r="H1115">
        <f t="shared" si="17"/>
        <v>85</v>
      </c>
      <c r="M1115">
        <v>85</v>
      </c>
      <c r="N1115">
        <v>1</v>
      </c>
    </row>
    <row r="1116" spans="1:14">
      <c r="A1116">
        <v>73206</v>
      </c>
      <c r="B1116" s="1">
        <v>43589</v>
      </c>
      <c r="C1116">
        <v>16759</v>
      </c>
      <c r="D1116" t="s">
        <v>90</v>
      </c>
      <c r="E1116" t="s">
        <v>28</v>
      </c>
      <c r="F1116" t="s">
        <v>97</v>
      </c>
      <c r="G1116" t="s">
        <v>38</v>
      </c>
      <c r="H1116">
        <f t="shared" si="17"/>
        <v>370</v>
      </c>
      <c r="M1116">
        <v>370</v>
      </c>
      <c r="N1116">
        <v>1</v>
      </c>
    </row>
    <row r="1117" spans="1:14">
      <c r="A1117">
        <v>58375</v>
      </c>
      <c r="B1117" s="1">
        <v>43587</v>
      </c>
      <c r="C1117">
        <v>3990</v>
      </c>
      <c r="D1117" t="s">
        <v>111</v>
      </c>
      <c r="E1117" t="s">
        <v>33</v>
      </c>
      <c r="F1117" t="s">
        <v>869</v>
      </c>
      <c r="G1117" t="s">
        <v>42</v>
      </c>
      <c r="H1117">
        <f t="shared" si="17"/>
        <v>399.95</v>
      </c>
      <c r="M1117">
        <v>79.989999999999995</v>
      </c>
      <c r="N1117">
        <v>5</v>
      </c>
    </row>
    <row r="1118" spans="1:14">
      <c r="A1118">
        <v>5042</v>
      </c>
      <c r="B1118" s="1">
        <v>43587</v>
      </c>
      <c r="C1118">
        <v>2339</v>
      </c>
      <c r="D1118" t="s">
        <v>90</v>
      </c>
      <c r="E1118" t="s">
        <v>28</v>
      </c>
      <c r="F1118" t="s">
        <v>160</v>
      </c>
      <c r="G1118" t="s">
        <v>29</v>
      </c>
      <c r="H1118">
        <f t="shared" si="17"/>
        <v>260</v>
      </c>
      <c r="M1118">
        <v>65</v>
      </c>
      <c r="N1118">
        <v>4</v>
      </c>
    </row>
    <row r="1119" spans="1:14">
      <c r="A1119">
        <v>56260</v>
      </c>
      <c r="B1119" s="1">
        <v>43586</v>
      </c>
      <c r="C1119">
        <v>6871</v>
      </c>
      <c r="D1119" t="s">
        <v>90</v>
      </c>
      <c r="E1119" t="s">
        <v>28</v>
      </c>
      <c r="F1119" t="s">
        <v>120</v>
      </c>
      <c r="G1119" t="s">
        <v>53</v>
      </c>
      <c r="H1119">
        <f t="shared" si="17"/>
        <v>379</v>
      </c>
      <c r="M1119">
        <v>94.75</v>
      </c>
      <c r="N1119">
        <v>4</v>
      </c>
    </row>
    <row r="1120" spans="1:14">
      <c r="A1120">
        <v>57999</v>
      </c>
      <c r="B1120" s="1">
        <v>43581</v>
      </c>
      <c r="C1120">
        <v>5506</v>
      </c>
      <c r="D1120" t="s">
        <v>111</v>
      </c>
      <c r="E1120" t="s">
        <v>33</v>
      </c>
      <c r="F1120" t="s">
        <v>160</v>
      </c>
      <c r="G1120" t="s">
        <v>29</v>
      </c>
      <c r="H1120">
        <f t="shared" si="17"/>
        <v>325</v>
      </c>
      <c r="M1120">
        <v>65</v>
      </c>
      <c r="N1120">
        <v>5</v>
      </c>
    </row>
    <row r="1121" spans="1:14">
      <c r="A1121">
        <v>73219</v>
      </c>
      <c r="B1121" s="1">
        <v>43579</v>
      </c>
      <c r="C1121">
        <v>16772</v>
      </c>
      <c r="D1121" t="s">
        <v>90</v>
      </c>
      <c r="E1121" t="s">
        <v>28</v>
      </c>
      <c r="F1121" t="s">
        <v>97</v>
      </c>
      <c r="G1121" t="s">
        <v>38</v>
      </c>
      <c r="H1121">
        <f t="shared" si="17"/>
        <v>370</v>
      </c>
      <c r="M1121">
        <v>370</v>
      </c>
      <c r="N1121">
        <v>1</v>
      </c>
    </row>
    <row r="1122" spans="1:14">
      <c r="A1122">
        <v>72460</v>
      </c>
      <c r="B1122" s="1">
        <v>43578</v>
      </c>
      <c r="C1122">
        <v>16013</v>
      </c>
      <c r="D1122" t="s">
        <v>90</v>
      </c>
      <c r="E1122" t="s">
        <v>28</v>
      </c>
      <c r="F1122" t="s">
        <v>756</v>
      </c>
      <c r="G1122" t="s">
        <v>34</v>
      </c>
      <c r="H1122">
        <f t="shared" si="17"/>
        <v>27.97</v>
      </c>
      <c r="M1122">
        <v>27.97</v>
      </c>
      <c r="N1122">
        <v>1</v>
      </c>
    </row>
    <row r="1123" spans="1:14">
      <c r="A1123">
        <v>72458</v>
      </c>
      <c r="B1123" s="1">
        <v>43578</v>
      </c>
      <c r="C1123">
        <v>16011</v>
      </c>
      <c r="D1123" t="s">
        <v>90</v>
      </c>
      <c r="E1123" t="s">
        <v>28</v>
      </c>
      <c r="F1123" t="s">
        <v>756</v>
      </c>
      <c r="G1123" t="s">
        <v>34</v>
      </c>
      <c r="H1123">
        <f t="shared" si="17"/>
        <v>27.97</v>
      </c>
      <c r="M1123">
        <v>27.97</v>
      </c>
      <c r="N1123">
        <v>1</v>
      </c>
    </row>
    <row r="1124" spans="1:14">
      <c r="A1124">
        <v>72442</v>
      </c>
      <c r="B1124" s="1">
        <v>43578</v>
      </c>
      <c r="C1124">
        <v>15995</v>
      </c>
      <c r="D1124" t="s">
        <v>90</v>
      </c>
      <c r="E1124" t="s">
        <v>28</v>
      </c>
      <c r="F1124" t="s">
        <v>756</v>
      </c>
      <c r="G1124" t="s">
        <v>34</v>
      </c>
      <c r="H1124">
        <f t="shared" si="17"/>
        <v>27.97</v>
      </c>
      <c r="M1124">
        <v>27.97</v>
      </c>
      <c r="N1124">
        <v>1</v>
      </c>
    </row>
    <row r="1125" spans="1:14">
      <c r="A1125">
        <v>57598</v>
      </c>
      <c r="B1125" s="1">
        <v>43575</v>
      </c>
      <c r="C1125">
        <v>138</v>
      </c>
      <c r="D1125" t="s">
        <v>111</v>
      </c>
      <c r="E1125" t="s">
        <v>33</v>
      </c>
      <c r="F1125" t="s">
        <v>160</v>
      </c>
      <c r="G1125" t="s">
        <v>29</v>
      </c>
      <c r="H1125">
        <f t="shared" si="17"/>
        <v>325</v>
      </c>
      <c r="M1125">
        <v>65</v>
      </c>
      <c r="N1125">
        <v>5</v>
      </c>
    </row>
    <row r="1126" spans="1:14">
      <c r="A1126">
        <v>75932</v>
      </c>
      <c r="B1126" s="1">
        <v>43570</v>
      </c>
      <c r="C1126">
        <v>19485</v>
      </c>
      <c r="D1126" t="s">
        <v>111</v>
      </c>
      <c r="E1126" t="s">
        <v>19</v>
      </c>
      <c r="F1126" t="s">
        <v>97</v>
      </c>
      <c r="G1126" t="s">
        <v>38</v>
      </c>
      <c r="H1126">
        <f t="shared" si="17"/>
        <v>370</v>
      </c>
      <c r="M1126">
        <v>370</v>
      </c>
      <c r="N1126">
        <v>1</v>
      </c>
    </row>
    <row r="1127" spans="1:14">
      <c r="A1127">
        <v>57106</v>
      </c>
      <c r="B1127" s="1">
        <v>43568</v>
      </c>
      <c r="C1127">
        <v>8917</v>
      </c>
      <c r="D1127" t="s">
        <v>111</v>
      </c>
      <c r="E1127" t="s">
        <v>19</v>
      </c>
      <c r="F1127" t="s">
        <v>160</v>
      </c>
      <c r="G1127" t="s">
        <v>29</v>
      </c>
      <c r="H1127">
        <f t="shared" si="17"/>
        <v>325</v>
      </c>
      <c r="M1127">
        <v>65</v>
      </c>
      <c r="N1127">
        <v>5</v>
      </c>
    </row>
    <row r="1128" spans="1:14">
      <c r="A1128">
        <v>70746</v>
      </c>
      <c r="B1128" s="1">
        <v>43568</v>
      </c>
      <c r="C1128">
        <v>14299</v>
      </c>
      <c r="D1128" t="s">
        <v>90</v>
      </c>
      <c r="E1128" t="s">
        <v>28</v>
      </c>
      <c r="F1128" t="s">
        <v>771</v>
      </c>
      <c r="G1128" t="s">
        <v>38</v>
      </c>
      <c r="H1128">
        <f t="shared" si="17"/>
        <v>1650</v>
      </c>
      <c r="M1128">
        <v>1650</v>
      </c>
      <c r="N1128">
        <v>1</v>
      </c>
    </row>
    <row r="1129" spans="1:14">
      <c r="A1129">
        <v>69711</v>
      </c>
      <c r="B1129" s="1">
        <v>43567</v>
      </c>
      <c r="C1129">
        <v>13264</v>
      </c>
      <c r="D1129" t="s">
        <v>90</v>
      </c>
      <c r="E1129" t="s">
        <v>28</v>
      </c>
      <c r="F1129" t="s">
        <v>579</v>
      </c>
      <c r="G1129" t="s">
        <v>38</v>
      </c>
      <c r="H1129">
        <f t="shared" si="17"/>
        <v>99.98</v>
      </c>
      <c r="M1129">
        <v>99.98</v>
      </c>
      <c r="N1129">
        <v>1</v>
      </c>
    </row>
    <row r="1130" spans="1:14">
      <c r="A1130">
        <v>69478</v>
      </c>
      <c r="B1130" s="1">
        <v>43566</v>
      </c>
      <c r="C1130">
        <v>13031</v>
      </c>
      <c r="D1130" t="s">
        <v>90</v>
      </c>
      <c r="E1130" t="s">
        <v>28</v>
      </c>
      <c r="F1130" t="s">
        <v>579</v>
      </c>
      <c r="G1130" t="s">
        <v>38</v>
      </c>
      <c r="H1130">
        <f t="shared" si="17"/>
        <v>99.98</v>
      </c>
      <c r="M1130">
        <v>99.98</v>
      </c>
      <c r="N1130">
        <v>1</v>
      </c>
    </row>
    <row r="1131" spans="1:14">
      <c r="A1131">
        <v>56973</v>
      </c>
      <c r="B1131" s="1">
        <v>43566</v>
      </c>
      <c r="C1131">
        <v>8541</v>
      </c>
      <c r="D1131" t="s">
        <v>90</v>
      </c>
      <c r="E1131" t="s">
        <v>28</v>
      </c>
      <c r="F1131" t="s">
        <v>160</v>
      </c>
      <c r="G1131" t="s">
        <v>29</v>
      </c>
      <c r="H1131">
        <f t="shared" si="17"/>
        <v>195</v>
      </c>
      <c r="M1131">
        <v>65</v>
      </c>
      <c r="N1131">
        <v>3</v>
      </c>
    </row>
    <row r="1132" spans="1:14">
      <c r="A1132">
        <v>67275</v>
      </c>
      <c r="B1132" s="1">
        <v>43564</v>
      </c>
      <c r="C1132">
        <v>4195</v>
      </c>
      <c r="D1132" t="s">
        <v>90</v>
      </c>
      <c r="E1132" t="s">
        <v>33</v>
      </c>
      <c r="F1132" t="s">
        <v>120</v>
      </c>
      <c r="G1132" t="s">
        <v>53</v>
      </c>
      <c r="H1132">
        <f t="shared" si="17"/>
        <v>379</v>
      </c>
      <c r="M1132">
        <v>94.75</v>
      </c>
      <c r="N1132">
        <v>4</v>
      </c>
    </row>
    <row r="1133" spans="1:14">
      <c r="A1133">
        <v>58738</v>
      </c>
      <c r="B1133" s="1">
        <v>43562</v>
      </c>
      <c r="C1133">
        <v>1070</v>
      </c>
      <c r="D1133" t="s">
        <v>90</v>
      </c>
      <c r="E1133" t="s">
        <v>28</v>
      </c>
      <c r="F1133" t="s">
        <v>120</v>
      </c>
      <c r="G1133" t="s">
        <v>53</v>
      </c>
      <c r="H1133">
        <f t="shared" si="17"/>
        <v>379</v>
      </c>
      <c r="M1133">
        <v>94.75</v>
      </c>
      <c r="N1133">
        <v>4</v>
      </c>
    </row>
    <row r="1134" spans="1:14">
      <c r="A1134">
        <v>56448</v>
      </c>
      <c r="B1134" s="1">
        <v>43558</v>
      </c>
      <c r="C1134">
        <v>7247</v>
      </c>
      <c r="D1134" t="s">
        <v>111</v>
      </c>
      <c r="E1134" t="s">
        <v>33</v>
      </c>
      <c r="F1134" t="s">
        <v>874</v>
      </c>
      <c r="G1134" t="s">
        <v>49</v>
      </c>
      <c r="H1134">
        <f t="shared" si="17"/>
        <v>149.94999999999999</v>
      </c>
      <c r="M1134">
        <v>29.99</v>
      </c>
      <c r="N1134">
        <v>5</v>
      </c>
    </row>
    <row r="1135" spans="1:14">
      <c r="A1135">
        <v>56359</v>
      </c>
      <c r="B1135" s="1">
        <v>43557</v>
      </c>
      <c r="C1135">
        <v>1025</v>
      </c>
      <c r="D1135" t="s">
        <v>90</v>
      </c>
      <c r="E1135" t="s">
        <v>28</v>
      </c>
      <c r="F1135" t="s">
        <v>120</v>
      </c>
      <c r="G1135" t="s">
        <v>53</v>
      </c>
      <c r="H1135">
        <f t="shared" si="17"/>
        <v>284.25</v>
      </c>
      <c r="M1135">
        <v>94.75</v>
      </c>
      <c r="N1135">
        <v>3</v>
      </c>
    </row>
    <row r="1136" spans="1:14">
      <c r="A1136">
        <v>73207</v>
      </c>
      <c r="B1136" s="1">
        <v>43557</v>
      </c>
      <c r="C1136">
        <v>16760</v>
      </c>
      <c r="D1136" t="s">
        <v>90</v>
      </c>
      <c r="E1136" t="s">
        <v>28</v>
      </c>
      <c r="F1136" t="s">
        <v>97</v>
      </c>
      <c r="G1136" t="s">
        <v>38</v>
      </c>
      <c r="H1136">
        <f t="shared" si="17"/>
        <v>370</v>
      </c>
      <c r="M1136">
        <v>370</v>
      </c>
      <c r="N1136">
        <v>1</v>
      </c>
    </row>
    <row r="1137" spans="1:14">
      <c r="A1137">
        <v>73208</v>
      </c>
      <c r="B1137" s="1">
        <v>43556</v>
      </c>
      <c r="C1137">
        <v>16761</v>
      </c>
      <c r="D1137" t="s">
        <v>111</v>
      </c>
      <c r="E1137" t="s">
        <v>28</v>
      </c>
      <c r="F1137" t="s">
        <v>97</v>
      </c>
      <c r="G1137" t="s">
        <v>38</v>
      </c>
      <c r="H1137">
        <f t="shared" si="17"/>
        <v>370</v>
      </c>
      <c r="M1137">
        <v>370</v>
      </c>
      <c r="N1137">
        <v>1</v>
      </c>
    </row>
    <row r="1138" spans="1:14">
      <c r="A1138">
        <v>73209</v>
      </c>
      <c r="B1138" s="1">
        <v>43555</v>
      </c>
      <c r="C1138">
        <v>16762</v>
      </c>
      <c r="D1138" t="s">
        <v>90</v>
      </c>
      <c r="E1138" t="s">
        <v>28</v>
      </c>
      <c r="F1138" t="s">
        <v>97</v>
      </c>
      <c r="G1138" t="s">
        <v>38</v>
      </c>
      <c r="H1138">
        <f t="shared" si="17"/>
        <v>370</v>
      </c>
      <c r="M1138">
        <v>370</v>
      </c>
      <c r="N1138">
        <v>1</v>
      </c>
    </row>
    <row r="1139" spans="1:14">
      <c r="A1139">
        <v>73210</v>
      </c>
      <c r="B1139" s="1">
        <v>43554</v>
      </c>
      <c r="C1139">
        <v>16763</v>
      </c>
      <c r="D1139" t="s">
        <v>90</v>
      </c>
      <c r="E1139" t="s">
        <v>33</v>
      </c>
      <c r="F1139" t="s">
        <v>97</v>
      </c>
      <c r="G1139" t="s">
        <v>38</v>
      </c>
      <c r="H1139">
        <f t="shared" si="17"/>
        <v>370</v>
      </c>
      <c r="M1139">
        <v>370</v>
      </c>
      <c r="N1139">
        <v>1</v>
      </c>
    </row>
    <row r="1140" spans="1:14">
      <c r="A1140">
        <v>73211</v>
      </c>
      <c r="B1140" s="1">
        <v>43553</v>
      </c>
      <c r="C1140">
        <v>16764</v>
      </c>
      <c r="D1140" t="s">
        <v>90</v>
      </c>
      <c r="E1140" t="s">
        <v>28</v>
      </c>
      <c r="F1140" t="s">
        <v>97</v>
      </c>
      <c r="G1140" t="s">
        <v>38</v>
      </c>
      <c r="H1140">
        <f t="shared" si="17"/>
        <v>370</v>
      </c>
      <c r="M1140">
        <v>370</v>
      </c>
      <c r="N1140">
        <v>1</v>
      </c>
    </row>
    <row r="1141" spans="1:14">
      <c r="A1141">
        <v>55984</v>
      </c>
      <c r="B1141" s="1">
        <v>43552</v>
      </c>
      <c r="C1141">
        <v>1339</v>
      </c>
      <c r="D1141" t="s">
        <v>111</v>
      </c>
      <c r="E1141" t="s">
        <v>33</v>
      </c>
      <c r="F1141" t="s">
        <v>128</v>
      </c>
      <c r="G1141" t="s">
        <v>46</v>
      </c>
      <c r="H1141">
        <f t="shared" si="17"/>
        <v>233.45</v>
      </c>
      <c r="M1141">
        <v>46.69</v>
      </c>
      <c r="N1141">
        <v>5</v>
      </c>
    </row>
    <row r="1142" spans="1:14">
      <c r="A1142">
        <v>73212</v>
      </c>
      <c r="B1142" s="1">
        <v>43552</v>
      </c>
      <c r="C1142">
        <v>16765</v>
      </c>
      <c r="D1142" t="s">
        <v>90</v>
      </c>
      <c r="E1142" t="s">
        <v>33</v>
      </c>
      <c r="F1142" t="s">
        <v>97</v>
      </c>
      <c r="G1142" t="s">
        <v>38</v>
      </c>
      <c r="H1142">
        <f t="shared" si="17"/>
        <v>370</v>
      </c>
      <c r="M1142">
        <v>370</v>
      </c>
      <c r="N1142">
        <v>1</v>
      </c>
    </row>
    <row r="1143" spans="1:14">
      <c r="A1143">
        <v>73213</v>
      </c>
      <c r="B1143" s="1">
        <v>43551</v>
      </c>
      <c r="C1143">
        <v>16766</v>
      </c>
      <c r="D1143" t="s">
        <v>90</v>
      </c>
      <c r="E1143" t="s">
        <v>28</v>
      </c>
      <c r="F1143" t="s">
        <v>97</v>
      </c>
      <c r="G1143" t="s">
        <v>38</v>
      </c>
      <c r="H1143">
        <f t="shared" si="17"/>
        <v>370</v>
      </c>
      <c r="M1143">
        <v>370</v>
      </c>
      <c r="N1143">
        <v>1</v>
      </c>
    </row>
    <row r="1144" spans="1:14">
      <c r="A1144">
        <v>73214</v>
      </c>
      <c r="B1144" s="1">
        <v>43550</v>
      </c>
      <c r="C1144">
        <v>16767</v>
      </c>
      <c r="D1144" t="s">
        <v>111</v>
      </c>
      <c r="E1144" t="s">
        <v>33</v>
      </c>
      <c r="F1144" t="s">
        <v>97</v>
      </c>
      <c r="G1144" t="s">
        <v>38</v>
      </c>
      <c r="H1144">
        <f t="shared" si="17"/>
        <v>370</v>
      </c>
      <c r="M1144">
        <v>370</v>
      </c>
      <c r="N1144">
        <v>1</v>
      </c>
    </row>
    <row r="1145" spans="1:14">
      <c r="A1145">
        <v>55829</v>
      </c>
      <c r="B1145" s="1">
        <v>43549</v>
      </c>
      <c r="C1145">
        <v>6428</v>
      </c>
      <c r="D1145" t="s">
        <v>111</v>
      </c>
      <c r="E1145" t="s">
        <v>33</v>
      </c>
      <c r="F1145" t="s">
        <v>160</v>
      </c>
      <c r="G1145" t="s">
        <v>29</v>
      </c>
      <c r="H1145">
        <f t="shared" si="17"/>
        <v>325</v>
      </c>
      <c r="M1145">
        <v>65</v>
      </c>
      <c r="N1145">
        <v>5</v>
      </c>
    </row>
    <row r="1146" spans="1:14">
      <c r="A1146">
        <v>73215</v>
      </c>
      <c r="B1146" s="1">
        <v>43549</v>
      </c>
      <c r="C1146">
        <v>16768</v>
      </c>
      <c r="D1146" t="s">
        <v>90</v>
      </c>
      <c r="E1146" t="s">
        <v>28</v>
      </c>
      <c r="F1146" t="s">
        <v>97</v>
      </c>
      <c r="G1146" t="s">
        <v>38</v>
      </c>
      <c r="H1146">
        <f t="shared" si="17"/>
        <v>370</v>
      </c>
      <c r="M1146">
        <v>370</v>
      </c>
      <c r="N1146">
        <v>1</v>
      </c>
    </row>
    <row r="1147" spans="1:14">
      <c r="A1147">
        <v>73216</v>
      </c>
      <c r="B1147" s="1">
        <v>43548</v>
      </c>
      <c r="C1147">
        <v>16769</v>
      </c>
      <c r="D1147" t="s">
        <v>90</v>
      </c>
      <c r="E1147" t="s">
        <v>33</v>
      </c>
      <c r="F1147" t="s">
        <v>97</v>
      </c>
      <c r="G1147" t="s">
        <v>38</v>
      </c>
      <c r="H1147">
        <f t="shared" si="17"/>
        <v>370</v>
      </c>
      <c r="M1147">
        <v>370</v>
      </c>
      <c r="N1147">
        <v>1</v>
      </c>
    </row>
    <row r="1148" spans="1:14">
      <c r="A1148">
        <v>73217</v>
      </c>
      <c r="B1148" s="1">
        <v>43547</v>
      </c>
      <c r="C1148">
        <v>16770</v>
      </c>
      <c r="D1148" t="s">
        <v>90</v>
      </c>
      <c r="E1148" t="s">
        <v>28</v>
      </c>
      <c r="F1148" t="s">
        <v>97</v>
      </c>
      <c r="G1148" t="s">
        <v>38</v>
      </c>
      <c r="H1148">
        <f t="shared" si="17"/>
        <v>370</v>
      </c>
      <c r="M1148">
        <v>370</v>
      </c>
      <c r="N1148">
        <v>1</v>
      </c>
    </row>
    <row r="1149" spans="1:14">
      <c r="A1149">
        <v>74194</v>
      </c>
      <c r="B1149" s="1">
        <v>43543</v>
      </c>
      <c r="C1149">
        <v>17747</v>
      </c>
      <c r="D1149" t="s">
        <v>90</v>
      </c>
      <c r="E1149" t="s">
        <v>28</v>
      </c>
      <c r="F1149" t="s">
        <v>880</v>
      </c>
      <c r="G1149" t="s">
        <v>29</v>
      </c>
      <c r="H1149">
        <f t="shared" si="17"/>
        <v>69.989999999999995</v>
      </c>
      <c r="M1149">
        <v>69.989999999999995</v>
      </c>
      <c r="N1149">
        <v>1</v>
      </c>
    </row>
    <row r="1150" spans="1:14">
      <c r="A1150">
        <v>55155</v>
      </c>
      <c r="B1150" s="1">
        <v>43540</v>
      </c>
      <c r="C1150">
        <v>3752</v>
      </c>
      <c r="D1150" t="s">
        <v>90</v>
      </c>
      <c r="E1150" t="s">
        <v>28</v>
      </c>
      <c r="F1150" t="s">
        <v>160</v>
      </c>
      <c r="G1150" t="s">
        <v>29</v>
      </c>
      <c r="H1150">
        <f t="shared" si="17"/>
        <v>195</v>
      </c>
      <c r="M1150">
        <v>65</v>
      </c>
      <c r="N1150">
        <v>3</v>
      </c>
    </row>
    <row r="1151" spans="1:14">
      <c r="A1151">
        <v>54585</v>
      </c>
      <c r="B1151" s="1">
        <v>43531</v>
      </c>
      <c r="C1151">
        <v>1423</v>
      </c>
      <c r="D1151" t="s">
        <v>111</v>
      </c>
      <c r="E1151" t="s">
        <v>33</v>
      </c>
      <c r="F1151" t="s">
        <v>160</v>
      </c>
      <c r="G1151" t="s">
        <v>29</v>
      </c>
      <c r="H1151">
        <f t="shared" si="17"/>
        <v>325</v>
      </c>
      <c r="M1151">
        <v>65</v>
      </c>
      <c r="N1151">
        <v>5</v>
      </c>
    </row>
    <row r="1152" spans="1:14">
      <c r="A1152">
        <v>52601</v>
      </c>
      <c r="B1152" s="1">
        <v>43530</v>
      </c>
      <c r="C1152">
        <v>1695</v>
      </c>
      <c r="D1152" t="s">
        <v>90</v>
      </c>
      <c r="E1152" t="s">
        <v>33</v>
      </c>
      <c r="F1152" t="s">
        <v>183</v>
      </c>
      <c r="G1152" t="s">
        <v>46</v>
      </c>
      <c r="H1152">
        <f t="shared" si="17"/>
        <v>330</v>
      </c>
      <c r="M1152">
        <v>165</v>
      </c>
      <c r="N1152">
        <v>2</v>
      </c>
    </row>
    <row r="1153" spans="1:14">
      <c r="A1153">
        <v>66998</v>
      </c>
      <c r="B1153" s="1">
        <v>43529</v>
      </c>
      <c r="C1153">
        <v>9466</v>
      </c>
      <c r="D1153" t="s">
        <v>90</v>
      </c>
      <c r="E1153" t="s">
        <v>28</v>
      </c>
      <c r="F1153" t="s">
        <v>134</v>
      </c>
      <c r="G1153" t="s">
        <v>29</v>
      </c>
      <c r="H1153">
        <f t="shared" si="17"/>
        <v>425</v>
      </c>
      <c r="M1153">
        <v>85</v>
      </c>
      <c r="N1153">
        <v>5</v>
      </c>
    </row>
    <row r="1154" spans="1:14">
      <c r="A1154">
        <v>54274</v>
      </c>
      <c r="B1154" s="1">
        <v>43527</v>
      </c>
      <c r="C1154">
        <v>6360</v>
      </c>
      <c r="D1154" t="s">
        <v>111</v>
      </c>
      <c r="E1154" t="s">
        <v>33</v>
      </c>
      <c r="F1154" t="s">
        <v>160</v>
      </c>
      <c r="G1154" t="s">
        <v>29</v>
      </c>
      <c r="H1154">
        <f t="shared" si="17"/>
        <v>325</v>
      </c>
      <c r="M1154">
        <v>65</v>
      </c>
      <c r="N1154">
        <v>5</v>
      </c>
    </row>
    <row r="1155" spans="1:14">
      <c r="A1155">
        <v>67753</v>
      </c>
      <c r="B1155" s="1">
        <v>43516</v>
      </c>
      <c r="C1155">
        <v>1566</v>
      </c>
      <c r="D1155" t="s">
        <v>111</v>
      </c>
      <c r="E1155" t="s">
        <v>28</v>
      </c>
      <c r="F1155" t="s">
        <v>94</v>
      </c>
      <c r="G1155" t="s">
        <v>53</v>
      </c>
      <c r="H1155">
        <f t="shared" ref="H1155:H1218" si="18">M1155*N1155</f>
        <v>133.37</v>
      </c>
      <c r="M1155">
        <v>133.37</v>
      </c>
      <c r="N1155">
        <v>1</v>
      </c>
    </row>
    <row r="1156" spans="1:14">
      <c r="A1156">
        <v>70044</v>
      </c>
      <c r="B1156" s="1">
        <v>43515</v>
      </c>
      <c r="C1156">
        <v>13597</v>
      </c>
      <c r="D1156" t="s">
        <v>111</v>
      </c>
      <c r="E1156" t="s">
        <v>28</v>
      </c>
      <c r="F1156" t="s">
        <v>228</v>
      </c>
      <c r="G1156" t="s">
        <v>29</v>
      </c>
      <c r="H1156">
        <f t="shared" si="18"/>
        <v>22.74</v>
      </c>
      <c r="M1156">
        <v>22.74</v>
      </c>
      <c r="N1156">
        <v>1</v>
      </c>
    </row>
    <row r="1157" spans="1:14">
      <c r="A1157">
        <v>53403</v>
      </c>
      <c r="B1157" s="1">
        <v>43514</v>
      </c>
      <c r="C1157">
        <v>10485</v>
      </c>
      <c r="D1157" t="s">
        <v>90</v>
      </c>
      <c r="E1157" t="s">
        <v>28</v>
      </c>
      <c r="F1157" t="s">
        <v>160</v>
      </c>
      <c r="G1157" t="s">
        <v>29</v>
      </c>
      <c r="H1157">
        <f t="shared" si="18"/>
        <v>195</v>
      </c>
      <c r="M1157">
        <v>65</v>
      </c>
      <c r="N1157">
        <v>3</v>
      </c>
    </row>
    <row r="1158" spans="1:14">
      <c r="A1158">
        <v>74193</v>
      </c>
      <c r="B1158" s="1">
        <v>43507</v>
      </c>
      <c r="C1158">
        <v>17746</v>
      </c>
      <c r="D1158" t="s">
        <v>90</v>
      </c>
      <c r="E1158" t="s">
        <v>28</v>
      </c>
      <c r="F1158" t="s">
        <v>880</v>
      </c>
      <c r="G1158" t="s">
        <v>29</v>
      </c>
      <c r="H1158">
        <f t="shared" si="18"/>
        <v>69.989999999999995</v>
      </c>
      <c r="M1158">
        <v>69.989999999999995</v>
      </c>
      <c r="N1158">
        <v>1</v>
      </c>
    </row>
    <row r="1159" spans="1:14">
      <c r="A1159">
        <v>52640</v>
      </c>
      <c r="B1159" s="1">
        <v>43503</v>
      </c>
      <c r="C1159">
        <v>6398</v>
      </c>
      <c r="D1159" t="s">
        <v>111</v>
      </c>
      <c r="E1159" t="s">
        <v>33</v>
      </c>
      <c r="F1159" t="s">
        <v>160</v>
      </c>
      <c r="G1159" t="s">
        <v>29</v>
      </c>
      <c r="H1159">
        <f t="shared" si="18"/>
        <v>325</v>
      </c>
      <c r="M1159">
        <v>65</v>
      </c>
      <c r="N1159">
        <v>5</v>
      </c>
    </row>
    <row r="1160" spans="1:14">
      <c r="A1160">
        <v>52640</v>
      </c>
      <c r="B1160" s="1">
        <v>43503</v>
      </c>
      <c r="C1160">
        <v>6398</v>
      </c>
      <c r="D1160" t="s">
        <v>111</v>
      </c>
      <c r="E1160" t="s">
        <v>33</v>
      </c>
      <c r="F1160" t="s">
        <v>183</v>
      </c>
      <c r="G1160" t="s">
        <v>46</v>
      </c>
      <c r="H1160">
        <f t="shared" si="18"/>
        <v>825</v>
      </c>
      <c r="M1160">
        <v>165</v>
      </c>
      <c r="N1160">
        <v>5</v>
      </c>
    </row>
    <row r="1161" spans="1:14">
      <c r="A1161">
        <v>73205</v>
      </c>
      <c r="B1161" s="1">
        <v>43502</v>
      </c>
      <c r="C1161">
        <v>16758</v>
      </c>
      <c r="D1161" t="s">
        <v>111</v>
      </c>
      <c r="E1161" t="s">
        <v>19</v>
      </c>
      <c r="F1161" t="s">
        <v>97</v>
      </c>
      <c r="G1161" t="s">
        <v>38</v>
      </c>
      <c r="H1161">
        <f t="shared" si="18"/>
        <v>370</v>
      </c>
      <c r="M1161">
        <v>370</v>
      </c>
      <c r="N1161">
        <v>1</v>
      </c>
    </row>
    <row r="1162" spans="1:14">
      <c r="A1162">
        <v>52562</v>
      </c>
      <c r="B1162" s="1">
        <v>43502</v>
      </c>
      <c r="C1162">
        <v>11106</v>
      </c>
      <c r="D1162" t="s">
        <v>111</v>
      </c>
      <c r="E1162" t="s">
        <v>33</v>
      </c>
      <c r="F1162" t="s">
        <v>120</v>
      </c>
      <c r="G1162" t="s">
        <v>53</v>
      </c>
      <c r="H1162">
        <f t="shared" si="18"/>
        <v>473.75</v>
      </c>
      <c r="M1162">
        <v>94.75</v>
      </c>
      <c r="N1162">
        <v>5</v>
      </c>
    </row>
    <row r="1163" spans="1:14">
      <c r="A1163">
        <v>52478</v>
      </c>
      <c r="B1163" s="1">
        <v>43501</v>
      </c>
      <c r="C1163">
        <v>6543</v>
      </c>
      <c r="D1163" t="s">
        <v>111</v>
      </c>
      <c r="E1163" t="s">
        <v>33</v>
      </c>
      <c r="F1163" t="s">
        <v>160</v>
      </c>
      <c r="G1163" t="s">
        <v>29</v>
      </c>
      <c r="H1163">
        <f t="shared" si="18"/>
        <v>325</v>
      </c>
      <c r="M1163">
        <v>65</v>
      </c>
      <c r="N1163">
        <v>5</v>
      </c>
    </row>
    <row r="1164" spans="1:14">
      <c r="A1164">
        <v>52478</v>
      </c>
      <c r="B1164" s="1">
        <v>43501</v>
      </c>
      <c r="C1164">
        <v>6543</v>
      </c>
      <c r="D1164" t="s">
        <v>111</v>
      </c>
      <c r="E1164" t="s">
        <v>33</v>
      </c>
      <c r="F1164" t="s">
        <v>679</v>
      </c>
      <c r="G1164" t="s">
        <v>46</v>
      </c>
      <c r="H1164">
        <f t="shared" si="18"/>
        <v>925</v>
      </c>
      <c r="M1164">
        <v>185</v>
      </c>
      <c r="N1164">
        <v>5</v>
      </c>
    </row>
    <row r="1165" spans="1:14">
      <c r="A1165">
        <v>54572</v>
      </c>
      <c r="B1165" s="1">
        <v>43498</v>
      </c>
      <c r="C1165">
        <v>7844</v>
      </c>
      <c r="D1165" t="s">
        <v>111</v>
      </c>
      <c r="E1165" t="s">
        <v>33</v>
      </c>
      <c r="F1165" t="s">
        <v>120</v>
      </c>
      <c r="G1165" t="s">
        <v>53</v>
      </c>
      <c r="H1165">
        <f t="shared" si="18"/>
        <v>473.75</v>
      </c>
      <c r="M1165">
        <v>94.75</v>
      </c>
      <c r="N1165">
        <v>5</v>
      </c>
    </row>
    <row r="1166" spans="1:14">
      <c r="A1166">
        <v>17228</v>
      </c>
      <c r="B1166" s="1">
        <v>43498</v>
      </c>
      <c r="C1166">
        <v>10224</v>
      </c>
      <c r="D1166" t="s">
        <v>90</v>
      </c>
      <c r="E1166" t="s">
        <v>28</v>
      </c>
      <c r="F1166" t="s">
        <v>134</v>
      </c>
      <c r="G1166" t="s">
        <v>29</v>
      </c>
      <c r="H1166">
        <f t="shared" si="18"/>
        <v>425</v>
      </c>
      <c r="M1166">
        <v>85</v>
      </c>
      <c r="N1166">
        <v>5</v>
      </c>
    </row>
    <row r="1167" spans="1:14">
      <c r="A1167">
        <v>9681</v>
      </c>
      <c r="B1167" s="1">
        <v>43498</v>
      </c>
      <c r="C1167">
        <v>629</v>
      </c>
      <c r="D1167" t="s">
        <v>90</v>
      </c>
      <c r="E1167" t="s">
        <v>33</v>
      </c>
      <c r="F1167" t="s">
        <v>160</v>
      </c>
      <c r="G1167" t="s">
        <v>29</v>
      </c>
      <c r="H1167">
        <f t="shared" si="18"/>
        <v>130</v>
      </c>
      <c r="M1167">
        <v>65</v>
      </c>
      <c r="N1167">
        <v>2</v>
      </c>
    </row>
    <row r="1168" spans="1:14">
      <c r="A1168">
        <v>58315</v>
      </c>
      <c r="B1168" s="1">
        <v>43497</v>
      </c>
      <c r="C1168">
        <v>12382</v>
      </c>
      <c r="D1168" t="s">
        <v>111</v>
      </c>
      <c r="E1168" t="s">
        <v>33</v>
      </c>
      <c r="F1168" t="s">
        <v>120</v>
      </c>
      <c r="G1168" t="s">
        <v>53</v>
      </c>
      <c r="H1168">
        <f t="shared" si="18"/>
        <v>473.75</v>
      </c>
      <c r="M1168">
        <v>94.75</v>
      </c>
      <c r="N1168">
        <v>5</v>
      </c>
    </row>
    <row r="1169" spans="1:14">
      <c r="A1169">
        <v>16299</v>
      </c>
      <c r="B1169" s="1">
        <v>43497</v>
      </c>
      <c r="C1169">
        <v>11348</v>
      </c>
      <c r="D1169" t="s">
        <v>90</v>
      </c>
      <c r="E1169" t="s">
        <v>28</v>
      </c>
      <c r="F1169" t="s">
        <v>134</v>
      </c>
      <c r="G1169" t="s">
        <v>29</v>
      </c>
      <c r="H1169">
        <f t="shared" si="18"/>
        <v>425</v>
      </c>
      <c r="M1169">
        <v>85</v>
      </c>
      <c r="N1169">
        <v>5</v>
      </c>
    </row>
    <row r="1170" spans="1:14">
      <c r="A1170">
        <v>10584</v>
      </c>
      <c r="B1170" s="1">
        <v>43497</v>
      </c>
      <c r="C1170">
        <v>2698</v>
      </c>
      <c r="D1170" t="s">
        <v>90</v>
      </c>
      <c r="E1170" t="s">
        <v>28</v>
      </c>
      <c r="F1170" t="s">
        <v>134</v>
      </c>
      <c r="G1170" t="s">
        <v>29</v>
      </c>
      <c r="H1170">
        <f t="shared" si="18"/>
        <v>425</v>
      </c>
      <c r="M1170">
        <v>85</v>
      </c>
      <c r="N1170">
        <v>5</v>
      </c>
    </row>
    <row r="1171" spans="1:14">
      <c r="A1171">
        <v>4487</v>
      </c>
      <c r="B1171" s="1">
        <v>43497</v>
      </c>
      <c r="C1171">
        <v>1975</v>
      </c>
      <c r="D1171" t="s">
        <v>90</v>
      </c>
      <c r="E1171" t="s">
        <v>33</v>
      </c>
      <c r="F1171" t="s">
        <v>160</v>
      </c>
      <c r="G1171" t="s">
        <v>29</v>
      </c>
      <c r="H1171">
        <f t="shared" si="18"/>
        <v>130</v>
      </c>
      <c r="M1171">
        <v>65</v>
      </c>
      <c r="N1171">
        <v>2</v>
      </c>
    </row>
    <row r="1172" spans="1:14">
      <c r="A1172">
        <v>52166</v>
      </c>
      <c r="B1172" s="1">
        <v>43496</v>
      </c>
      <c r="C1172">
        <v>1425</v>
      </c>
      <c r="D1172" t="s">
        <v>111</v>
      </c>
      <c r="E1172" t="s">
        <v>33</v>
      </c>
      <c r="F1172" t="s">
        <v>885</v>
      </c>
      <c r="G1172" t="s">
        <v>46</v>
      </c>
      <c r="H1172">
        <f t="shared" si="18"/>
        <v>150</v>
      </c>
      <c r="M1172">
        <v>30</v>
      </c>
      <c r="N1172">
        <v>5</v>
      </c>
    </row>
    <row r="1173" spans="1:14">
      <c r="A1173">
        <v>64559</v>
      </c>
      <c r="B1173" s="1">
        <v>43496</v>
      </c>
      <c r="C1173">
        <v>10366</v>
      </c>
      <c r="D1173" t="s">
        <v>90</v>
      </c>
      <c r="E1173" t="s">
        <v>28</v>
      </c>
      <c r="F1173" t="s">
        <v>94</v>
      </c>
      <c r="G1173" t="s">
        <v>53</v>
      </c>
      <c r="H1173">
        <f t="shared" si="18"/>
        <v>133.37</v>
      </c>
      <c r="M1173">
        <v>133.37</v>
      </c>
      <c r="N1173">
        <v>1</v>
      </c>
    </row>
    <row r="1174" spans="1:14">
      <c r="A1174">
        <v>66702</v>
      </c>
      <c r="B1174" s="1">
        <v>43496</v>
      </c>
      <c r="C1174">
        <v>5036</v>
      </c>
      <c r="D1174" t="s">
        <v>90</v>
      </c>
      <c r="E1174" t="s">
        <v>28</v>
      </c>
      <c r="F1174" t="s">
        <v>134</v>
      </c>
      <c r="G1174" t="s">
        <v>29</v>
      </c>
      <c r="H1174">
        <f t="shared" si="18"/>
        <v>425</v>
      </c>
      <c r="M1174">
        <v>85</v>
      </c>
      <c r="N1174">
        <v>5</v>
      </c>
    </row>
    <row r="1175" spans="1:14">
      <c r="A1175">
        <v>56217</v>
      </c>
      <c r="B1175" s="1">
        <v>43496</v>
      </c>
      <c r="C1175">
        <v>4140</v>
      </c>
      <c r="D1175" t="s">
        <v>90</v>
      </c>
      <c r="E1175" t="s">
        <v>33</v>
      </c>
      <c r="F1175" t="s">
        <v>183</v>
      </c>
      <c r="G1175" t="s">
        <v>46</v>
      </c>
      <c r="H1175">
        <f t="shared" si="18"/>
        <v>330</v>
      </c>
      <c r="M1175">
        <v>165</v>
      </c>
      <c r="N1175">
        <v>2</v>
      </c>
    </row>
    <row r="1176" spans="1:14">
      <c r="A1176">
        <v>6776</v>
      </c>
      <c r="B1176" s="1">
        <v>43496</v>
      </c>
      <c r="C1176">
        <v>7307</v>
      </c>
      <c r="D1176" t="s">
        <v>90</v>
      </c>
      <c r="E1176" t="s">
        <v>33</v>
      </c>
      <c r="F1176" t="s">
        <v>160</v>
      </c>
      <c r="G1176" t="s">
        <v>29</v>
      </c>
      <c r="H1176">
        <f t="shared" si="18"/>
        <v>130</v>
      </c>
      <c r="M1176">
        <v>65</v>
      </c>
      <c r="N1176">
        <v>2</v>
      </c>
    </row>
    <row r="1177" spans="1:14">
      <c r="A1177">
        <v>64599</v>
      </c>
      <c r="B1177" s="1">
        <v>43496</v>
      </c>
      <c r="C1177">
        <v>3315</v>
      </c>
      <c r="D1177" t="s">
        <v>90</v>
      </c>
      <c r="E1177" t="s">
        <v>33</v>
      </c>
      <c r="F1177" t="s">
        <v>120</v>
      </c>
      <c r="G1177" t="s">
        <v>53</v>
      </c>
      <c r="H1177">
        <f t="shared" si="18"/>
        <v>379</v>
      </c>
      <c r="M1177">
        <v>94.75</v>
      </c>
      <c r="N1177">
        <v>4</v>
      </c>
    </row>
    <row r="1178" spans="1:14">
      <c r="A1178">
        <v>19168</v>
      </c>
      <c r="B1178" s="1">
        <v>43496</v>
      </c>
      <c r="C1178">
        <v>2170</v>
      </c>
      <c r="D1178" t="s">
        <v>90</v>
      </c>
      <c r="E1178" t="s">
        <v>28</v>
      </c>
      <c r="F1178" t="s">
        <v>134</v>
      </c>
      <c r="G1178" t="s">
        <v>29</v>
      </c>
      <c r="H1178">
        <f t="shared" si="18"/>
        <v>425</v>
      </c>
      <c r="M1178">
        <v>85</v>
      </c>
      <c r="N1178">
        <v>5</v>
      </c>
    </row>
    <row r="1179" spans="1:14">
      <c r="A1179">
        <v>56172</v>
      </c>
      <c r="B1179" s="1">
        <v>43495</v>
      </c>
      <c r="C1179">
        <v>2737</v>
      </c>
      <c r="D1179" t="s">
        <v>111</v>
      </c>
      <c r="E1179" t="s">
        <v>33</v>
      </c>
      <c r="F1179" t="s">
        <v>183</v>
      </c>
      <c r="G1179" t="s">
        <v>46</v>
      </c>
      <c r="H1179">
        <f t="shared" si="18"/>
        <v>825</v>
      </c>
      <c r="M1179">
        <v>165</v>
      </c>
      <c r="N1179">
        <v>5</v>
      </c>
    </row>
    <row r="1180" spans="1:14">
      <c r="A1180">
        <v>66587</v>
      </c>
      <c r="B1180" s="1">
        <v>43495</v>
      </c>
      <c r="C1180">
        <v>3050</v>
      </c>
      <c r="D1180" t="s">
        <v>111</v>
      </c>
      <c r="E1180" t="s">
        <v>28</v>
      </c>
      <c r="F1180" t="s">
        <v>94</v>
      </c>
      <c r="G1180" t="s">
        <v>53</v>
      </c>
      <c r="H1180">
        <f t="shared" si="18"/>
        <v>133.37</v>
      </c>
      <c r="M1180">
        <v>133.37</v>
      </c>
      <c r="N1180">
        <v>1</v>
      </c>
    </row>
    <row r="1181" spans="1:14">
      <c r="A1181">
        <v>60317</v>
      </c>
      <c r="B1181" s="1">
        <v>43495</v>
      </c>
      <c r="C1181">
        <v>3484</v>
      </c>
      <c r="D1181" t="s">
        <v>90</v>
      </c>
      <c r="E1181" t="s">
        <v>33</v>
      </c>
      <c r="F1181" t="s">
        <v>183</v>
      </c>
      <c r="G1181" t="s">
        <v>46</v>
      </c>
      <c r="H1181">
        <f t="shared" si="18"/>
        <v>330</v>
      </c>
      <c r="M1181">
        <v>165</v>
      </c>
      <c r="N1181">
        <v>2</v>
      </c>
    </row>
    <row r="1182" spans="1:14">
      <c r="A1182">
        <v>64531</v>
      </c>
      <c r="B1182" s="1">
        <v>43495</v>
      </c>
      <c r="C1182">
        <v>3364</v>
      </c>
      <c r="D1182" t="s">
        <v>90</v>
      </c>
      <c r="E1182" t="s">
        <v>28</v>
      </c>
      <c r="F1182" t="s">
        <v>134</v>
      </c>
      <c r="G1182" t="s">
        <v>29</v>
      </c>
      <c r="H1182">
        <f t="shared" si="18"/>
        <v>425</v>
      </c>
      <c r="M1182">
        <v>85</v>
      </c>
      <c r="N1182">
        <v>5</v>
      </c>
    </row>
    <row r="1183" spans="1:14">
      <c r="A1183">
        <v>58623</v>
      </c>
      <c r="B1183" s="1">
        <v>43495</v>
      </c>
      <c r="C1183">
        <v>5088</v>
      </c>
      <c r="D1183" t="s">
        <v>90</v>
      </c>
      <c r="E1183" t="s">
        <v>33</v>
      </c>
      <c r="F1183" t="s">
        <v>160</v>
      </c>
      <c r="G1183" t="s">
        <v>29</v>
      </c>
      <c r="H1183">
        <f t="shared" si="18"/>
        <v>130</v>
      </c>
      <c r="M1183">
        <v>65</v>
      </c>
      <c r="N1183">
        <v>2</v>
      </c>
    </row>
    <row r="1184" spans="1:14">
      <c r="A1184">
        <v>2203</v>
      </c>
      <c r="B1184" s="1">
        <v>43494</v>
      </c>
      <c r="C1184">
        <v>7701</v>
      </c>
      <c r="D1184" t="s">
        <v>111</v>
      </c>
      <c r="E1184" t="s">
        <v>33</v>
      </c>
      <c r="F1184" t="s">
        <v>160</v>
      </c>
      <c r="G1184" t="s">
        <v>29</v>
      </c>
      <c r="H1184">
        <f t="shared" si="18"/>
        <v>325</v>
      </c>
      <c r="M1184">
        <v>65</v>
      </c>
      <c r="N1184">
        <v>5</v>
      </c>
    </row>
    <row r="1185" spans="1:14">
      <c r="A1185">
        <v>68645</v>
      </c>
      <c r="B1185" s="1">
        <v>43494</v>
      </c>
      <c r="C1185">
        <v>10013</v>
      </c>
      <c r="D1185" t="s">
        <v>90</v>
      </c>
      <c r="E1185" t="s">
        <v>28</v>
      </c>
      <c r="F1185" t="s">
        <v>631</v>
      </c>
      <c r="G1185" t="s">
        <v>42</v>
      </c>
      <c r="H1185">
        <f t="shared" si="18"/>
        <v>209.99</v>
      </c>
      <c r="M1185">
        <v>209.99</v>
      </c>
      <c r="N1185">
        <v>1</v>
      </c>
    </row>
    <row r="1186" spans="1:14">
      <c r="A1186">
        <v>68645</v>
      </c>
      <c r="B1186" s="1">
        <v>43494</v>
      </c>
      <c r="C1186">
        <v>10013</v>
      </c>
      <c r="D1186" t="s">
        <v>90</v>
      </c>
      <c r="E1186" t="s">
        <v>28</v>
      </c>
      <c r="F1186" t="s">
        <v>94</v>
      </c>
      <c r="G1186" t="s">
        <v>53</v>
      </c>
      <c r="H1186">
        <f t="shared" si="18"/>
        <v>133.37</v>
      </c>
      <c r="M1186">
        <v>133.37</v>
      </c>
      <c r="N1186">
        <v>1</v>
      </c>
    </row>
    <row r="1187" spans="1:14">
      <c r="A1187">
        <v>19444</v>
      </c>
      <c r="B1187" s="1">
        <v>43494</v>
      </c>
      <c r="C1187">
        <v>2916</v>
      </c>
      <c r="D1187" t="s">
        <v>90</v>
      </c>
      <c r="E1187" t="s">
        <v>28</v>
      </c>
      <c r="F1187" t="s">
        <v>160</v>
      </c>
      <c r="G1187" t="s">
        <v>29</v>
      </c>
      <c r="H1187">
        <f t="shared" si="18"/>
        <v>260</v>
      </c>
      <c r="M1187">
        <v>65</v>
      </c>
      <c r="N1187">
        <v>4</v>
      </c>
    </row>
    <row r="1188" spans="1:14">
      <c r="A1188">
        <v>54446</v>
      </c>
      <c r="B1188" s="1">
        <v>43494</v>
      </c>
      <c r="C1188">
        <v>12094</v>
      </c>
      <c r="D1188" t="s">
        <v>90</v>
      </c>
      <c r="E1188" t="s">
        <v>33</v>
      </c>
      <c r="F1188" t="s">
        <v>160</v>
      </c>
      <c r="G1188" t="s">
        <v>29</v>
      </c>
      <c r="H1188">
        <f t="shared" si="18"/>
        <v>130</v>
      </c>
      <c r="M1188">
        <v>65</v>
      </c>
      <c r="N1188">
        <v>2</v>
      </c>
    </row>
    <row r="1189" spans="1:14">
      <c r="A1189">
        <v>68700</v>
      </c>
      <c r="B1189" s="1">
        <v>43494</v>
      </c>
      <c r="C1189">
        <v>11078</v>
      </c>
      <c r="D1189" t="s">
        <v>90</v>
      </c>
      <c r="E1189" t="s">
        <v>33</v>
      </c>
      <c r="F1189" t="s">
        <v>120</v>
      </c>
      <c r="G1189" t="s">
        <v>53</v>
      </c>
      <c r="H1189">
        <f t="shared" si="18"/>
        <v>379</v>
      </c>
      <c r="M1189">
        <v>94.75</v>
      </c>
      <c r="N1189">
        <v>4</v>
      </c>
    </row>
    <row r="1190" spans="1:14">
      <c r="A1190">
        <v>64451</v>
      </c>
      <c r="B1190" s="1">
        <v>43494</v>
      </c>
      <c r="C1190">
        <v>4210</v>
      </c>
      <c r="D1190" t="s">
        <v>90</v>
      </c>
      <c r="E1190" t="s">
        <v>28</v>
      </c>
      <c r="F1190" t="s">
        <v>134</v>
      </c>
      <c r="G1190" t="s">
        <v>29</v>
      </c>
      <c r="H1190">
        <f t="shared" si="18"/>
        <v>425</v>
      </c>
      <c r="M1190">
        <v>85</v>
      </c>
      <c r="N1190">
        <v>5</v>
      </c>
    </row>
    <row r="1191" spans="1:14">
      <c r="A1191">
        <v>60567</v>
      </c>
      <c r="B1191" s="1">
        <v>43493</v>
      </c>
      <c r="C1191">
        <v>8517</v>
      </c>
      <c r="D1191" t="s">
        <v>111</v>
      </c>
      <c r="E1191" t="s">
        <v>33</v>
      </c>
      <c r="F1191" t="s">
        <v>160</v>
      </c>
      <c r="G1191" t="s">
        <v>29</v>
      </c>
      <c r="H1191">
        <f t="shared" si="18"/>
        <v>325</v>
      </c>
      <c r="M1191">
        <v>65</v>
      </c>
      <c r="N1191">
        <v>5</v>
      </c>
    </row>
    <row r="1192" spans="1:14">
      <c r="A1192">
        <v>64362</v>
      </c>
      <c r="B1192" s="1">
        <v>43493</v>
      </c>
      <c r="C1192">
        <v>2123</v>
      </c>
      <c r="D1192" t="s">
        <v>111</v>
      </c>
      <c r="E1192" t="s">
        <v>28</v>
      </c>
      <c r="F1192" t="s">
        <v>112</v>
      </c>
      <c r="G1192" t="s">
        <v>34</v>
      </c>
      <c r="H1192">
        <f t="shared" si="18"/>
        <v>80</v>
      </c>
      <c r="M1192">
        <v>80</v>
      </c>
      <c r="N1192">
        <v>1</v>
      </c>
    </row>
    <row r="1193" spans="1:14">
      <c r="A1193">
        <v>58239</v>
      </c>
      <c r="B1193" s="1">
        <v>43493</v>
      </c>
      <c r="C1193">
        <v>10166</v>
      </c>
      <c r="D1193" t="s">
        <v>90</v>
      </c>
      <c r="E1193" t="s">
        <v>28</v>
      </c>
      <c r="F1193" t="s">
        <v>134</v>
      </c>
      <c r="G1193" t="s">
        <v>29</v>
      </c>
      <c r="H1193">
        <f t="shared" si="18"/>
        <v>340</v>
      </c>
      <c r="M1193">
        <v>85</v>
      </c>
      <c r="N1193">
        <v>4</v>
      </c>
    </row>
    <row r="1194" spans="1:14">
      <c r="A1194">
        <v>49622</v>
      </c>
      <c r="B1194" s="1">
        <v>43493</v>
      </c>
      <c r="C1194">
        <v>7112</v>
      </c>
      <c r="D1194" t="s">
        <v>90</v>
      </c>
      <c r="E1194" t="s">
        <v>28</v>
      </c>
      <c r="F1194" t="s">
        <v>183</v>
      </c>
      <c r="G1194" t="s">
        <v>46</v>
      </c>
      <c r="H1194">
        <f t="shared" si="18"/>
        <v>660</v>
      </c>
      <c r="M1194">
        <v>165</v>
      </c>
      <c r="N1194">
        <v>4</v>
      </c>
    </row>
    <row r="1195" spans="1:14">
      <c r="A1195">
        <v>2937</v>
      </c>
      <c r="B1195" s="1">
        <v>43493</v>
      </c>
      <c r="C1195">
        <v>10860</v>
      </c>
      <c r="D1195" t="s">
        <v>90</v>
      </c>
      <c r="E1195" t="s">
        <v>33</v>
      </c>
      <c r="F1195" t="s">
        <v>160</v>
      </c>
      <c r="G1195" t="s">
        <v>29</v>
      </c>
      <c r="H1195">
        <f t="shared" si="18"/>
        <v>130</v>
      </c>
      <c r="M1195">
        <v>65</v>
      </c>
      <c r="N1195">
        <v>2</v>
      </c>
    </row>
    <row r="1196" spans="1:14">
      <c r="A1196">
        <v>62336</v>
      </c>
      <c r="B1196" s="1">
        <v>43493</v>
      </c>
      <c r="C1196">
        <v>9385</v>
      </c>
      <c r="D1196" t="s">
        <v>90</v>
      </c>
      <c r="E1196" t="s">
        <v>28</v>
      </c>
      <c r="F1196" t="s">
        <v>134</v>
      </c>
      <c r="G1196" t="s">
        <v>29</v>
      </c>
      <c r="H1196">
        <f t="shared" si="18"/>
        <v>425</v>
      </c>
      <c r="M1196">
        <v>85</v>
      </c>
      <c r="N1196">
        <v>5</v>
      </c>
    </row>
    <row r="1197" spans="1:14">
      <c r="A1197">
        <v>55636</v>
      </c>
      <c r="B1197" s="1">
        <v>43492</v>
      </c>
      <c r="C1197">
        <v>5011</v>
      </c>
      <c r="D1197" t="s">
        <v>111</v>
      </c>
      <c r="E1197" t="s">
        <v>33</v>
      </c>
      <c r="F1197" t="s">
        <v>537</v>
      </c>
      <c r="G1197" t="s">
        <v>53</v>
      </c>
      <c r="H1197">
        <f t="shared" si="18"/>
        <v>350</v>
      </c>
      <c r="M1197">
        <v>70</v>
      </c>
      <c r="N1197">
        <v>5</v>
      </c>
    </row>
    <row r="1198" spans="1:14">
      <c r="A1198">
        <v>58034</v>
      </c>
      <c r="B1198" s="1">
        <v>43492</v>
      </c>
      <c r="C1198">
        <v>6277</v>
      </c>
      <c r="D1198" t="s">
        <v>111</v>
      </c>
      <c r="E1198" t="s">
        <v>33</v>
      </c>
      <c r="F1198" t="s">
        <v>134</v>
      </c>
      <c r="G1198" t="s">
        <v>29</v>
      </c>
      <c r="H1198">
        <f t="shared" si="18"/>
        <v>425</v>
      </c>
      <c r="M1198">
        <v>85</v>
      </c>
      <c r="N1198">
        <v>5</v>
      </c>
    </row>
    <row r="1199" spans="1:14">
      <c r="A1199">
        <v>66423</v>
      </c>
      <c r="B1199" s="1">
        <v>43492</v>
      </c>
      <c r="C1199">
        <v>6346</v>
      </c>
      <c r="D1199" t="s">
        <v>111</v>
      </c>
      <c r="E1199" t="s">
        <v>19</v>
      </c>
      <c r="F1199" t="s">
        <v>94</v>
      </c>
      <c r="G1199" t="s">
        <v>53</v>
      </c>
      <c r="H1199">
        <f t="shared" si="18"/>
        <v>133.37</v>
      </c>
      <c r="M1199">
        <v>133.37</v>
      </c>
      <c r="N1199">
        <v>1</v>
      </c>
    </row>
    <row r="1200" spans="1:14">
      <c r="A1200">
        <v>66411</v>
      </c>
      <c r="B1200" s="1">
        <v>43492</v>
      </c>
      <c r="C1200">
        <v>8348</v>
      </c>
      <c r="D1200" t="s">
        <v>111</v>
      </c>
      <c r="E1200" t="s">
        <v>19</v>
      </c>
      <c r="F1200" t="s">
        <v>94</v>
      </c>
      <c r="G1200" t="s">
        <v>53</v>
      </c>
      <c r="H1200">
        <f t="shared" si="18"/>
        <v>133.37</v>
      </c>
      <c r="M1200">
        <v>133.37</v>
      </c>
      <c r="N1200">
        <v>1</v>
      </c>
    </row>
    <row r="1201" spans="1:14">
      <c r="A1201">
        <v>60146</v>
      </c>
      <c r="B1201" s="1">
        <v>43492</v>
      </c>
      <c r="C1201">
        <v>9528</v>
      </c>
      <c r="D1201" t="s">
        <v>111</v>
      </c>
      <c r="E1201" t="s">
        <v>33</v>
      </c>
      <c r="F1201" t="s">
        <v>134</v>
      </c>
      <c r="G1201" t="s">
        <v>29</v>
      </c>
      <c r="H1201">
        <f t="shared" si="18"/>
        <v>425</v>
      </c>
      <c r="M1201">
        <v>85</v>
      </c>
      <c r="N1201">
        <v>5</v>
      </c>
    </row>
    <row r="1202" spans="1:14">
      <c r="A1202">
        <v>8123</v>
      </c>
      <c r="B1202" s="1">
        <v>43492</v>
      </c>
      <c r="C1202">
        <v>11290</v>
      </c>
      <c r="D1202" t="s">
        <v>111</v>
      </c>
      <c r="E1202" t="s">
        <v>33</v>
      </c>
      <c r="F1202" t="s">
        <v>160</v>
      </c>
      <c r="G1202" t="s">
        <v>29</v>
      </c>
      <c r="H1202">
        <f t="shared" si="18"/>
        <v>325</v>
      </c>
      <c r="M1202">
        <v>65</v>
      </c>
      <c r="N1202">
        <v>5</v>
      </c>
    </row>
    <row r="1203" spans="1:14">
      <c r="A1203">
        <v>51911</v>
      </c>
      <c r="B1203" s="1">
        <v>43492</v>
      </c>
      <c r="C1203">
        <v>11339</v>
      </c>
      <c r="D1203" t="s">
        <v>90</v>
      </c>
      <c r="E1203" t="s">
        <v>28</v>
      </c>
      <c r="F1203" t="s">
        <v>134</v>
      </c>
      <c r="G1203" t="s">
        <v>29</v>
      </c>
      <c r="H1203">
        <f t="shared" si="18"/>
        <v>340</v>
      </c>
      <c r="M1203">
        <v>85</v>
      </c>
      <c r="N1203">
        <v>4</v>
      </c>
    </row>
    <row r="1204" spans="1:14">
      <c r="A1204">
        <v>13736</v>
      </c>
      <c r="B1204" s="1">
        <v>43492</v>
      </c>
      <c r="C1204">
        <v>1086</v>
      </c>
      <c r="D1204" t="s">
        <v>90</v>
      </c>
      <c r="E1204" t="s">
        <v>28</v>
      </c>
      <c r="F1204" t="s">
        <v>160</v>
      </c>
      <c r="G1204" t="s">
        <v>29</v>
      </c>
      <c r="H1204">
        <f t="shared" si="18"/>
        <v>260</v>
      </c>
      <c r="M1204">
        <v>65</v>
      </c>
      <c r="N1204">
        <v>4</v>
      </c>
    </row>
    <row r="1205" spans="1:14">
      <c r="A1205">
        <v>62260</v>
      </c>
      <c r="B1205" s="1">
        <v>43492</v>
      </c>
      <c r="C1205">
        <v>9341</v>
      </c>
      <c r="D1205" t="s">
        <v>90</v>
      </c>
      <c r="E1205" t="s">
        <v>28</v>
      </c>
      <c r="F1205" t="s">
        <v>120</v>
      </c>
      <c r="G1205" t="s">
        <v>53</v>
      </c>
      <c r="H1205">
        <f t="shared" si="18"/>
        <v>473.75</v>
      </c>
      <c r="M1205">
        <v>94.75</v>
      </c>
      <c r="N1205">
        <v>5</v>
      </c>
    </row>
    <row r="1206" spans="1:14">
      <c r="A1206">
        <v>51865</v>
      </c>
      <c r="B1206" s="1">
        <v>43492</v>
      </c>
      <c r="C1206">
        <v>12431</v>
      </c>
      <c r="D1206" t="s">
        <v>90</v>
      </c>
      <c r="E1206" t="s">
        <v>33</v>
      </c>
      <c r="F1206" t="s">
        <v>120</v>
      </c>
      <c r="G1206" t="s">
        <v>53</v>
      </c>
      <c r="H1206">
        <f t="shared" si="18"/>
        <v>189.5</v>
      </c>
      <c r="M1206">
        <v>94.75</v>
      </c>
      <c r="N1206">
        <v>2</v>
      </c>
    </row>
    <row r="1207" spans="1:14">
      <c r="A1207">
        <v>10502</v>
      </c>
      <c r="B1207" s="1">
        <v>43492</v>
      </c>
      <c r="C1207">
        <v>3942</v>
      </c>
      <c r="D1207" t="s">
        <v>90</v>
      </c>
      <c r="E1207" t="s">
        <v>28</v>
      </c>
      <c r="F1207" t="s">
        <v>120</v>
      </c>
      <c r="G1207" t="s">
        <v>53</v>
      </c>
      <c r="H1207">
        <f t="shared" si="18"/>
        <v>473.75</v>
      </c>
      <c r="M1207">
        <v>94.75</v>
      </c>
      <c r="N1207">
        <v>5</v>
      </c>
    </row>
    <row r="1208" spans="1:14">
      <c r="A1208">
        <v>62237</v>
      </c>
      <c r="B1208" s="1">
        <v>43492</v>
      </c>
      <c r="C1208">
        <v>6758</v>
      </c>
      <c r="D1208" t="s">
        <v>90</v>
      </c>
      <c r="E1208" t="s">
        <v>28</v>
      </c>
      <c r="F1208" t="s">
        <v>120</v>
      </c>
      <c r="G1208" t="s">
        <v>53</v>
      </c>
      <c r="H1208">
        <f t="shared" si="18"/>
        <v>473.75</v>
      </c>
      <c r="M1208">
        <v>94.75</v>
      </c>
      <c r="N1208">
        <v>5</v>
      </c>
    </row>
    <row r="1209" spans="1:14">
      <c r="A1209">
        <v>8410</v>
      </c>
      <c r="B1209" s="1">
        <v>43491</v>
      </c>
      <c r="C1209">
        <v>259</v>
      </c>
      <c r="D1209" t="s">
        <v>111</v>
      </c>
      <c r="E1209" t="s">
        <v>33</v>
      </c>
      <c r="F1209" t="s">
        <v>160</v>
      </c>
      <c r="G1209" t="s">
        <v>29</v>
      </c>
      <c r="H1209">
        <f t="shared" si="18"/>
        <v>325</v>
      </c>
      <c r="M1209">
        <v>65</v>
      </c>
      <c r="N1209">
        <v>5</v>
      </c>
    </row>
    <row r="1210" spans="1:14">
      <c r="A1210">
        <v>19610</v>
      </c>
      <c r="B1210" s="1">
        <v>43491</v>
      </c>
      <c r="C1210">
        <v>387</v>
      </c>
      <c r="D1210" t="s">
        <v>111</v>
      </c>
      <c r="E1210" t="s">
        <v>28</v>
      </c>
      <c r="F1210" t="s">
        <v>115</v>
      </c>
      <c r="G1210" t="s">
        <v>49</v>
      </c>
      <c r="H1210">
        <f t="shared" si="18"/>
        <v>460.58</v>
      </c>
      <c r="M1210">
        <v>460.58</v>
      </c>
      <c r="N1210">
        <v>1</v>
      </c>
    </row>
    <row r="1211" spans="1:14">
      <c r="A1211">
        <v>53505</v>
      </c>
      <c r="B1211" s="1">
        <v>43491</v>
      </c>
      <c r="C1211">
        <v>3099</v>
      </c>
      <c r="D1211" t="s">
        <v>111</v>
      </c>
      <c r="E1211" t="s">
        <v>33</v>
      </c>
      <c r="F1211" t="s">
        <v>160</v>
      </c>
      <c r="G1211" t="s">
        <v>29</v>
      </c>
      <c r="H1211">
        <f t="shared" si="18"/>
        <v>325</v>
      </c>
      <c r="M1211">
        <v>65</v>
      </c>
      <c r="N1211">
        <v>5</v>
      </c>
    </row>
    <row r="1212" spans="1:14">
      <c r="A1212">
        <v>15673</v>
      </c>
      <c r="B1212" s="1">
        <v>43491</v>
      </c>
      <c r="C1212">
        <v>3784</v>
      </c>
      <c r="D1212" t="s">
        <v>111</v>
      </c>
      <c r="E1212" t="s">
        <v>28</v>
      </c>
      <c r="F1212" t="s">
        <v>115</v>
      </c>
      <c r="G1212" t="s">
        <v>49</v>
      </c>
      <c r="H1212">
        <f t="shared" si="18"/>
        <v>460.58</v>
      </c>
      <c r="M1212">
        <v>460.58</v>
      </c>
      <c r="N1212">
        <v>1</v>
      </c>
    </row>
    <row r="1213" spans="1:14">
      <c r="A1213">
        <v>66351</v>
      </c>
      <c r="B1213" s="1">
        <v>43491</v>
      </c>
      <c r="C1213">
        <v>4697</v>
      </c>
      <c r="D1213" t="s">
        <v>111</v>
      </c>
      <c r="E1213" t="s">
        <v>28</v>
      </c>
      <c r="F1213" t="s">
        <v>94</v>
      </c>
      <c r="G1213" t="s">
        <v>53</v>
      </c>
      <c r="H1213">
        <f t="shared" si="18"/>
        <v>133.37</v>
      </c>
      <c r="M1213">
        <v>133.37</v>
      </c>
      <c r="N1213">
        <v>1</v>
      </c>
    </row>
    <row r="1214" spans="1:14">
      <c r="A1214">
        <v>64292</v>
      </c>
      <c r="B1214" s="1">
        <v>43491</v>
      </c>
      <c r="C1214">
        <v>5120</v>
      </c>
      <c r="D1214" t="s">
        <v>111</v>
      </c>
      <c r="E1214" t="s">
        <v>19</v>
      </c>
      <c r="F1214" t="s">
        <v>112</v>
      </c>
      <c r="G1214" t="s">
        <v>34</v>
      </c>
      <c r="H1214">
        <f t="shared" si="18"/>
        <v>80</v>
      </c>
      <c r="M1214">
        <v>80</v>
      </c>
      <c r="N1214">
        <v>1</v>
      </c>
    </row>
    <row r="1215" spans="1:14">
      <c r="A1215">
        <v>55876</v>
      </c>
      <c r="B1215" s="1">
        <v>43491</v>
      </c>
      <c r="C1215">
        <v>5421</v>
      </c>
      <c r="D1215" t="s">
        <v>111</v>
      </c>
      <c r="E1215" t="s">
        <v>33</v>
      </c>
      <c r="F1215" t="s">
        <v>120</v>
      </c>
      <c r="G1215" t="s">
        <v>53</v>
      </c>
      <c r="H1215">
        <f t="shared" si="18"/>
        <v>473.75</v>
      </c>
      <c r="M1215">
        <v>94.75</v>
      </c>
      <c r="N1215">
        <v>5</v>
      </c>
    </row>
    <row r="1216" spans="1:14">
      <c r="A1216">
        <v>4269</v>
      </c>
      <c r="B1216" s="1">
        <v>43491</v>
      </c>
      <c r="C1216">
        <v>6523</v>
      </c>
      <c r="D1216" t="s">
        <v>111</v>
      </c>
      <c r="E1216" t="s">
        <v>19</v>
      </c>
      <c r="F1216" t="s">
        <v>160</v>
      </c>
      <c r="G1216" t="s">
        <v>29</v>
      </c>
      <c r="H1216">
        <f t="shared" si="18"/>
        <v>325</v>
      </c>
      <c r="M1216">
        <v>65</v>
      </c>
      <c r="N1216">
        <v>5</v>
      </c>
    </row>
    <row r="1217" spans="1:14">
      <c r="A1217">
        <v>62193</v>
      </c>
      <c r="B1217" s="1">
        <v>43491</v>
      </c>
      <c r="C1217">
        <v>7003</v>
      </c>
      <c r="D1217" t="s">
        <v>111</v>
      </c>
      <c r="E1217" t="s">
        <v>19</v>
      </c>
      <c r="F1217" t="s">
        <v>112</v>
      </c>
      <c r="G1217" t="s">
        <v>34</v>
      </c>
      <c r="H1217">
        <f t="shared" si="18"/>
        <v>80</v>
      </c>
      <c r="M1217">
        <v>80</v>
      </c>
      <c r="N1217">
        <v>1</v>
      </c>
    </row>
    <row r="1218" spans="1:14">
      <c r="A1218">
        <v>20234</v>
      </c>
      <c r="B1218" s="1">
        <v>43491</v>
      </c>
      <c r="C1218">
        <v>7132</v>
      </c>
      <c r="D1218" t="s">
        <v>111</v>
      </c>
      <c r="E1218" t="s">
        <v>28</v>
      </c>
      <c r="F1218" t="s">
        <v>115</v>
      </c>
      <c r="G1218" t="s">
        <v>49</v>
      </c>
      <c r="H1218">
        <f t="shared" si="18"/>
        <v>460.58</v>
      </c>
      <c r="M1218">
        <v>460.58</v>
      </c>
      <c r="N1218">
        <v>1</v>
      </c>
    </row>
    <row r="1219" spans="1:14">
      <c r="A1219">
        <v>11513</v>
      </c>
      <c r="B1219" s="1">
        <v>43491</v>
      </c>
      <c r="C1219">
        <v>8103</v>
      </c>
      <c r="D1219" t="s">
        <v>111</v>
      </c>
      <c r="E1219" t="s">
        <v>28</v>
      </c>
      <c r="F1219" t="s">
        <v>115</v>
      </c>
      <c r="G1219" t="s">
        <v>49</v>
      </c>
      <c r="H1219">
        <f t="shared" ref="H1219:H1282" si="19">M1219*N1219</f>
        <v>460.58</v>
      </c>
      <c r="M1219">
        <v>460.58</v>
      </c>
      <c r="N1219">
        <v>1</v>
      </c>
    </row>
    <row r="1220" spans="1:14">
      <c r="A1220">
        <v>64813</v>
      </c>
      <c r="B1220" s="1">
        <v>43491</v>
      </c>
      <c r="C1220">
        <v>10018</v>
      </c>
      <c r="D1220" t="s">
        <v>90</v>
      </c>
      <c r="E1220" t="s">
        <v>28</v>
      </c>
      <c r="F1220" t="s">
        <v>160</v>
      </c>
      <c r="G1220" t="s">
        <v>29</v>
      </c>
      <c r="H1220">
        <f t="shared" si="19"/>
        <v>260</v>
      </c>
      <c r="M1220">
        <v>65</v>
      </c>
      <c r="N1220">
        <v>4</v>
      </c>
    </row>
    <row r="1221" spans="1:14">
      <c r="A1221">
        <v>47002</v>
      </c>
      <c r="B1221" s="1">
        <v>43491</v>
      </c>
      <c r="C1221">
        <v>4596</v>
      </c>
      <c r="D1221" t="s">
        <v>90</v>
      </c>
      <c r="E1221" t="s">
        <v>28</v>
      </c>
      <c r="F1221" t="s">
        <v>120</v>
      </c>
      <c r="G1221" t="s">
        <v>53</v>
      </c>
      <c r="H1221">
        <f t="shared" si="19"/>
        <v>473.75</v>
      </c>
      <c r="M1221">
        <v>94.75</v>
      </c>
      <c r="N1221">
        <v>5</v>
      </c>
    </row>
    <row r="1222" spans="1:14">
      <c r="A1222">
        <v>64894</v>
      </c>
      <c r="B1222" s="1">
        <v>43491</v>
      </c>
      <c r="C1222">
        <v>7492</v>
      </c>
      <c r="D1222" t="s">
        <v>90</v>
      </c>
      <c r="E1222" t="s">
        <v>28</v>
      </c>
      <c r="F1222" t="s">
        <v>134</v>
      </c>
      <c r="G1222" t="s">
        <v>29</v>
      </c>
      <c r="H1222">
        <f t="shared" si="19"/>
        <v>425</v>
      </c>
      <c r="M1222">
        <v>85</v>
      </c>
      <c r="N1222">
        <v>5</v>
      </c>
    </row>
    <row r="1223" spans="1:14">
      <c r="A1223">
        <v>64222</v>
      </c>
      <c r="B1223" s="1">
        <v>43491</v>
      </c>
      <c r="C1223">
        <v>4848</v>
      </c>
      <c r="D1223" t="s">
        <v>90</v>
      </c>
      <c r="E1223" t="s">
        <v>33</v>
      </c>
      <c r="F1223" t="s">
        <v>134</v>
      </c>
      <c r="G1223" t="s">
        <v>29</v>
      </c>
      <c r="H1223">
        <f t="shared" si="19"/>
        <v>340</v>
      </c>
      <c r="M1223">
        <v>85</v>
      </c>
      <c r="N1223">
        <v>4</v>
      </c>
    </row>
    <row r="1224" spans="1:14">
      <c r="A1224">
        <v>62072</v>
      </c>
      <c r="B1224" s="1">
        <v>43490</v>
      </c>
      <c r="C1224">
        <v>1146</v>
      </c>
      <c r="D1224" t="s">
        <v>111</v>
      </c>
      <c r="E1224" t="s">
        <v>28</v>
      </c>
      <c r="F1224" t="s">
        <v>94</v>
      </c>
      <c r="G1224" t="s">
        <v>53</v>
      </c>
      <c r="H1224">
        <f t="shared" si="19"/>
        <v>133.37</v>
      </c>
      <c r="M1224">
        <v>133.37</v>
      </c>
      <c r="N1224">
        <v>1</v>
      </c>
    </row>
    <row r="1225" spans="1:14">
      <c r="A1225">
        <v>64163</v>
      </c>
      <c r="B1225" s="1">
        <v>43490</v>
      </c>
      <c r="C1225">
        <v>3975</v>
      </c>
      <c r="D1225" t="s">
        <v>111</v>
      </c>
      <c r="E1225" t="s">
        <v>28</v>
      </c>
      <c r="F1225" t="s">
        <v>94</v>
      </c>
      <c r="G1225" t="s">
        <v>53</v>
      </c>
      <c r="H1225">
        <f t="shared" si="19"/>
        <v>133.37</v>
      </c>
      <c r="M1225">
        <v>133.37</v>
      </c>
      <c r="N1225">
        <v>1</v>
      </c>
    </row>
    <row r="1226" spans="1:14">
      <c r="A1226">
        <v>62117</v>
      </c>
      <c r="B1226" s="1">
        <v>43490</v>
      </c>
      <c r="C1226">
        <v>5113</v>
      </c>
      <c r="D1226" t="s">
        <v>111</v>
      </c>
      <c r="E1226" t="s">
        <v>28</v>
      </c>
      <c r="F1226" t="s">
        <v>120</v>
      </c>
      <c r="G1226" t="s">
        <v>53</v>
      </c>
      <c r="H1226">
        <f t="shared" si="19"/>
        <v>94.75</v>
      </c>
      <c r="M1226">
        <v>94.75</v>
      </c>
      <c r="N1226">
        <v>1</v>
      </c>
    </row>
    <row r="1227" spans="1:14">
      <c r="A1227">
        <v>59301</v>
      </c>
      <c r="B1227" s="1">
        <v>43490</v>
      </c>
      <c r="C1227">
        <v>5364</v>
      </c>
      <c r="D1227" t="s">
        <v>111</v>
      </c>
      <c r="E1227" t="s">
        <v>33</v>
      </c>
      <c r="F1227" t="s">
        <v>160</v>
      </c>
      <c r="G1227" t="s">
        <v>29</v>
      </c>
      <c r="H1227">
        <f t="shared" si="19"/>
        <v>325</v>
      </c>
      <c r="M1227">
        <v>65</v>
      </c>
      <c r="N1227">
        <v>5</v>
      </c>
    </row>
    <row r="1228" spans="1:14">
      <c r="A1228">
        <v>57929</v>
      </c>
      <c r="B1228" s="1">
        <v>43490</v>
      </c>
      <c r="C1228">
        <v>7720</v>
      </c>
      <c r="D1228" t="s">
        <v>111</v>
      </c>
      <c r="E1228" t="s">
        <v>33</v>
      </c>
      <c r="F1228" t="s">
        <v>183</v>
      </c>
      <c r="G1228" t="s">
        <v>46</v>
      </c>
      <c r="H1228">
        <f t="shared" si="19"/>
        <v>825</v>
      </c>
      <c r="M1228">
        <v>165</v>
      </c>
      <c r="N1228">
        <v>5</v>
      </c>
    </row>
    <row r="1229" spans="1:14">
      <c r="A1229">
        <v>51725</v>
      </c>
      <c r="B1229" s="1">
        <v>43490</v>
      </c>
      <c r="C1229">
        <v>11254</v>
      </c>
      <c r="D1229" t="s">
        <v>111</v>
      </c>
      <c r="E1229" t="s">
        <v>33</v>
      </c>
      <c r="F1229" t="s">
        <v>120</v>
      </c>
      <c r="G1229" t="s">
        <v>53</v>
      </c>
      <c r="H1229">
        <f t="shared" si="19"/>
        <v>473.75</v>
      </c>
      <c r="M1229">
        <v>94.75</v>
      </c>
      <c r="N1229">
        <v>5</v>
      </c>
    </row>
    <row r="1230" spans="1:14">
      <c r="A1230">
        <v>51746</v>
      </c>
      <c r="B1230" s="1">
        <v>43490</v>
      </c>
      <c r="C1230">
        <v>12291</v>
      </c>
      <c r="D1230" t="s">
        <v>111</v>
      </c>
      <c r="E1230" t="s">
        <v>33</v>
      </c>
      <c r="F1230" t="s">
        <v>183</v>
      </c>
      <c r="G1230" t="s">
        <v>46</v>
      </c>
      <c r="H1230">
        <f t="shared" si="19"/>
        <v>825</v>
      </c>
      <c r="M1230">
        <v>165</v>
      </c>
      <c r="N1230">
        <v>5</v>
      </c>
    </row>
    <row r="1231" spans="1:14">
      <c r="A1231">
        <v>45746</v>
      </c>
      <c r="B1231" s="1">
        <v>43490</v>
      </c>
      <c r="C1231">
        <v>7112</v>
      </c>
      <c r="D1231" t="s">
        <v>90</v>
      </c>
      <c r="E1231" t="s">
        <v>28</v>
      </c>
      <c r="F1231" t="s">
        <v>160</v>
      </c>
      <c r="G1231" t="s">
        <v>29</v>
      </c>
      <c r="H1231">
        <f t="shared" si="19"/>
        <v>260</v>
      </c>
      <c r="M1231">
        <v>65</v>
      </c>
      <c r="N1231">
        <v>4</v>
      </c>
    </row>
    <row r="1232" spans="1:14">
      <c r="A1232">
        <v>68369</v>
      </c>
      <c r="B1232" s="1">
        <v>43490</v>
      </c>
      <c r="C1232">
        <v>8391</v>
      </c>
      <c r="D1232" t="s">
        <v>90</v>
      </c>
      <c r="E1232" t="s">
        <v>28</v>
      </c>
      <c r="F1232" t="s">
        <v>120</v>
      </c>
      <c r="G1232" t="s">
        <v>53</v>
      </c>
      <c r="H1232">
        <f t="shared" si="19"/>
        <v>473.75</v>
      </c>
      <c r="M1232">
        <v>94.75</v>
      </c>
      <c r="N1232">
        <v>5</v>
      </c>
    </row>
    <row r="1233" spans="1:14">
      <c r="A1233">
        <v>68374</v>
      </c>
      <c r="B1233" s="1">
        <v>43490</v>
      </c>
      <c r="C1233">
        <v>10549</v>
      </c>
      <c r="D1233" t="s">
        <v>90</v>
      </c>
      <c r="E1233" t="s">
        <v>28</v>
      </c>
      <c r="F1233" t="s">
        <v>120</v>
      </c>
      <c r="G1233" t="s">
        <v>53</v>
      </c>
      <c r="H1233">
        <f t="shared" si="19"/>
        <v>473.75</v>
      </c>
      <c r="M1233">
        <v>94.75</v>
      </c>
      <c r="N1233">
        <v>5</v>
      </c>
    </row>
    <row r="1234" spans="1:14">
      <c r="A1234">
        <v>67292</v>
      </c>
      <c r="B1234" s="1">
        <v>43490</v>
      </c>
      <c r="C1234">
        <v>9671</v>
      </c>
      <c r="D1234" t="s">
        <v>90</v>
      </c>
      <c r="E1234" t="s">
        <v>28</v>
      </c>
      <c r="F1234" t="s">
        <v>134</v>
      </c>
      <c r="G1234" t="s">
        <v>29</v>
      </c>
      <c r="H1234">
        <f t="shared" si="19"/>
        <v>425</v>
      </c>
      <c r="M1234">
        <v>85</v>
      </c>
      <c r="N1234">
        <v>5</v>
      </c>
    </row>
    <row r="1235" spans="1:14">
      <c r="A1235">
        <v>44816</v>
      </c>
      <c r="B1235" s="1">
        <v>43490</v>
      </c>
      <c r="C1235">
        <v>3141</v>
      </c>
      <c r="D1235" t="s">
        <v>90</v>
      </c>
      <c r="E1235" t="s">
        <v>28</v>
      </c>
      <c r="F1235" t="s">
        <v>120</v>
      </c>
      <c r="G1235" t="s">
        <v>53</v>
      </c>
      <c r="H1235">
        <f t="shared" si="19"/>
        <v>473.75</v>
      </c>
      <c r="M1235">
        <v>94.75</v>
      </c>
      <c r="N1235">
        <v>5</v>
      </c>
    </row>
    <row r="1236" spans="1:14">
      <c r="A1236">
        <v>68428</v>
      </c>
      <c r="B1236" s="1">
        <v>43490</v>
      </c>
      <c r="C1236">
        <v>3471</v>
      </c>
      <c r="D1236" t="s">
        <v>90</v>
      </c>
      <c r="E1236" t="s">
        <v>33</v>
      </c>
      <c r="F1236" t="s">
        <v>134</v>
      </c>
      <c r="G1236" t="s">
        <v>29</v>
      </c>
      <c r="H1236">
        <f t="shared" si="19"/>
        <v>340</v>
      </c>
      <c r="M1236">
        <v>85</v>
      </c>
      <c r="N1236">
        <v>4</v>
      </c>
    </row>
    <row r="1237" spans="1:14">
      <c r="A1237">
        <v>17211</v>
      </c>
      <c r="B1237" s="1">
        <v>43490</v>
      </c>
      <c r="C1237">
        <v>1595</v>
      </c>
      <c r="D1237" t="s">
        <v>90</v>
      </c>
      <c r="E1237" t="s">
        <v>28</v>
      </c>
      <c r="F1237" t="s">
        <v>134</v>
      </c>
      <c r="G1237" t="s">
        <v>29</v>
      </c>
      <c r="H1237">
        <f t="shared" si="19"/>
        <v>425</v>
      </c>
      <c r="M1237">
        <v>85</v>
      </c>
      <c r="N1237">
        <v>5</v>
      </c>
    </row>
    <row r="1238" spans="1:14">
      <c r="A1238">
        <v>53816</v>
      </c>
      <c r="B1238" s="1">
        <v>43489</v>
      </c>
      <c r="C1238">
        <v>8360</v>
      </c>
      <c r="D1238" t="s">
        <v>111</v>
      </c>
      <c r="E1238" t="s">
        <v>28</v>
      </c>
      <c r="F1238" t="s">
        <v>134</v>
      </c>
      <c r="G1238" t="s">
        <v>29</v>
      </c>
      <c r="H1238">
        <f t="shared" si="19"/>
        <v>85</v>
      </c>
      <c r="M1238">
        <v>85</v>
      </c>
      <c r="N1238">
        <v>1</v>
      </c>
    </row>
    <row r="1239" spans="1:14">
      <c r="A1239">
        <v>53810</v>
      </c>
      <c r="B1239" s="1">
        <v>43489</v>
      </c>
      <c r="C1239">
        <v>11455</v>
      </c>
      <c r="D1239" t="s">
        <v>111</v>
      </c>
      <c r="E1239" t="s">
        <v>33</v>
      </c>
      <c r="F1239" t="s">
        <v>183</v>
      </c>
      <c r="G1239" t="s">
        <v>46</v>
      </c>
      <c r="H1239">
        <f t="shared" si="19"/>
        <v>825</v>
      </c>
      <c r="M1239">
        <v>165</v>
      </c>
      <c r="N1239">
        <v>5</v>
      </c>
    </row>
    <row r="1240" spans="1:14">
      <c r="A1240">
        <v>13890</v>
      </c>
      <c r="B1240" s="1">
        <v>43489</v>
      </c>
      <c r="C1240">
        <v>9120</v>
      </c>
      <c r="D1240" t="s">
        <v>90</v>
      </c>
      <c r="E1240" t="s">
        <v>28</v>
      </c>
      <c r="F1240" t="s">
        <v>160</v>
      </c>
      <c r="G1240" t="s">
        <v>29</v>
      </c>
      <c r="H1240">
        <f t="shared" si="19"/>
        <v>325</v>
      </c>
      <c r="M1240">
        <v>65</v>
      </c>
      <c r="N1240">
        <v>5</v>
      </c>
    </row>
    <row r="1241" spans="1:14">
      <c r="A1241">
        <v>64053</v>
      </c>
      <c r="B1241" s="1">
        <v>43489</v>
      </c>
      <c r="C1241">
        <v>10121</v>
      </c>
      <c r="D1241" t="s">
        <v>90</v>
      </c>
      <c r="E1241" t="s">
        <v>28</v>
      </c>
      <c r="F1241" t="s">
        <v>94</v>
      </c>
      <c r="G1241" t="s">
        <v>53</v>
      </c>
      <c r="H1241">
        <f t="shared" si="19"/>
        <v>133.37</v>
      </c>
      <c r="M1241">
        <v>133.37</v>
      </c>
      <c r="N1241">
        <v>1</v>
      </c>
    </row>
    <row r="1242" spans="1:14">
      <c r="A1242">
        <v>64053</v>
      </c>
      <c r="B1242" s="1">
        <v>43489</v>
      </c>
      <c r="C1242">
        <v>10121</v>
      </c>
      <c r="D1242" t="s">
        <v>90</v>
      </c>
      <c r="E1242" t="s">
        <v>28</v>
      </c>
      <c r="F1242" t="s">
        <v>94</v>
      </c>
      <c r="G1242" t="s">
        <v>53</v>
      </c>
      <c r="H1242">
        <f t="shared" si="19"/>
        <v>133.37</v>
      </c>
      <c r="M1242">
        <v>133.37</v>
      </c>
      <c r="N1242">
        <v>1</v>
      </c>
    </row>
    <row r="1243" spans="1:14">
      <c r="A1243">
        <v>68337</v>
      </c>
      <c r="B1243" s="1">
        <v>43489</v>
      </c>
      <c r="C1243">
        <v>8897</v>
      </c>
      <c r="D1243" t="s">
        <v>90</v>
      </c>
      <c r="E1243" t="s">
        <v>28</v>
      </c>
      <c r="F1243" t="s">
        <v>183</v>
      </c>
      <c r="G1243" t="s">
        <v>46</v>
      </c>
      <c r="H1243">
        <f t="shared" si="19"/>
        <v>660</v>
      </c>
      <c r="M1243">
        <v>165</v>
      </c>
      <c r="N1243">
        <v>4</v>
      </c>
    </row>
    <row r="1244" spans="1:14">
      <c r="A1244">
        <v>64066</v>
      </c>
      <c r="B1244" s="1">
        <v>43489</v>
      </c>
      <c r="C1244">
        <v>442</v>
      </c>
      <c r="D1244" t="s">
        <v>90</v>
      </c>
      <c r="E1244" t="s">
        <v>28</v>
      </c>
      <c r="F1244" t="s">
        <v>134</v>
      </c>
      <c r="G1244" t="s">
        <v>29</v>
      </c>
      <c r="H1244">
        <f t="shared" si="19"/>
        <v>425</v>
      </c>
      <c r="M1244">
        <v>85</v>
      </c>
      <c r="N1244">
        <v>5</v>
      </c>
    </row>
    <row r="1245" spans="1:14">
      <c r="A1245">
        <v>66229</v>
      </c>
      <c r="B1245" s="1">
        <v>43489</v>
      </c>
      <c r="C1245">
        <v>11002</v>
      </c>
      <c r="D1245" t="s">
        <v>90</v>
      </c>
      <c r="E1245" t="s">
        <v>33</v>
      </c>
      <c r="F1245" t="s">
        <v>120</v>
      </c>
      <c r="G1245" t="s">
        <v>53</v>
      </c>
      <c r="H1245">
        <f t="shared" si="19"/>
        <v>379</v>
      </c>
      <c r="M1245">
        <v>94.75</v>
      </c>
      <c r="N1245">
        <v>4</v>
      </c>
    </row>
    <row r="1246" spans="1:14">
      <c r="A1246">
        <v>57829</v>
      </c>
      <c r="B1246" s="1">
        <v>43489</v>
      </c>
      <c r="C1246">
        <v>3131</v>
      </c>
      <c r="D1246" t="s">
        <v>90</v>
      </c>
      <c r="E1246" t="s">
        <v>33</v>
      </c>
      <c r="F1246" t="s">
        <v>183</v>
      </c>
      <c r="G1246" t="s">
        <v>46</v>
      </c>
      <c r="H1246">
        <f t="shared" si="19"/>
        <v>330</v>
      </c>
      <c r="M1246">
        <v>165</v>
      </c>
      <c r="N1246">
        <v>2</v>
      </c>
    </row>
    <row r="1247" spans="1:14">
      <c r="A1247">
        <v>64054</v>
      </c>
      <c r="B1247" s="1">
        <v>43489</v>
      </c>
      <c r="C1247">
        <v>8196</v>
      </c>
      <c r="D1247" t="s">
        <v>90</v>
      </c>
      <c r="E1247" t="s">
        <v>33</v>
      </c>
      <c r="F1247" t="s">
        <v>120</v>
      </c>
      <c r="G1247" t="s">
        <v>53</v>
      </c>
      <c r="H1247">
        <f t="shared" si="19"/>
        <v>379</v>
      </c>
      <c r="M1247">
        <v>94.75</v>
      </c>
      <c r="N1247">
        <v>4</v>
      </c>
    </row>
    <row r="1248" spans="1:14">
      <c r="A1248">
        <v>17467</v>
      </c>
      <c r="B1248" s="1">
        <v>43489</v>
      </c>
      <c r="C1248">
        <v>10534</v>
      </c>
      <c r="D1248" t="s">
        <v>90</v>
      </c>
      <c r="E1248" t="s">
        <v>28</v>
      </c>
      <c r="F1248" t="s">
        <v>134</v>
      </c>
      <c r="G1248" t="s">
        <v>29</v>
      </c>
      <c r="H1248">
        <f t="shared" si="19"/>
        <v>425</v>
      </c>
      <c r="M1248">
        <v>85</v>
      </c>
      <c r="N1248">
        <v>5</v>
      </c>
    </row>
    <row r="1249" spans="1:14">
      <c r="A1249">
        <v>66219</v>
      </c>
      <c r="B1249" s="1">
        <v>43489</v>
      </c>
      <c r="C1249">
        <v>11945</v>
      </c>
      <c r="D1249" t="s">
        <v>90</v>
      </c>
      <c r="E1249" t="s">
        <v>28</v>
      </c>
      <c r="F1249" t="s">
        <v>120</v>
      </c>
      <c r="G1249" t="s">
        <v>53</v>
      </c>
      <c r="H1249">
        <f t="shared" si="19"/>
        <v>473.75</v>
      </c>
      <c r="M1249">
        <v>94.75</v>
      </c>
      <c r="N1249">
        <v>5</v>
      </c>
    </row>
    <row r="1250" spans="1:14">
      <c r="A1250">
        <v>19702</v>
      </c>
      <c r="B1250" s="1">
        <v>43489</v>
      </c>
      <c r="C1250">
        <v>4896</v>
      </c>
      <c r="D1250" t="s">
        <v>90</v>
      </c>
      <c r="E1250" t="s">
        <v>33</v>
      </c>
      <c r="F1250" t="s">
        <v>173</v>
      </c>
      <c r="G1250" t="s">
        <v>42</v>
      </c>
      <c r="H1250">
        <f t="shared" si="19"/>
        <v>139.80000000000001</v>
      </c>
      <c r="M1250">
        <v>34.950000000000003</v>
      </c>
      <c r="N1250">
        <v>4</v>
      </c>
    </row>
    <row r="1251" spans="1:14">
      <c r="A1251">
        <v>64065</v>
      </c>
      <c r="B1251" s="1">
        <v>43489</v>
      </c>
      <c r="C1251">
        <v>3444</v>
      </c>
      <c r="D1251" t="s">
        <v>90</v>
      </c>
      <c r="E1251" t="s">
        <v>33</v>
      </c>
      <c r="F1251" t="s">
        <v>134</v>
      </c>
      <c r="G1251" t="s">
        <v>29</v>
      </c>
      <c r="H1251">
        <f t="shared" si="19"/>
        <v>340</v>
      </c>
      <c r="M1251">
        <v>85</v>
      </c>
      <c r="N1251">
        <v>4</v>
      </c>
    </row>
    <row r="1252" spans="1:14">
      <c r="A1252">
        <v>47509</v>
      </c>
      <c r="B1252" s="1">
        <v>43489</v>
      </c>
      <c r="C1252">
        <v>7363</v>
      </c>
      <c r="D1252" t="s">
        <v>90</v>
      </c>
      <c r="E1252" t="s">
        <v>28</v>
      </c>
      <c r="F1252" t="s">
        <v>134</v>
      </c>
      <c r="G1252" t="s">
        <v>29</v>
      </c>
      <c r="H1252">
        <f t="shared" si="19"/>
        <v>425</v>
      </c>
      <c r="M1252">
        <v>85</v>
      </c>
      <c r="N1252">
        <v>5</v>
      </c>
    </row>
    <row r="1253" spans="1:14">
      <c r="A1253">
        <v>61983</v>
      </c>
      <c r="B1253" s="1">
        <v>43488</v>
      </c>
      <c r="C1253">
        <v>1900</v>
      </c>
      <c r="D1253" t="s">
        <v>111</v>
      </c>
      <c r="E1253" t="s">
        <v>28</v>
      </c>
      <c r="F1253" t="s">
        <v>134</v>
      </c>
      <c r="G1253" t="s">
        <v>29</v>
      </c>
      <c r="H1253">
        <f t="shared" si="19"/>
        <v>85</v>
      </c>
      <c r="M1253">
        <v>85</v>
      </c>
      <c r="N1253">
        <v>1</v>
      </c>
    </row>
    <row r="1254" spans="1:14">
      <c r="A1254">
        <v>61983</v>
      </c>
      <c r="B1254" s="1">
        <v>43488</v>
      </c>
      <c r="C1254">
        <v>1900</v>
      </c>
      <c r="D1254" t="s">
        <v>111</v>
      </c>
      <c r="E1254" t="s">
        <v>28</v>
      </c>
      <c r="F1254" t="s">
        <v>94</v>
      </c>
      <c r="G1254" t="s">
        <v>53</v>
      </c>
      <c r="H1254">
        <f t="shared" si="19"/>
        <v>133.37</v>
      </c>
      <c r="M1254">
        <v>133.37</v>
      </c>
      <c r="N1254">
        <v>1</v>
      </c>
    </row>
    <row r="1255" spans="1:14">
      <c r="A1255">
        <v>14730</v>
      </c>
      <c r="B1255" s="1">
        <v>43488</v>
      </c>
      <c r="C1255">
        <v>8098</v>
      </c>
      <c r="D1255" t="s">
        <v>111</v>
      </c>
      <c r="E1255" t="s">
        <v>28</v>
      </c>
      <c r="F1255" t="s">
        <v>94</v>
      </c>
      <c r="G1255" t="s">
        <v>53</v>
      </c>
      <c r="H1255">
        <f t="shared" si="19"/>
        <v>133.37</v>
      </c>
      <c r="M1255">
        <v>133.37</v>
      </c>
      <c r="N1255">
        <v>1</v>
      </c>
    </row>
    <row r="1256" spans="1:14">
      <c r="A1256">
        <v>61940</v>
      </c>
      <c r="B1256" s="1">
        <v>43488</v>
      </c>
      <c r="C1256">
        <v>11288</v>
      </c>
      <c r="D1256" t="s">
        <v>90</v>
      </c>
      <c r="E1256" t="s">
        <v>28</v>
      </c>
      <c r="F1256" t="s">
        <v>120</v>
      </c>
      <c r="G1256" t="s">
        <v>53</v>
      </c>
      <c r="H1256">
        <f t="shared" si="19"/>
        <v>94.75</v>
      </c>
      <c r="M1256">
        <v>94.75</v>
      </c>
      <c r="N1256">
        <v>1</v>
      </c>
    </row>
    <row r="1257" spans="1:14">
      <c r="A1257">
        <v>61940</v>
      </c>
      <c r="B1257" s="1">
        <v>43488</v>
      </c>
      <c r="C1257">
        <v>11288</v>
      </c>
      <c r="D1257" t="s">
        <v>90</v>
      </c>
      <c r="E1257" t="s">
        <v>28</v>
      </c>
      <c r="F1257" t="s">
        <v>94</v>
      </c>
      <c r="G1257" t="s">
        <v>53</v>
      </c>
      <c r="H1257">
        <f t="shared" si="19"/>
        <v>133.37</v>
      </c>
      <c r="M1257">
        <v>133.37</v>
      </c>
      <c r="N1257">
        <v>1</v>
      </c>
    </row>
    <row r="1258" spans="1:14">
      <c r="A1258">
        <v>11936</v>
      </c>
      <c r="B1258" s="1">
        <v>43488</v>
      </c>
      <c r="C1258">
        <v>724</v>
      </c>
      <c r="D1258" t="s">
        <v>90</v>
      </c>
      <c r="E1258" t="s">
        <v>28</v>
      </c>
      <c r="F1258" t="s">
        <v>537</v>
      </c>
      <c r="G1258" t="s">
        <v>53</v>
      </c>
      <c r="H1258">
        <f t="shared" si="19"/>
        <v>350</v>
      </c>
      <c r="M1258">
        <v>70</v>
      </c>
      <c r="N1258">
        <v>5</v>
      </c>
    </row>
    <row r="1259" spans="1:14">
      <c r="A1259">
        <v>68289</v>
      </c>
      <c r="B1259" s="1">
        <v>43488</v>
      </c>
      <c r="C1259">
        <v>7006</v>
      </c>
      <c r="D1259" t="s">
        <v>90</v>
      </c>
      <c r="E1259" t="s">
        <v>28</v>
      </c>
      <c r="F1259" t="s">
        <v>134</v>
      </c>
      <c r="G1259" t="s">
        <v>29</v>
      </c>
      <c r="H1259">
        <f t="shared" si="19"/>
        <v>425</v>
      </c>
      <c r="M1259">
        <v>85</v>
      </c>
      <c r="N1259">
        <v>5</v>
      </c>
    </row>
    <row r="1260" spans="1:14">
      <c r="A1260">
        <v>66794</v>
      </c>
      <c r="B1260" s="1">
        <v>43488</v>
      </c>
      <c r="C1260">
        <v>6999</v>
      </c>
      <c r="D1260" t="s">
        <v>90</v>
      </c>
      <c r="E1260" t="s">
        <v>28</v>
      </c>
      <c r="F1260" t="s">
        <v>134</v>
      </c>
      <c r="G1260" t="s">
        <v>29</v>
      </c>
      <c r="H1260">
        <f t="shared" si="19"/>
        <v>425</v>
      </c>
      <c r="M1260">
        <v>85</v>
      </c>
      <c r="N1260">
        <v>5</v>
      </c>
    </row>
    <row r="1261" spans="1:14">
      <c r="A1261">
        <v>61997</v>
      </c>
      <c r="B1261" s="1">
        <v>43488</v>
      </c>
      <c r="C1261">
        <v>4552</v>
      </c>
      <c r="D1261" t="s">
        <v>90</v>
      </c>
      <c r="E1261" t="s">
        <v>33</v>
      </c>
      <c r="F1261" t="s">
        <v>134</v>
      </c>
      <c r="G1261" t="s">
        <v>29</v>
      </c>
      <c r="H1261">
        <f t="shared" si="19"/>
        <v>340</v>
      </c>
      <c r="M1261">
        <v>85</v>
      </c>
      <c r="N1261">
        <v>4</v>
      </c>
    </row>
    <row r="1262" spans="1:14">
      <c r="A1262">
        <v>71038</v>
      </c>
      <c r="B1262" s="1">
        <v>43487</v>
      </c>
      <c r="C1262">
        <v>14591</v>
      </c>
      <c r="D1262" t="s">
        <v>111</v>
      </c>
      <c r="E1262" t="s">
        <v>28</v>
      </c>
      <c r="F1262" t="s">
        <v>610</v>
      </c>
      <c r="G1262" t="s">
        <v>38</v>
      </c>
      <c r="H1262">
        <f t="shared" si="19"/>
        <v>669.99</v>
      </c>
      <c r="M1262">
        <v>669.99</v>
      </c>
      <c r="N1262">
        <v>1</v>
      </c>
    </row>
    <row r="1263" spans="1:14">
      <c r="A1263">
        <v>71000</v>
      </c>
      <c r="B1263" s="1">
        <v>43487</v>
      </c>
      <c r="C1263">
        <v>14553</v>
      </c>
      <c r="D1263" t="s">
        <v>111</v>
      </c>
      <c r="E1263" t="s">
        <v>28</v>
      </c>
      <c r="F1263" t="s">
        <v>610</v>
      </c>
      <c r="G1263" t="s">
        <v>38</v>
      </c>
      <c r="H1263">
        <f t="shared" si="19"/>
        <v>669.99</v>
      </c>
      <c r="M1263">
        <v>669.99</v>
      </c>
      <c r="N1263">
        <v>1</v>
      </c>
    </row>
    <row r="1264" spans="1:14">
      <c r="A1264">
        <v>71009</v>
      </c>
      <c r="B1264" s="1">
        <v>43487</v>
      </c>
      <c r="C1264">
        <v>14562</v>
      </c>
      <c r="D1264" t="s">
        <v>111</v>
      </c>
      <c r="E1264" t="s">
        <v>28</v>
      </c>
      <c r="F1264" t="s">
        <v>610</v>
      </c>
      <c r="G1264" t="s">
        <v>38</v>
      </c>
      <c r="H1264">
        <f t="shared" si="19"/>
        <v>669.99</v>
      </c>
      <c r="M1264">
        <v>669.99</v>
      </c>
      <c r="N1264">
        <v>1</v>
      </c>
    </row>
    <row r="1265" spans="1:14">
      <c r="A1265">
        <v>68879</v>
      </c>
      <c r="B1265" s="1">
        <v>43487</v>
      </c>
      <c r="C1265">
        <v>778</v>
      </c>
      <c r="D1265" t="s">
        <v>111</v>
      </c>
      <c r="E1265" t="s">
        <v>28</v>
      </c>
      <c r="F1265" t="s">
        <v>920</v>
      </c>
      <c r="G1265" t="s">
        <v>42</v>
      </c>
      <c r="H1265">
        <f t="shared" si="19"/>
        <v>189.75</v>
      </c>
      <c r="M1265">
        <v>189.75</v>
      </c>
      <c r="N1265">
        <v>1</v>
      </c>
    </row>
    <row r="1266" spans="1:14">
      <c r="A1266">
        <v>68879</v>
      </c>
      <c r="B1266" s="1">
        <v>43487</v>
      </c>
      <c r="C1266">
        <v>778</v>
      </c>
      <c r="D1266" t="s">
        <v>111</v>
      </c>
      <c r="E1266" t="s">
        <v>28</v>
      </c>
      <c r="F1266" t="s">
        <v>94</v>
      </c>
      <c r="G1266" t="s">
        <v>53</v>
      </c>
      <c r="H1266">
        <f t="shared" si="19"/>
        <v>133.37</v>
      </c>
      <c r="M1266">
        <v>133.37</v>
      </c>
      <c r="N1266">
        <v>1</v>
      </c>
    </row>
    <row r="1267" spans="1:14">
      <c r="A1267">
        <v>68879</v>
      </c>
      <c r="B1267" s="1">
        <v>43487</v>
      </c>
      <c r="C1267">
        <v>778</v>
      </c>
      <c r="D1267" t="s">
        <v>111</v>
      </c>
      <c r="E1267" t="s">
        <v>28</v>
      </c>
      <c r="F1267" t="s">
        <v>94</v>
      </c>
      <c r="G1267" t="s">
        <v>53</v>
      </c>
      <c r="H1267">
        <f t="shared" si="19"/>
        <v>133.37</v>
      </c>
      <c r="M1267">
        <v>133.37</v>
      </c>
      <c r="N1267">
        <v>1</v>
      </c>
    </row>
    <row r="1268" spans="1:14">
      <c r="A1268">
        <v>68220</v>
      </c>
      <c r="B1268" s="1">
        <v>43487</v>
      </c>
      <c r="C1268">
        <v>9962</v>
      </c>
      <c r="D1268" t="s">
        <v>111</v>
      </c>
      <c r="E1268" t="s">
        <v>28</v>
      </c>
      <c r="F1268" t="s">
        <v>94</v>
      </c>
      <c r="G1268" t="s">
        <v>53</v>
      </c>
      <c r="H1268">
        <f t="shared" si="19"/>
        <v>133.37</v>
      </c>
      <c r="M1268">
        <v>133.37</v>
      </c>
      <c r="N1268">
        <v>1</v>
      </c>
    </row>
    <row r="1269" spans="1:14">
      <c r="A1269">
        <v>63936</v>
      </c>
      <c r="B1269" s="1">
        <v>43487</v>
      </c>
      <c r="C1269">
        <v>11329</v>
      </c>
      <c r="D1269" t="s">
        <v>90</v>
      </c>
      <c r="E1269" t="s">
        <v>28</v>
      </c>
      <c r="F1269" t="s">
        <v>134</v>
      </c>
      <c r="G1269" t="s">
        <v>29</v>
      </c>
      <c r="H1269">
        <f t="shared" si="19"/>
        <v>255</v>
      </c>
      <c r="M1269">
        <v>85</v>
      </c>
      <c r="N1269">
        <v>3</v>
      </c>
    </row>
    <row r="1270" spans="1:14">
      <c r="A1270">
        <v>63936</v>
      </c>
      <c r="B1270" s="1">
        <v>43487</v>
      </c>
      <c r="C1270">
        <v>11329</v>
      </c>
      <c r="D1270" t="s">
        <v>90</v>
      </c>
      <c r="E1270" t="s">
        <v>28</v>
      </c>
      <c r="F1270" t="s">
        <v>183</v>
      </c>
      <c r="G1270" t="s">
        <v>46</v>
      </c>
      <c r="H1270">
        <f t="shared" si="19"/>
        <v>660</v>
      </c>
      <c r="M1270">
        <v>165</v>
      </c>
      <c r="N1270">
        <v>4</v>
      </c>
    </row>
    <row r="1271" spans="1:14">
      <c r="A1271">
        <v>70978</v>
      </c>
      <c r="B1271" s="1">
        <v>43487</v>
      </c>
      <c r="C1271">
        <v>14531</v>
      </c>
      <c r="D1271" t="s">
        <v>90</v>
      </c>
      <c r="E1271" t="s">
        <v>28</v>
      </c>
      <c r="F1271" t="s">
        <v>610</v>
      </c>
      <c r="G1271" t="s">
        <v>38</v>
      </c>
      <c r="H1271">
        <f t="shared" si="19"/>
        <v>669.99</v>
      </c>
      <c r="M1271">
        <v>669.99</v>
      </c>
      <c r="N1271">
        <v>1</v>
      </c>
    </row>
    <row r="1272" spans="1:14">
      <c r="A1272">
        <v>65264</v>
      </c>
      <c r="B1272" s="1">
        <v>43487</v>
      </c>
      <c r="C1272">
        <v>9047</v>
      </c>
      <c r="D1272" t="s">
        <v>90</v>
      </c>
      <c r="E1272" t="s">
        <v>28</v>
      </c>
      <c r="F1272" t="s">
        <v>160</v>
      </c>
      <c r="G1272" t="s">
        <v>29</v>
      </c>
      <c r="H1272">
        <f t="shared" si="19"/>
        <v>325</v>
      </c>
      <c r="M1272">
        <v>65</v>
      </c>
      <c r="N1272">
        <v>5</v>
      </c>
    </row>
    <row r="1273" spans="1:14">
      <c r="A1273">
        <v>63920</v>
      </c>
      <c r="B1273" s="1">
        <v>43487</v>
      </c>
      <c r="C1273">
        <v>4308</v>
      </c>
      <c r="D1273" t="s">
        <v>90</v>
      </c>
      <c r="E1273" t="s">
        <v>33</v>
      </c>
      <c r="F1273" t="s">
        <v>120</v>
      </c>
      <c r="G1273" t="s">
        <v>53</v>
      </c>
      <c r="H1273">
        <f t="shared" si="19"/>
        <v>379</v>
      </c>
      <c r="M1273">
        <v>94.75</v>
      </c>
      <c r="N1273">
        <v>4</v>
      </c>
    </row>
    <row r="1274" spans="1:14">
      <c r="A1274">
        <v>67415</v>
      </c>
      <c r="B1274" s="1">
        <v>43487</v>
      </c>
      <c r="C1274">
        <v>11397</v>
      </c>
      <c r="D1274" t="s">
        <v>90</v>
      </c>
      <c r="E1274" t="s">
        <v>28</v>
      </c>
      <c r="F1274" t="s">
        <v>134</v>
      </c>
      <c r="G1274" t="s">
        <v>29</v>
      </c>
      <c r="H1274">
        <f t="shared" si="19"/>
        <v>425</v>
      </c>
      <c r="M1274">
        <v>85</v>
      </c>
      <c r="N1274">
        <v>5</v>
      </c>
    </row>
    <row r="1275" spans="1:14">
      <c r="A1275">
        <v>10856</v>
      </c>
      <c r="B1275" s="1">
        <v>43487</v>
      </c>
      <c r="C1275">
        <v>10614</v>
      </c>
      <c r="D1275" t="s">
        <v>90</v>
      </c>
      <c r="E1275" t="s">
        <v>33</v>
      </c>
      <c r="F1275" t="s">
        <v>120</v>
      </c>
      <c r="G1275" t="s">
        <v>53</v>
      </c>
      <c r="H1275">
        <f t="shared" si="19"/>
        <v>379</v>
      </c>
      <c r="M1275">
        <v>94.75</v>
      </c>
      <c r="N1275">
        <v>4</v>
      </c>
    </row>
    <row r="1276" spans="1:14">
      <c r="A1276">
        <v>68107</v>
      </c>
      <c r="B1276" s="1">
        <v>43486</v>
      </c>
      <c r="C1276">
        <v>2217</v>
      </c>
      <c r="D1276" t="s">
        <v>111</v>
      </c>
      <c r="E1276" t="s">
        <v>28</v>
      </c>
      <c r="F1276" t="s">
        <v>94</v>
      </c>
      <c r="G1276" t="s">
        <v>53</v>
      </c>
      <c r="H1276">
        <f t="shared" si="19"/>
        <v>133.37</v>
      </c>
      <c r="M1276">
        <v>133.37</v>
      </c>
      <c r="N1276">
        <v>1</v>
      </c>
    </row>
    <row r="1277" spans="1:14">
      <c r="A1277">
        <v>53576</v>
      </c>
      <c r="B1277" s="1">
        <v>43486</v>
      </c>
      <c r="C1277">
        <v>5301</v>
      </c>
      <c r="D1277" t="s">
        <v>111</v>
      </c>
      <c r="E1277" t="s">
        <v>33</v>
      </c>
      <c r="F1277" t="s">
        <v>167</v>
      </c>
      <c r="G1277" t="s">
        <v>46</v>
      </c>
      <c r="H1277">
        <f t="shared" si="19"/>
        <v>74.95</v>
      </c>
      <c r="M1277">
        <v>14.99</v>
      </c>
      <c r="N1277">
        <v>5</v>
      </c>
    </row>
    <row r="1278" spans="1:14">
      <c r="A1278">
        <v>53574</v>
      </c>
      <c r="B1278" s="1">
        <v>43486</v>
      </c>
      <c r="C1278">
        <v>6149</v>
      </c>
      <c r="D1278" t="s">
        <v>111</v>
      </c>
      <c r="E1278" t="s">
        <v>33</v>
      </c>
      <c r="F1278" t="s">
        <v>120</v>
      </c>
      <c r="G1278" t="s">
        <v>53</v>
      </c>
      <c r="H1278">
        <f t="shared" si="19"/>
        <v>473.75</v>
      </c>
      <c r="M1278">
        <v>94.75</v>
      </c>
      <c r="N1278">
        <v>5</v>
      </c>
    </row>
    <row r="1279" spans="1:14">
      <c r="A1279">
        <v>66275</v>
      </c>
      <c r="B1279" s="1">
        <v>43486</v>
      </c>
      <c r="C1279">
        <v>9029</v>
      </c>
      <c r="D1279" t="s">
        <v>90</v>
      </c>
      <c r="E1279" t="s">
        <v>28</v>
      </c>
      <c r="F1279" t="s">
        <v>160</v>
      </c>
      <c r="G1279" t="s">
        <v>29</v>
      </c>
      <c r="H1279">
        <f t="shared" si="19"/>
        <v>325</v>
      </c>
      <c r="M1279">
        <v>65</v>
      </c>
      <c r="N1279">
        <v>5</v>
      </c>
    </row>
    <row r="1280" spans="1:14">
      <c r="A1280">
        <v>15029</v>
      </c>
      <c r="B1280" s="1">
        <v>43486</v>
      </c>
      <c r="C1280">
        <v>4187</v>
      </c>
      <c r="D1280" t="s">
        <v>90</v>
      </c>
      <c r="E1280" t="s">
        <v>33</v>
      </c>
      <c r="F1280" t="s">
        <v>160</v>
      </c>
      <c r="G1280" t="s">
        <v>29</v>
      </c>
      <c r="H1280">
        <f t="shared" si="19"/>
        <v>260</v>
      </c>
      <c r="M1280">
        <v>65</v>
      </c>
      <c r="N1280">
        <v>4</v>
      </c>
    </row>
    <row r="1281" spans="1:14">
      <c r="A1281">
        <v>15819</v>
      </c>
      <c r="B1281" s="1">
        <v>43486</v>
      </c>
      <c r="C1281">
        <v>1996</v>
      </c>
      <c r="D1281" t="s">
        <v>90</v>
      </c>
      <c r="E1281" t="s">
        <v>33</v>
      </c>
      <c r="F1281" t="s">
        <v>183</v>
      </c>
      <c r="G1281" t="s">
        <v>46</v>
      </c>
      <c r="H1281">
        <f t="shared" si="19"/>
        <v>660</v>
      </c>
      <c r="M1281">
        <v>165</v>
      </c>
      <c r="N1281">
        <v>4</v>
      </c>
    </row>
    <row r="1282" spans="1:14">
      <c r="A1282">
        <v>61826</v>
      </c>
      <c r="B1282" s="1">
        <v>43486</v>
      </c>
      <c r="C1282">
        <v>8115</v>
      </c>
      <c r="D1282" t="s">
        <v>90</v>
      </c>
      <c r="E1282" t="s">
        <v>33</v>
      </c>
      <c r="F1282" t="s">
        <v>120</v>
      </c>
      <c r="G1282" t="s">
        <v>53</v>
      </c>
      <c r="H1282">
        <f t="shared" si="19"/>
        <v>379</v>
      </c>
      <c r="M1282">
        <v>94.75</v>
      </c>
      <c r="N1282">
        <v>4</v>
      </c>
    </row>
    <row r="1283" spans="1:14">
      <c r="A1283">
        <v>16969</v>
      </c>
      <c r="B1283" s="1">
        <v>43486</v>
      </c>
      <c r="C1283">
        <v>9500</v>
      </c>
      <c r="D1283" t="s">
        <v>90</v>
      </c>
      <c r="E1283" t="s">
        <v>28</v>
      </c>
      <c r="F1283" t="s">
        <v>162</v>
      </c>
      <c r="G1283" t="s">
        <v>29</v>
      </c>
      <c r="H1283">
        <f t="shared" ref="H1283:H1346" si="20">M1283*N1283</f>
        <v>150</v>
      </c>
      <c r="M1283">
        <v>30</v>
      </c>
      <c r="N1283">
        <v>5</v>
      </c>
    </row>
    <row r="1284" spans="1:14">
      <c r="A1284">
        <v>61855</v>
      </c>
      <c r="B1284" s="1">
        <v>43486</v>
      </c>
      <c r="C1284">
        <v>9557</v>
      </c>
      <c r="D1284" t="s">
        <v>90</v>
      </c>
      <c r="E1284" t="s">
        <v>28</v>
      </c>
      <c r="F1284" t="s">
        <v>134</v>
      </c>
      <c r="G1284" t="s">
        <v>29</v>
      </c>
      <c r="H1284">
        <f t="shared" si="20"/>
        <v>425</v>
      </c>
      <c r="M1284">
        <v>85</v>
      </c>
      <c r="N1284">
        <v>5</v>
      </c>
    </row>
    <row r="1285" spans="1:14">
      <c r="A1285">
        <v>15803</v>
      </c>
      <c r="B1285" s="1">
        <v>43486</v>
      </c>
      <c r="C1285">
        <v>1015</v>
      </c>
      <c r="D1285" t="s">
        <v>90</v>
      </c>
      <c r="E1285" t="s">
        <v>33</v>
      </c>
      <c r="F1285" t="s">
        <v>160</v>
      </c>
      <c r="G1285" t="s">
        <v>29</v>
      </c>
      <c r="H1285">
        <f t="shared" si="20"/>
        <v>260</v>
      </c>
      <c r="M1285">
        <v>65</v>
      </c>
      <c r="N1285">
        <v>4</v>
      </c>
    </row>
    <row r="1286" spans="1:14">
      <c r="A1286">
        <v>62817</v>
      </c>
      <c r="B1286" s="1">
        <v>43486</v>
      </c>
      <c r="C1286">
        <v>3064</v>
      </c>
      <c r="D1286" t="s">
        <v>90</v>
      </c>
      <c r="E1286" t="s">
        <v>33</v>
      </c>
      <c r="F1286" t="s">
        <v>120</v>
      </c>
      <c r="G1286" t="s">
        <v>53</v>
      </c>
      <c r="H1286">
        <f t="shared" si="20"/>
        <v>379</v>
      </c>
      <c r="M1286">
        <v>94.75</v>
      </c>
      <c r="N1286">
        <v>4</v>
      </c>
    </row>
    <row r="1287" spans="1:14">
      <c r="A1287">
        <v>10759</v>
      </c>
      <c r="B1287" s="1">
        <v>43486</v>
      </c>
      <c r="C1287">
        <v>2861</v>
      </c>
      <c r="D1287" t="s">
        <v>90</v>
      </c>
      <c r="E1287" t="s">
        <v>33</v>
      </c>
      <c r="F1287" t="s">
        <v>160</v>
      </c>
      <c r="G1287" t="s">
        <v>29</v>
      </c>
      <c r="H1287">
        <f t="shared" si="20"/>
        <v>260</v>
      </c>
      <c r="M1287">
        <v>65</v>
      </c>
      <c r="N1287">
        <v>4</v>
      </c>
    </row>
    <row r="1288" spans="1:14">
      <c r="A1288">
        <v>63907</v>
      </c>
      <c r="B1288" s="1">
        <v>43486</v>
      </c>
      <c r="C1288">
        <v>569</v>
      </c>
      <c r="D1288" t="s">
        <v>90</v>
      </c>
      <c r="E1288" t="s">
        <v>33</v>
      </c>
      <c r="F1288" t="s">
        <v>134</v>
      </c>
      <c r="G1288" t="s">
        <v>29</v>
      </c>
      <c r="H1288">
        <f t="shared" si="20"/>
        <v>340</v>
      </c>
      <c r="M1288">
        <v>85</v>
      </c>
      <c r="N1288">
        <v>4</v>
      </c>
    </row>
    <row r="1289" spans="1:14">
      <c r="A1289">
        <v>47199</v>
      </c>
      <c r="B1289" s="1">
        <v>43486</v>
      </c>
      <c r="C1289">
        <v>4839</v>
      </c>
      <c r="D1289" t="s">
        <v>90</v>
      </c>
      <c r="E1289" t="s">
        <v>33</v>
      </c>
      <c r="F1289" t="s">
        <v>160</v>
      </c>
      <c r="G1289" t="s">
        <v>29</v>
      </c>
      <c r="H1289">
        <f t="shared" si="20"/>
        <v>260</v>
      </c>
      <c r="M1289">
        <v>65</v>
      </c>
      <c r="N1289">
        <v>4</v>
      </c>
    </row>
    <row r="1290" spans="1:14">
      <c r="A1290">
        <v>66001</v>
      </c>
      <c r="B1290" s="1">
        <v>43486</v>
      </c>
      <c r="C1290">
        <v>5977</v>
      </c>
      <c r="D1290" t="s">
        <v>90</v>
      </c>
      <c r="E1290" t="s">
        <v>33</v>
      </c>
      <c r="F1290" t="s">
        <v>183</v>
      </c>
      <c r="G1290" t="s">
        <v>46</v>
      </c>
      <c r="H1290">
        <f t="shared" si="20"/>
        <v>660</v>
      </c>
      <c r="M1290">
        <v>165</v>
      </c>
      <c r="N1290">
        <v>4</v>
      </c>
    </row>
    <row r="1291" spans="1:14">
      <c r="A1291">
        <v>53568</v>
      </c>
      <c r="B1291" s="1">
        <v>43486</v>
      </c>
      <c r="C1291">
        <v>2013</v>
      </c>
      <c r="D1291" t="s">
        <v>90</v>
      </c>
      <c r="E1291" t="s">
        <v>33</v>
      </c>
      <c r="F1291" t="s">
        <v>160</v>
      </c>
      <c r="G1291" t="s">
        <v>29</v>
      </c>
      <c r="H1291">
        <f t="shared" si="20"/>
        <v>130</v>
      </c>
      <c r="M1291">
        <v>65</v>
      </c>
      <c r="N1291">
        <v>2</v>
      </c>
    </row>
    <row r="1292" spans="1:14">
      <c r="A1292">
        <v>14482</v>
      </c>
      <c r="B1292" s="1">
        <v>43486</v>
      </c>
      <c r="C1292">
        <v>9459</v>
      </c>
      <c r="D1292" t="s">
        <v>90</v>
      </c>
      <c r="E1292" t="s">
        <v>33</v>
      </c>
      <c r="F1292" t="s">
        <v>160</v>
      </c>
      <c r="G1292" t="s">
        <v>29</v>
      </c>
      <c r="H1292">
        <f t="shared" si="20"/>
        <v>260</v>
      </c>
      <c r="M1292">
        <v>65</v>
      </c>
      <c r="N1292">
        <v>4</v>
      </c>
    </row>
    <row r="1293" spans="1:14">
      <c r="A1293">
        <v>53581</v>
      </c>
      <c r="B1293" s="1">
        <v>43486</v>
      </c>
      <c r="C1293">
        <v>2790</v>
      </c>
      <c r="D1293" t="s">
        <v>90</v>
      </c>
      <c r="E1293" t="s">
        <v>33</v>
      </c>
      <c r="F1293" t="s">
        <v>120</v>
      </c>
      <c r="G1293" t="s">
        <v>53</v>
      </c>
      <c r="H1293">
        <f t="shared" si="20"/>
        <v>379</v>
      </c>
      <c r="M1293">
        <v>94.75</v>
      </c>
      <c r="N1293">
        <v>4</v>
      </c>
    </row>
    <row r="1294" spans="1:14">
      <c r="A1294">
        <v>53586</v>
      </c>
      <c r="B1294" s="1">
        <v>43486</v>
      </c>
      <c r="C1294">
        <v>8696</v>
      </c>
      <c r="D1294" t="s">
        <v>90</v>
      </c>
      <c r="E1294" t="s">
        <v>33</v>
      </c>
      <c r="F1294" t="s">
        <v>120</v>
      </c>
      <c r="G1294" t="s">
        <v>53</v>
      </c>
      <c r="H1294">
        <f t="shared" si="20"/>
        <v>189.5</v>
      </c>
      <c r="M1294">
        <v>94.75</v>
      </c>
      <c r="N1294">
        <v>2</v>
      </c>
    </row>
    <row r="1295" spans="1:14">
      <c r="A1295">
        <v>70279</v>
      </c>
      <c r="B1295" s="1">
        <v>43485</v>
      </c>
      <c r="C1295">
        <v>13832</v>
      </c>
      <c r="D1295" t="s">
        <v>111</v>
      </c>
      <c r="E1295" t="s">
        <v>28</v>
      </c>
      <c r="F1295" t="s">
        <v>228</v>
      </c>
      <c r="G1295" t="s">
        <v>29</v>
      </c>
      <c r="H1295">
        <f t="shared" si="20"/>
        <v>22.74</v>
      </c>
      <c r="M1295">
        <v>22.74</v>
      </c>
      <c r="N1295">
        <v>1</v>
      </c>
    </row>
    <row r="1296" spans="1:14">
      <c r="A1296">
        <v>53540</v>
      </c>
      <c r="B1296" s="1">
        <v>43485</v>
      </c>
      <c r="C1296">
        <v>8524</v>
      </c>
      <c r="D1296" t="s">
        <v>111</v>
      </c>
      <c r="E1296" t="s">
        <v>33</v>
      </c>
      <c r="F1296" t="s">
        <v>120</v>
      </c>
      <c r="G1296" t="s">
        <v>53</v>
      </c>
      <c r="H1296">
        <f t="shared" si="20"/>
        <v>473.75</v>
      </c>
      <c r="M1296">
        <v>94.75</v>
      </c>
      <c r="N1296">
        <v>5</v>
      </c>
    </row>
    <row r="1297" spans="1:14">
      <c r="A1297">
        <v>13343</v>
      </c>
      <c r="B1297" s="1">
        <v>43485</v>
      </c>
      <c r="C1297">
        <v>9726</v>
      </c>
      <c r="D1297" t="s">
        <v>111</v>
      </c>
      <c r="E1297" t="s">
        <v>28</v>
      </c>
      <c r="F1297" t="s">
        <v>94</v>
      </c>
      <c r="G1297" t="s">
        <v>53</v>
      </c>
      <c r="H1297">
        <f t="shared" si="20"/>
        <v>133.37</v>
      </c>
      <c r="M1297">
        <v>133.37</v>
      </c>
      <c r="N1297">
        <v>1</v>
      </c>
    </row>
    <row r="1298" spans="1:14">
      <c r="A1298">
        <v>65030</v>
      </c>
      <c r="B1298" s="1">
        <v>43485</v>
      </c>
      <c r="C1298">
        <v>3570</v>
      </c>
      <c r="D1298" t="s">
        <v>90</v>
      </c>
      <c r="E1298" t="s">
        <v>28</v>
      </c>
      <c r="F1298" t="s">
        <v>160</v>
      </c>
      <c r="G1298" t="s">
        <v>29</v>
      </c>
      <c r="H1298">
        <f t="shared" si="20"/>
        <v>325</v>
      </c>
      <c r="M1298">
        <v>65</v>
      </c>
      <c r="N1298">
        <v>5</v>
      </c>
    </row>
    <row r="1299" spans="1:14">
      <c r="A1299">
        <v>65922</v>
      </c>
      <c r="B1299" s="1">
        <v>43485</v>
      </c>
      <c r="C1299">
        <v>12151</v>
      </c>
      <c r="D1299" t="s">
        <v>90</v>
      </c>
      <c r="E1299" t="s">
        <v>28</v>
      </c>
      <c r="F1299" t="s">
        <v>120</v>
      </c>
      <c r="G1299" t="s">
        <v>53</v>
      </c>
      <c r="H1299">
        <f t="shared" si="20"/>
        <v>284.25</v>
      </c>
      <c r="M1299">
        <v>94.75</v>
      </c>
      <c r="N1299">
        <v>3</v>
      </c>
    </row>
    <row r="1300" spans="1:14">
      <c r="A1300">
        <v>43551</v>
      </c>
      <c r="B1300" s="1">
        <v>43485</v>
      </c>
      <c r="C1300">
        <v>1191</v>
      </c>
      <c r="D1300" t="s">
        <v>90</v>
      </c>
      <c r="E1300" t="s">
        <v>33</v>
      </c>
      <c r="F1300" t="s">
        <v>160</v>
      </c>
      <c r="G1300" t="s">
        <v>29</v>
      </c>
      <c r="H1300">
        <f t="shared" si="20"/>
        <v>260</v>
      </c>
      <c r="M1300">
        <v>65</v>
      </c>
      <c r="N1300">
        <v>4</v>
      </c>
    </row>
    <row r="1301" spans="1:14">
      <c r="A1301">
        <v>63803</v>
      </c>
      <c r="B1301" s="1">
        <v>43485</v>
      </c>
      <c r="C1301">
        <v>9119</v>
      </c>
      <c r="D1301" t="s">
        <v>90</v>
      </c>
      <c r="E1301" t="s">
        <v>28</v>
      </c>
      <c r="F1301" t="s">
        <v>134</v>
      </c>
      <c r="G1301" t="s">
        <v>29</v>
      </c>
      <c r="H1301">
        <f t="shared" si="20"/>
        <v>425</v>
      </c>
      <c r="M1301">
        <v>85</v>
      </c>
      <c r="N1301">
        <v>5</v>
      </c>
    </row>
    <row r="1302" spans="1:14">
      <c r="A1302">
        <v>51396</v>
      </c>
      <c r="B1302" s="1">
        <v>43485</v>
      </c>
      <c r="C1302">
        <v>2741</v>
      </c>
      <c r="D1302" t="s">
        <v>90</v>
      </c>
      <c r="E1302" t="s">
        <v>33</v>
      </c>
      <c r="F1302" t="s">
        <v>932</v>
      </c>
      <c r="G1302" t="s">
        <v>49</v>
      </c>
      <c r="H1302">
        <f t="shared" si="20"/>
        <v>370</v>
      </c>
      <c r="M1302">
        <v>185</v>
      </c>
      <c r="N1302">
        <v>2</v>
      </c>
    </row>
    <row r="1303" spans="1:14">
      <c r="A1303">
        <v>63843</v>
      </c>
      <c r="B1303" s="1">
        <v>43485</v>
      </c>
      <c r="C1303">
        <v>8065</v>
      </c>
      <c r="D1303" t="s">
        <v>90</v>
      </c>
      <c r="E1303" t="s">
        <v>28</v>
      </c>
      <c r="F1303" t="s">
        <v>120</v>
      </c>
      <c r="G1303" t="s">
        <v>53</v>
      </c>
      <c r="H1303">
        <f t="shared" si="20"/>
        <v>473.75</v>
      </c>
      <c r="M1303">
        <v>94.75</v>
      </c>
      <c r="N1303">
        <v>5</v>
      </c>
    </row>
    <row r="1304" spans="1:14">
      <c r="A1304">
        <v>53568</v>
      </c>
      <c r="B1304" s="1">
        <v>43485</v>
      </c>
      <c r="C1304">
        <v>2013</v>
      </c>
      <c r="D1304" t="s">
        <v>90</v>
      </c>
      <c r="E1304" t="s">
        <v>33</v>
      </c>
      <c r="F1304" t="s">
        <v>183</v>
      </c>
      <c r="G1304" t="s">
        <v>46</v>
      </c>
      <c r="H1304">
        <f t="shared" si="20"/>
        <v>330</v>
      </c>
      <c r="M1304">
        <v>165</v>
      </c>
      <c r="N1304">
        <v>2</v>
      </c>
    </row>
    <row r="1305" spans="1:14">
      <c r="A1305">
        <v>12867</v>
      </c>
      <c r="B1305" s="1">
        <v>43484</v>
      </c>
      <c r="C1305">
        <v>882</v>
      </c>
      <c r="D1305" t="s">
        <v>111</v>
      </c>
      <c r="E1305" t="s">
        <v>28</v>
      </c>
      <c r="F1305" t="s">
        <v>94</v>
      </c>
      <c r="G1305" t="s">
        <v>53</v>
      </c>
      <c r="H1305">
        <f t="shared" si="20"/>
        <v>133.37</v>
      </c>
      <c r="M1305">
        <v>133.37</v>
      </c>
      <c r="N1305">
        <v>1</v>
      </c>
    </row>
    <row r="1306" spans="1:14">
      <c r="A1306">
        <v>55409</v>
      </c>
      <c r="B1306" s="1">
        <v>43484</v>
      </c>
      <c r="C1306">
        <v>1853</v>
      </c>
      <c r="D1306" t="s">
        <v>111</v>
      </c>
      <c r="E1306" t="s">
        <v>33</v>
      </c>
      <c r="F1306" t="s">
        <v>134</v>
      </c>
      <c r="G1306" t="s">
        <v>29</v>
      </c>
      <c r="H1306">
        <f t="shared" si="20"/>
        <v>425</v>
      </c>
      <c r="M1306">
        <v>85</v>
      </c>
      <c r="N1306">
        <v>5</v>
      </c>
    </row>
    <row r="1307" spans="1:14">
      <c r="A1307">
        <v>18343</v>
      </c>
      <c r="B1307" s="1">
        <v>43484</v>
      </c>
      <c r="C1307">
        <v>4337</v>
      </c>
      <c r="D1307" t="s">
        <v>111</v>
      </c>
      <c r="E1307" t="s">
        <v>28</v>
      </c>
      <c r="F1307" t="s">
        <v>112</v>
      </c>
      <c r="G1307" t="s">
        <v>34</v>
      </c>
      <c r="H1307">
        <f t="shared" si="20"/>
        <v>80</v>
      </c>
      <c r="M1307">
        <v>80</v>
      </c>
      <c r="N1307">
        <v>1</v>
      </c>
    </row>
    <row r="1308" spans="1:14">
      <c r="A1308">
        <v>14730</v>
      </c>
      <c r="B1308" s="1">
        <v>43484</v>
      </c>
      <c r="C1308">
        <v>8098</v>
      </c>
      <c r="D1308" t="s">
        <v>111</v>
      </c>
      <c r="E1308" t="s">
        <v>28</v>
      </c>
      <c r="F1308" t="s">
        <v>94</v>
      </c>
      <c r="G1308" t="s">
        <v>53</v>
      </c>
      <c r="H1308">
        <f t="shared" si="20"/>
        <v>133.37</v>
      </c>
      <c r="M1308">
        <v>133.37</v>
      </c>
      <c r="N1308">
        <v>1</v>
      </c>
    </row>
    <row r="1309" spans="1:14">
      <c r="A1309">
        <v>63758</v>
      </c>
      <c r="B1309" s="1">
        <v>43484</v>
      </c>
      <c r="C1309">
        <v>5382</v>
      </c>
      <c r="D1309" t="s">
        <v>90</v>
      </c>
      <c r="E1309" t="s">
        <v>28</v>
      </c>
      <c r="F1309" t="s">
        <v>94</v>
      </c>
      <c r="G1309" t="s">
        <v>53</v>
      </c>
      <c r="H1309">
        <f t="shared" si="20"/>
        <v>133.37</v>
      </c>
      <c r="M1309">
        <v>133.37</v>
      </c>
      <c r="N1309">
        <v>1</v>
      </c>
    </row>
    <row r="1310" spans="1:14">
      <c r="A1310">
        <v>67979</v>
      </c>
      <c r="B1310" s="1">
        <v>43484</v>
      </c>
      <c r="C1310">
        <v>1568</v>
      </c>
      <c r="D1310" t="s">
        <v>90</v>
      </c>
      <c r="E1310" t="s">
        <v>28</v>
      </c>
      <c r="F1310" t="s">
        <v>183</v>
      </c>
      <c r="G1310" t="s">
        <v>46</v>
      </c>
      <c r="H1310">
        <f t="shared" si="20"/>
        <v>825</v>
      </c>
      <c r="M1310">
        <v>165</v>
      </c>
      <c r="N1310">
        <v>5</v>
      </c>
    </row>
    <row r="1311" spans="1:14">
      <c r="A1311">
        <v>10764</v>
      </c>
      <c r="B1311" s="1">
        <v>43484</v>
      </c>
      <c r="C1311">
        <v>2927</v>
      </c>
      <c r="D1311" t="s">
        <v>90</v>
      </c>
      <c r="E1311" t="s">
        <v>28</v>
      </c>
      <c r="F1311" t="s">
        <v>134</v>
      </c>
      <c r="G1311" t="s">
        <v>29</v>
      </c>
      <c r="H1311">
        <f t="shared" si="20"/>
        <v>85</v>
      </c>
      <c r="M1311">
        <v>85</v>
      </c>
      <c r="N1311">
        <v>1</v>
      </c>
    </row>
    <row r="1312" spans="1:14">
      <c r="A1312">
        <v>67322</v>
      </c>
      <c r="B1312" s="1">
        <v>43484</v>
      </c>
      <c r="C1312">
        <v>6980</v>
      </c>
      <c r="D1312" t="s">
        <v>90</v>
      </c>
      <c r="E1312" t="s">
        <v>28</v>
      </c>
      <c r="F1312" t="s">
        <v>134</v>
      </c>
      <c r="G1312" t="s">
        <v>29</v>
      </c>
      <c r="H1312">
        <f t="shared" si="20"/>
        <v>85</v>
      </c>
      <c r="M1312">
        <v>85</v>
      </c>
      <c r="N1312">
        <v>1</v>
      </c>
    </row>
    <row r="1313" spans="1:14">
      <c r="A1313">
        <v>57479</v>
      </c>
      <c r="B1313" s="1">
        <v>43484</v>
      </c>
      <c r="C1313">
        <v>1756</v>
      </c>
      <c r="D1313" t="s">
        <v>90</v>
      </c>
      <c r="E1313" t="s">
        <v>33</v>
      </c>
      <c r="F1313" t="s">
        <v>120</v>
      </c>
      <c r="G1313" t="s">
        <v>53</v>
      </c>
      <c r="H1313">
        <f t="shared" si="20"/>
        <v>379</v>
      </c>
      <c r="M1313">
        <v>94.75</v>
      </c>
      <c r="N1313">
        <v>4</v>
      </c>
    </row>
    <row r="1314" spans="1:14">
      <c r="A1314">
        <v>65855</v>
      </c>
      <c r="B1314" s="1">
        <v>43484</v>
      </c>
      <c r="C1314">
        <v>5283</v>
      </c>
      <c r="D1314" t="s">
        <v>90</v>
      </c>
      <c r="E1314" t="s">
        <v>28</v>
      </c>
      <c r="F1314" t="s">
        <v>134</v>
      </c>
      <c r="G1314" t="s">
        <v>29</v>
      </c>
      <c r="H1314">
        <f t="shared" si="20"/>
        <v>425</v>
      </c>
      <c r="M1314">
        <v>85</v>
      </c>
      <c r="N1314">
        <v>5</v>
      </c>
    </row>
    <row r="1315" spans="1:14">
      <c r="A1315">
        <v>61664</v>
      </c>
      <c r="B1315" s="1">
        <v>43484</v>
      </c>
      <c r="C1315">
        <v>7586</v>
      </c>
      <c r="D1315" t="s">
        <v>90</v>
      </c>
      <c r="E1315" t="s">
        <v>28</v>
      </c>
      <c r="F1315" t="s">
        <v>120</v>
      </c>
      <c r="G1315" t="s">
        <v>53</v>
      </c>
      <c r="H1315">
        <f t="shared" si="20"/>
        <v>473.75</v>
      </c>
      <c r="M1315">
        <v>94.75</v>
      </c>
      <c r="N1315">
        <v>5</v>
      </c>
    </row>
    <row r="1316" spans="1:14">
      <c r="A1316">
        <v>64612</v>
      </c>
      <c r="B1316" s="1">
        <v>43484</v>
      </c>
      <c r="C1316">
        <v>12332</v>
      </c>
      <c r="D1316" t="s">
        <v>90</v>
      </c>
      <c r="E1316" t="s">
        <v>33</v>
      </c>
      <c r="F1316" t="s">
        <v>134</v>
      </c>
      <c r="G1316" t="s">
        <v>29</v>
      </c>
      <c r="H1316">
        <f t="shared" si="20"/>
        <v>340</v>
      </c>
      <c r="M1316">
        <v>85</v>
      </c>
      <c r="N1316">
        <v>4</v>
      </c>
    </row>
    <row r="1317" spans="1:14">
      <c r="A1317">
        <v>67988</v>
      </c>
      <c r="B1317" s="1">
        <v>43484</v>
      </c>
      <c r="C1317">
        <v>8712</v>
      </c>
      <c r="D1317" t="s">
        <v>90</v>
      </c>
      <c r="E1317" t="s">
        <v>33</v>
      </c>
      <c r="F1317" t="s">
        <v>120</v>
      </c>
      <c r="G1317" t="s">
        <v>53</v>
      </c>
      <c r="H1317">
        <f t="shared" si="20"/>
        <v>379</v>
      </c>
      <c r="M1317">
        <v>94.75</v>
      </c>
      <c r="N1317">
        <v>4</v>
      </c>
    </row>
    <row r="1318" spans="1:14">
      <c r="A1318">
        <v>16955</v>
      </c>
      <c r="B1318" s="1">
        <v>43484</v>
      </c>
      <c r="C1318">
        <v>10731</v>
      </c>
      <c r="D1318" t="s">
        <v>90</v>
      </c>
      <c r="E1318" t="s">
        <v>33</v>
      </c>
      <c r="F1318" t="s">
        <v>935</v>
      </c>
      <c r="G1318" t="s">
        <v>46</v>
      </c>
      <c r="H1318">
        <f t="shared" si="20"/>
        <v>259.95999999999998</v>
      </c>
      <c r="M1318">
        <v>64.989999999999995</v>
      </c>
      <c r="N1318">
        <v>4</v>
      </c>
    </row>
    <row r="1319" spans="1:14">
      <c r="A1319">
        <v>65898</v>
      </c>
      <c r="B1319" s="1">
        <v>43484</v>
      </c>
      <c r="C1319">
        <v>8899</v>
      </c>
      <c r="D1319" t="s">
        <v>90</v>
      </c>
      <c r="E1319" t="s">
        <v>33</v>
      </c>
      <c r="F1319" t="s">
        <v>120</v>
      </c>
      <c r="G1319" t="s">
        <v>53</v>
      </c>
      <c r="H1319">
        <f t="shared" si="20"/>
        <v>379</v>
      </c>
      <c r="M1319">
        <v>94.75</v>
      </c>
      <c r="N1319">
        <v>4</v>
      </c>
    </row>
    <row r="1320" spans="1:14">
      <c r="A1320">
        <v>65898</v>
      </c>
      <c r="B1320" s="1">
        <v>43484</v>
      </c>
      <c r="C1320">
        <v>8899</v>
      </c>
      <c r="D1320" t="s">
        <v>90</v>
      </c>
      <c r="E1320" t="s">
        <v>33</v>
      </c>
      <c r="F1320" t="s">
        <v>183</v>
      </c>
      <c r="G1320" t="s">
        <v>46</v>
      </c>
      <c r="H1320">
        <f t="shared" si="20"/>
        <v>660</v>
      </c>
      <c r="M1320">
        <v>165</v>
      </c>
      <c r="N1320">
        <v>4</v>
      </c>
    </row>
    <row r="1321" spans="1:14">
      <c r="A1321">
        <v>64211</v>
      </c>
      <c r="B1321" s="1">
        <v>43484</v>
      </c>
      <c r="C1321">
        <v>9600</v>
      </c>
      <c r="D1321" t="s">
        <v>90</v>
      </c>
      <c r="E1321" t="s">
        <v>33</v>
      </c>
      <c r="F1321" t="s">
        <v>160</v>
      </c>
      <c r="G1321" t="s">
        <v>29</v>
      </c>
      <c r="H1321">
        <f t="shared" si="20"/>
        <v>260</v>
      </c>
      <c r="M1321">
        <v>65</v>
      </c>
      <c r="N1321">
        <v>4</v>
      </c>
    </row>
    <row r="1322" spans="1:14">
      <c r="A1322">
        <v>61647</v>
      </c>
      <c r="B1322" s="1">
        <v>43483</v>
      </c>
      <c r="C1322">
        <v>509</v>
      </c>
      <c r="D1322" t="s">
        <v>111</v>
      </c>
      <c r="E1322" t="s">
        <v>28</v>
      </c>
      <c r="F1322" t="s">
        <v>94</v>
      </c>
      <c r="G1322" t="s">
        <v>53</v>
      </c>
      <c r="H1322">
        <f t="shared" si="20"/>
        <v>133.37</v>
      </c>
      <c r="M1322">
        <v>133.37</v>
      </c>
      <c r="N1322">
        <v>1</v>
      </c>
    </row>
    <row r="1323" spans="1:14">
      <c r="A1323">
        <v>20072</v>
      </c>
      <c r="B1323" s="1">
        <v>43483</v>
      </c>
      <c r="C1323">
        <v>4279</v>
      </c>
      <c r="D1323" t="s">
        <v>111</v>
      </c>
      <c r="E1323" t="s">
        <v>28</v>
      </c>
      <c r="F1323" t="s">
        <v>112</v>
      </c>
      <c r="G1323" t="s">
        <v>34</v>
      </c>
      <c r="H1323">
        <f t="shared" si="20"/>
        <v>80</v>
      </c>
      <c r="M1323">
        <v>80</v>
      </c>
      <c r="N1323">
        <v>1</v>
      </c>
    </row>
    <row r="1324" spans="1:14">
      <c r="A1324">
        <v>16302</v>
      </c>
      <c r="B1324" s="1">
        <v>43483</v>
      </c>
      <c r="C1324">
        <v>5988</v>
      </c>
      <c r="D1324" t="s">
        <v>111</v>
      </c>
      <c r="E1324" t="s">
        <v>28</v>
      </c>
      <c r="F1324" t="s">
        <v>94</v>
      </c>
      <c r="G1324" t="s">
        <v>53</v>
      </c>
      <c r="H1324">
        <f t="shared" si="20"/>
        <v>133.37</v>
      </c>
      <c r="M1324">
        <v>133.37</v>
      </c>
      <c r="N1324">
        <v>1</v>
      </c>
    </row>
    <row r="1325" spans="1:14">
      <c r="A1325">
        <v>55336</v>
      </c>
      <c r="B1325" s="1">
        <v>43483</v>
      </c>
      <c r="C1325">
        <v>7446</v>
      </c>
      <c r="D1325" t="s">
        <v>111</v>
      </c>
      <c r="E1325" t="s">
        <v>33</v>
      </c>
      <c r="F1325" t="s">
        <v>183</v>
      </c>
      <c r="G1325" t="s">
        <v>46</v>
      </c>
      <c r="H1325">
        <f t="shared" si="20"/>
        <v>825</v>
      </c>
      <c r="M1325">
        <v>165</v>
      </c>
      <c r="N1325">
        <v>5</v>
      </c>
    </row>
    <row r="1326" spans="1:14">
      <c r="A1326">
        <v>51674</v>
      </c>
      <c r="B1326" s="1">
        <v>43483</v>
      </c>
      <c r="C1326">
        <v>8348</v>
      </c>
      <c r="D1326" t="s">
        <v>111</v>
      </c>
      <c r="E1326" t="s">
        <v>33</v>
      </c>
      <c r="F1326" t="s">
        <v>554</v>
      </c>
      <c r="G1326" t="s">
        <v>29</v>
      </c>
      <c r="H1326">
        <f t="shared" si="20"/>
        <v>125</v>
      </c>
      <c r="M1326">
        <v>25</v>
      </c>
      <c r="N1326">
        <v>5</v>
      </c>
    </row>
    <row r="1327" spans="1:14">
      <c r="A1327">
        <v>580</v>
      </c>
      <c r="B1327" s="1">
        <v>43483</v>
      </c>
      <c r="C1327">
        <v>8677</v>
      </c>
      <c r="D1327" t="s">
        <v>111</v>
      </c>
      <c r="E1327" t="s">
        <v>33</v>
      </c>
      <c r="F1327" t="s">
        <v>120</v>
      </c>
      <c r="G1327" t="s">
        <v>53</v>
      </c>
      <c r="H1327">
        <f t="shared" si="20"/>
        <v>473.75</v>
      </c>
      <c r="M1327">
        <v>94.75</v>
      </c>
      <c r="N1327">
        <v>5</v>
      </c>
    </row>
    <row r="1328" spans="1:14">
      <c r="A1328">
        <v>51298</v>
      </c>
      <c r="B1328" s="1">
        <v>43483</v>
      </c>
      <c r="C1328">
        <v>9272</v>
      </c>
      <c r="D1328" t="s">
        <v>90</v>
      </c>
      <c r="E1328" t="s">
        <v>28</v>
      </c>
      <c r="F1328" t="s">
        <v>183</v>
      </c>
      <c r="G1328" t="s">
        <v>46</v>
      </c>
      <c r="H1328">
        <f t="shared" si="20"/>
        <v>495</v>
      </c>
      <c r="M1328">
        <v>165</v>
      </c>
      <c r="N1328">
        <v>3</v>
      </c>
    </row>
    <row r="1329" spans="1:14">
      <c r="A1329">
        <v>53413</v>
      </c>
      <c r="B1329" s="1">
        <v>43483</v>
      </c>
      <c r="C1329">
        <v>376</v>
      </c>
      <c r="D1329" t="s">
        <v>90</v>
      </c>
      <c r="E1329" t="s">
        <v>28</v>
      </c>
      <c r="F1329" t="s">
        <v>120</v>
      </c>
      <c r="G1329" t="s">
        <v>53</v>
      </c>
      <c r="H1329">
        <f t="shared" si="20"/>
        <v>284.25</v>
      </c>
      <c r="M1329">
        <v>94.75</v>
      </c>
      <c r="N1329">
        <v>3</v>
      </c>
    </row>
    <row r="1330" spans="1:14">
      <c r="A1330">
        <v>52576</v>
      </c>
      <c r="B1330" s="1">
        <v>43483</v>
      </c>
      <c r="C1330">
        <v>6746</v>
      </c>
      <c r="D1330" t="s">
        <v>90</v>
      </c>
      <c r="E1330" t="s">
        <v>28</v>
      </c>
      <c r="F1330" t="s">
        <v>160</v>
      </c>
      <c r="G1330" t="s">
        <v>29</v>
      </c>
      <c r="H1330">
        <f t="shared" si="20"/>
        <v>325</v>
      </c>
      <c r="M1330">
        <v>65</v>
      </c>
      <c r="N1330">
        <v>5</v>
      </c>
    </row>
    <row r="1331" spans="1:14">
      <c r="A1331">
        <v>46064</v>
      </c>
      <c r="B1331" s="1">
        <v>43483</v>
      </c>
      <c r="C1331">
        <v>6980</v>
      </c>
      <c r="D1331" t="s">
        <v>90</v>
      </c>
      <c r="E1331" t="s">
        <v>28</v>
      </c>
      <c r="F1331" t="s">
        <v>134</v>
      </c>
      <c r="G1331" t="s">
        <v>29</v>
      </c>
      <c r="H1331">
        <f t="shared" si="20"/>
        <v>85</v>
      </c>
      <c r="M1331">
        <v>85</v>
      </c>
      <c r="N1331">
        <v>1</v>
      </c>
    </row>
    <row r="1332" spans="1:14">
      <c r="A1332">
        <v>61596</v>
      </c>
      <c r="B1332" s="1">
        <v>43483</v>
      </c>
      <c r="C1332">
        <v>1408</v>
      </c>
      <c r="D1332" t="s">
        <v>90</v>
      </c>
      <c r="E1332" t="s">
        <v>28</v>
      </c>
      <c r="F1332" t="s">
        <v>120</v>
      </c>
      <c r="G1332" t="s">
        <v>53</v>
      </c>
      <c r="H1332">
        <f t="shared" si="20"/>
        <v>473.75</v>
      </c>
      <c r="M1332">
        <v>94.75</v>
      </c>
      <c r="N1332">
        <v>5</v>
      </c>
    </row>
    <row r="1333" spans="1:14">
      <c r="A1333">
        <v>59498</v>
      </c>
      <c r="B1333" s="1">
        <v>43483</v>
      </c>
      <c r="C1333">
        <v>8746</v>
      </c>
      <c r="D1333" t="s">
        <v>90</v>
      </c>
      <c r="E1333" t="s">
        <v>33</v>
      </c>
      <c r="F1333" t="s">
        <v>183</v>
      </c>
      <c r="G1333" t="s">
        <v>46</v>
      </c>
      <c r="H1333">
        <f t="shared" si="20"/>
        <v>330</v>
      </c>
      <c r="M1333">
        <v>165</v>
      </c>
      <c r="N1333">
        <v>2</v>
      </c>
    </row>
    <row r="1334" spans="1:14">
      <c r="A1334">
        <v>16557</v>
      </c>
      <c r="B1334" s="1">
        <v>43483</v>
      </c>
      <c r="C1334">
        <v>5481</v>
      </c>
      <c r="D1334" t="s">
        <v>90</v>
      </c>
      <c r="E1334" t="s">
        <v>33</v>
      </c>
      <c r="F1334" t="s">
        <v>806</v>
      </c>
      <c r="G1334" t="s">
        <v>46</v>
      </c>
      <c r="H1334">
        <f t="shared" si="20"/>
        <v>211.96</v>
      </c>
      <c r="M1334">
        <v>52.99</v>
      </c>
      <c r="N1334">
        <v>4</v>
      </c>
    </row>
    <row r="1335" spans="1:14">
      <c r="A1335">
        <v>61612</v>
      </c>
      <c r="B1335" s="1">
        <v>43483</v>
      </c>
      <c r="C1335">
        <v>6005</v>
      </c>
      <c r="D1335" t="s">
        <v>90</v>
      </c>
      <c r="E1335" t="s">
        <v>33</v>
      </c>
      <c r="F1335" t="s">
        <v>134</v>
      </c>
      <c r="G1335" t="s">
        <v>29</v>
      </c>
      <c r="H1335">
        <f t="shared" si="20"/>
        <v>340</v>
      </c>
      <c r="M1335">
        <v>85</v>
      </c>
      <c r="N1335">
        <v>4</v>
      </c>
    </row>
    <row r="1336" spans="1:14">
      <c r="A1336">
        <v>67845</v>
      </c>
      <c r="B1336" s="1">
        <v>43482</v>
      </c>
      <c r="C1336">
        <v>482</v>
      </c>
      <c r="D1336" t="s">
        <v>111</v>
      </c>
      <c r="E1336" t="s">
        <v>28</v>
      </c>
      <c r="F1336" t="s">
        <v>94</v>
      </c>
      <c r="G1336" t="s">
        <v>53</v>
      </c>
      <c r="H1336">
        <f t="shared" si="20"/>
        <v>133.37</v>
      </c>
      <c r="M1336">
        <v>133.37</v>
      </c>
      <c r="N1336">
        <v>1</v>
      </c>
    </row>
    <row r="1337" spans="1:14">
      <c r="A1337">
        <v>67845</v>
      </c>
      <c r="B1337" s="1">
        <v>43482</v>
      </c>
      <c r="C1337">
        <v>482</v>
      </c>
      <c r="D1337" t="s">
        <v>111</v>
      </c>
      <c r="E1337" t="s">
        <v>28</v>
      </c>
      <c r="F1337" t="s">
        <v>112</v>
      </c>
      <c r="G1337" t="s">
        <v>34</v>
      </c>
      <c r="H1337">
        <f t="shared" si="20"/>
        <v>80</v>
      </c>
      <c r="M1337">
        <v>80</v>
      </c>
      <c r="N1337">
        <v>1</v>
      </c>
    </row>
    <row r="1338" spans="1:14">
      <c r="A1338">
        <v>15599</v>
      </c>
      <c r="B1338" s="1">
        <v>43482</v>
      </c>
      <c r="C1338">
        <v>1186</v>
      </c>
      <c r="D1338" t="s">
        <v>111</v>
      </c>
      <c r="E1338" t="s">
        <v>28</v>
      </c>
      <c r="F1338" t="s">
        <v>115</v>
      </c>
      <c r="G1338" t="s">
        <v>49</v>
      </c>
      <c r="H1338">
        <f t="shared" si="20"/>
        <v>460.58</v>
      </c>
      <c r="M1338">
        <v>460.58</v>
      </c>
      <c r="N1338">
        <v>1</v>
      </c>
    </row>
    <row r="1339" spans="1:14">
      <c r="A1339">
        <v>57152</v>
      </c>
      <c r="B1339" s="1">
        <v>43482</v>
      </c>
      <c r="C1339">
        <v>4784</v>
      </c>
      <c r="D1339" t="s">
        <v>111</v>
      </c>
      <c r="E1339" t="s">
        <v>33</v>
      </c>
      <c r="F1339" t="s">
        <v>160</v>
      </c>
      <c r="G1339" t="s">
        <v>29</v>
      </c>
      <c r="H1339">
        <f t="shared" si="20"/>
        <v>325</v>
      </c>
      <c r="M1339">
        <v>65</v>
      </c>
      <c r="N1339">
        <v>5</v>
      </c>
    </row>
    <row r="1340" spans="1:14">
      <c r="A1340">
        <v>60460</v>
      </c>
      <c r="B1340" s="1">
        <v>43482</v>
      </c>
      <c r="C1340">
        <v>9429</v>
      </c>
      <c r="D1340" t="s">
        <v>111</v>
      </c>
      <c r="E1340" t="s">
        <v>33</v>
      </c>
      <c r="F1340" t="s">
        <v>120</v>
      </c>
      <c r="G1340" t="s">
        <v>53</v>
      </c>
      <c r="H1340">
        <f t="shared" si="20"/>
        <v>473.75</v>
      </c>
      <c r="M1340">
        <v>94.75</v>
      </c>
      <c r="N1340">
        <v>5</v>
      </c>
    </row>
    <row r="1341" spans="1:14">
      <c r="A1341">
        <v>53331</v>
      </c>
      <c r="B1341" s="1">
        <v>43482</v>
      </c>
      <c r="C1341">
        <v>10200</v>
      </c>
      <c r="D1341" t="s">
        <v>111</v>
      </c>
      <c r="E1341" t="s">
        <v>33</v>
      </c>
      <c r="F1341" t="s">
        <v>120</v>
      </c>
      <c r="G1341" t="s">
        <v>53</v>
      </c>
      <c r="H1341">
        <f t="shared" si="20"/>
        <v>473.75</v>
      </c>
      <c r="M1341">
        <v>94.75</v>
      </c>
      <c r="N1341">
        <v>5</v>
      </c>
    </row>
    <row r="1342" spans="1:14">
      <c r="A1342">
        <v>17909</v>
      </c>
      <c r="B1342" s="1">
        <v>43482</v>
      </c>
      <c r="C1342">
        <v>11189</v>
      </c>
      <c r="D1342" t="s">
        <v>111</v>
      </c>
      <c r="E1342" t="s">
        <v>28</v>
      </c>
      <c r="F1342" t="s">
        <v>94</v>
      </c>
      <c r="G1342" t="s">
        <v>53</v>
      </c>
      <c r="H1342">
        <f t="shared" si="20"/>
        <v>133.37</v>
      </c>
      <c r="M1342">
        <v>133.37</v>
      </c>
      <c r="N1342">
        <v>1</v>
      </c>
    </row>
    <row r="1343" spans="1:14">
      <c r="A1343">
        <v>65704</v>
      </c>
      <c r="B1343" s="1">
        <v>43482</v>
      </c>
      <c r="C1343">
        <v>3605</v>
      </c>
      <c r="D1343" t="s">
        <v>90</v>
      </c>
      <c r="E1343" t="s">
        <v>28</v>
      </c>
      <c r="F1343" t="s">
        <v>134</v>
      </c>
      <c r="G1343" t="s">
        <v>29</v>
      </c>
      <c r="H1343">
        <f t="shared" si="20"/>
        <v>85</v>
      </c>
      <c r="M1343">
        <v>85</v>
      </c>
      <c r="N1343">
        <v>1</v>
      </c>
    </row>
    <row r="1344" spans="1:14">
      <c r="A1344">
        <v>51226</v>
      </c>
      <c r="B1344" s="1">
        <v>43482</v>
      </c>
      <c r="C1344">
        <v>7603</v>
      </c>
      <c r="D1344" t="s">
        <v>90</v>
      </c>
      <c r="E1344" t="s">
        <v>28</v>
      </c>
      <c r="F1344" t="s">
        <v>99</v>
      </c>
      <c r="G1344" t="s">
        <v>46</v>
      </c>
      <c r="H1344">
        <f t="shared" si="20"/>
        <v>94.949999999999989</v>
      </c>
      <c r="M1344">
        <v>18.989999999999998</v>
      </c>
      <c r="N1344">
        <v>5</v>
      </c>
    </row>
    <row r="1345" spans="1:14">
      <c r="A1345">
        <v>63999</v>
      </c>
      <c r="B1345" s="1">
        <v>43482</v>
      </c>
      <c r="C1345">
        <v>6075</v>
      </c>
      <c r="D1345" t="s">
        <v>90</v>
      </c>
      <c r="E1345" t="s">
        <v>33</v>
      </c>
      <c r="F1345" t="s">
        <v>160</v>
      </c>
      <c r="G1345" t="s">
        <v>29</v>
      </c>
      <c r="H1345">
        <f t="shared" si="20"/>
        <v>260</v>
      </c>
      <c r="M1345">
        <v>65</v>
      </c>
      <c r="N1345">
        <v>4</v>
      </c>
    </row>
    <row r="1346" spans="1:14">
      <c r="A1346">
        <v>62086</v>
      </c>
      <c r="B1346" s="1">
        <v>43482</v>
      </c>
      <c r="C1346">
        <v>341</v>
      </c>
      <c r="D1346" t="s">
        <v>90</v>
      </c>
      <c r="E1346" t="s">
        <v>33</v>
      </c>
      <c r="F1346" t="s">
        <v>120</v>
      </c>
      <c r="G1346" t="s">
        <v>53</v>
      </c>
      <c r="H1346">
        <f t="shared" si="20"/>
        <v>379</v>
      </c>
      <c r="M1346">
        <v>94.75</v>
      </c>
      <c r="N1346">
        <v>4</v>
      </c>
    </row>
    <row r="1347" spans="1:14">
      <c r="A1347">
        <v>51209</v>
      </c>
      <c r="B1347" s="1">
        <v>43482</v>
      </c>
      <c r="C1347">
        <v>7705</v>
      </c>
      <c r="D1347" t="s">
        <v>90</v>
      </c>
      <c r="E1347" t="s">
        <v>28</v>
      </c>
      <c r="F1347" t="s">
        <v>94</v>
      </c>
      <c r="G1347" t="s">
        <v>53</v>
      </c>
      <c r="H1347">
        <f t="shared" ref="H1347:H1410" si="21">M1347*N1347</f>
        <v>133.37</v>
      </c>
      <c r="M1347">
        <v>133.37</v>
      </c>
      <c r="N1347">
        <v>1</v>
      </c>
    </row>
    <row r="1348" spans="1:14">
      <c r="A1348">
        <v>67866</v>
      </c>
      <c r="B1348" s="1">
        <v>43482</v>
      </c>
      <c r="C1348">
        <v>5929</v>
      </c>
      <c r="D1348" t="s">
        <v>90</v>
      </c>
      <c r="E1348" t="s">
        <v>33</v>
      </c>
      <c r="F1348" t="s">
        <v>134</v>
      </c>
      <c r="G1348" t="s">
        <v>29</v>
      </c>
      <c r="H1348">
        <f t="shared" si="21"/>
        <v>340</v>
      </c>
      <c r="M1348">
        <v>85</v>
      </c>
      <c r="N1348">
        <v>4</v>
      </c>
    </row>
    <row r="1349" spans="1:14">
      <c r="A1349">
        <v>67866</v>
      </c>
      <c r="B1349" s="1">
        <v>43482</v>
      </c>
      <c r="C1349">
        <v>5929</v>
      </c>
      <c r="D1349" t="s">
        <v>90</v>
      </c>
      <c r="E1349" t="s">
        <v>33</v>
      </c>
      <c r="F1349" t="s">
        <v>120</v>
      </c>
      <c r="G1349" t="s">
        <v>53</v>
      </c>
      <c r="H1349">
        <f t="shared" si="21"/>
        <v>379</v>
      </c>
      <c r="M1349">
        <v>94.75</v>
      </c>
      <c r="N1349">
        <v>4</v>
      </c>
    </row>
    <row r="1350" spans="1:14">
      <c r="A1350">
        <v>63576</v>
      </c>
      <c r="B1350" s="1">
        <v>43482</v>
      </c>
      <c r="C1350">
        <v>581</v>
      </c>
      <c r="D1350" t="s">
        <v>90</v>
      </c>
      <c r="E1350" t="s">
        <v>28</v>
      </c>
      <c r="F1350" t="s">
        <v>120</v>
      </c>
      <c r="G1350" t="s">
        <v>53</v>
      </c>
      <c r="H1350">
        <f t="shared" si="21"/>
        <v>473.75</v>
      </c>
      <c r="M1350">
        <v>94.75</v>
      </c>
      <c r="N1350">
        <v>5</v>
      </c>
    </row>
    <row r="1351" spans="1:14">
      <c r="A1351">
        <v>18593</v>
      </c>
      <c r="B1351" s="1">
        <v>43481</v>
      </c>
      <c r="C1351">
        <v>1275</v>
      </c>
      <c r="D1351" t="s">
        <v>111</v>
      </c>
      <c r="E1351" t="s">
        <v>28</v>
      </c>
      <c r="F1351" t="s">
        <v>94</v>
      </c>
      <c r="G1351" t="s">
        <v>53</v>
      </c>
      <c r="H1351">
        <f t="shared" si="21"/>
        <v>133.37</v>
      </c>
      <c r="M1351">
        <v>133.37</v>
      </c>
      <c r="N1351">
        <v>1</v>
      </c>
    </row>
    <row r="1352" spans="1:14">
      <c r="A1352">
        <v>67753</v>
      </c>
      <c r="B1352" s="1">
        <v>43481</v>
      </c>
      <c r="C1352">
        <v>1566</v>
      </c>
      <c r="D1352" t="s">
        <v>111</v>
      </c>
      <c r="E1352" t="s">
        <v>28</v>
      </c>
      <c r="F1352" t="s">
        <v>941</v>
      </c>
      <c r="G1352" t="s">
        <v>42</v>
      </c>
      <c r="H1352">
        <f t="shared" si="21"/>
        <v>20.95</v>
      </c>
      <c r="M1352">
        <v>20.95</v>
      </c>
      <c r="N1352">
        <v>1</v>
      </c>
    </row>
    <row r="1353" spans="1:14">
      <c r="A1353">
        <v>67786</v>
      </c>
      <c r="B1353" s="1">
        <v>43481</v>
      </c>
      <c r="C1353">
        <v>3972</v>
      </c>
      <c r="D1353" t="s">
        <v>111</v>
      </c>
      <c r="E1353" t="s">
        <v>28</v>
      </c>
      <c r="F1353" t="s">
        <v>942</v>
      </c>
      <c r="G1353" t="s">
        <v>20</v>
      </c>
      <c r="H1353">
        <f t="shared" si="21"/>
        <v>29.99</v>
      </c>
      <c r="M1353">
        <v>29.99</v>
      </c>
      <c r="N1353">
        <v>1</v>
      </c>
    </row>
    <row r="1354" spans="1:14">
      <c r="A1354">
        <v>67786</v>
      </c>
      <c r="B1354" s="1">
        <v>43481</v>
      </c>
      <c r="C1354">
        <v>3972</v>
      </c>
      <c r="D1354" t="s">
        <v>111</v>
      </c>
      <c r="E1354" t="s">
        <v>28</v>
      </c>
      <c r="F1354" t="s">
        <v>112</v>
      </c>
      <c r="G1354" t="s">
        <v>34</v>
      </c>
      <c r="H1354">
        <f t="shared" si="21"/>
        <v>80</v>
      </c>
      <c r="M1354">
        <v>80</v>
      </c>
      <c r="N1354">
        <v>1</v>
      </c>
    </row>
    <row r="1355" spans="1:14">
      <c r="A1355">
        <v>53576</v>
      </c>
      <c r="B1355" s="1">
        <v>43481</v>
      </c>
      <c r="C1355">
        <v>5301</v>
      </c>
      <c r="D1355" t="s">
        <v>111</v>
      </c>
      <c r="E1355" t="s">
        <v>33</v>
      </c>
      <c r="F1355" t="s">
        <v>537</v>
      </c>
      <c r="G1355" t="s">
        <v>53</v>
      </c>
      <c r="H1355">
        <f t="shared" si="21"/>
        <v>350</v>
      </c>
      <c r="M1355">
        <v>70</v>
      </c>
      <c r="N1355">
        <v>5</v>
      </c>
    </row>
    <row r="1356" spans="1:14">
      <c r="A1356">
        <v>55511</v>
      </c>
      <c r="B1356" s="1">
        <v>43481</v>
      </c>
      <c r="C1356">
        <v>4232</v>
      </c>
      <c r="D1356" t="s">
        <v>90</v>
      </c>
      <c r="E1356" t="s">
        <v>28</v>
      </c>
      <c r="F1356" t="s">
        <v>160</v>
      </c>
      <c r="G1356" t="s">
        <v>29</v>
      </c>
      <c r="H1356">
        <f t="shared" si="21"/>
        <v>260</v>
      </c>
      <c r="M1356">
        <v>65</v>
      </c>
      <c r="N1356">
        <v>4</v>
      </c>
    </row>
    <row r="1357" spans="1:14">
      <c r="A1357">
        <v>51110</v>
      </c>
      <c r="B1357" s="1">
        <v>43481</v>
      </c>
      <c r="C1357">
        <v>8511</v>
      </c>
      <c r="D1357" t="s">
        <v>90</v>
      </c>
      <c r="E1357" t="s">
        <v>28</v>
      </c>
      <c r="F1357" t="s">
        <v>112</v>
      </c>
      <c r="G1357" t="s">
        <v>34</v>
      </c>
      <c r="H1357">
        <f t="shared" si="21"/>
        <v>80</v>
      </c>
      <c r="M1357">
        <v>80</v>
      </c>
      <c r="N1357">
        <v>1</v>
      </c>
    </row>
    <row r="1358" spans="1:14">
      <c r="A1358">
        <v>63512</v>
      </c>
      <c r="B1358" s="1">
        <v>43481</v>
      </c>
      <c r="C1358">
        <v>12350</v>
      </c>
      <c r="D1358" t="s">
        <v>90</v>
      </c>
      <c r="E1358" t="s">
        <v>28</v>
      </c>
      <c r="F1358" t="s">
        <v>120</v>
      </c>
      <c r="G1358" t="s">
        <v>53</v>
      </c>
      <c r="H1358">
        <f t="shared" si="21"/>
        <v>473.75</v>
      </c>
      <c r="M1358">
        <v>94.75</v>
      </c>
      <c r="N1358">
        <v>5</v>
      </c>
    </row>
    <row r="1359" spans="1:14">
      <c r="A1359">
        <v>51168</v>
      </c>
      <c r="B1359" s="1">
        <v>43481</v>
      </c>
      <c r="C1359">
        <v>8050</v>
      </c>
      <c r="D1359" t="s">
        <v>90</v>
      </c>
      <c r="E1359" t="s">
        <v>33</v>
      </c>
      <c r="F1359" t="s">
        <v>183</v>
      </c>
      <c r="G1359" t="s">
        <v>46</v>
      </c>
      <c r="H1359">
        <f t="shared" si="21"/>
        <v>660</v>
      </c>
      <c r="M1359">
        <v>165</v>
      </c>
      <c r="N1359">
        <v>4</v>
      </c>
    </row>
    <row r="1360" spans="1:14">
      <c r="A1360">
        <v>55201</v>
      </c>
      <c r="B1360" s="1">
        <v>43481</v>
      </c>
      <c r="C1360">
        <v>11198</v>
      </c>
      <c r="D1360" t="s">
        <v>90</v>
      </c>
      <c r="E1360" t="s">
        <v>33</v>
      </c>
      <c r="F1360" t="s">
        <v>120</v>
      </c>
      <c r="G1360" t="s">
        <v>53</v>
      </c>
      <c r="H1360">
        <f t="shared" si="21"/>
        <v>379</v>
      </c>
      <c r="M1360">
        <v>94.75</v>
      </c>
      <c r="N1360">
        <v>4</v>
      </c>
    </row>
    <row r="1361" spans="1:14">
      <c r="A1361">
        <v>67818</v>
      </c>
      <c r="B1361" s="1">
        <v>43481</v>
      </c>
      <c r="C1361">
        <v>9821</v>
      </c>
      <c r="D1361" t="s">
        <v>90</v>
      </c>
      <c r="E1361" t="s">
        <v>28</v>
      </c>
      <c r="F1361" t="s">
        <v>134</v>
      </c>
      <c r="G1361" t="s">
        <v>29</v>
      </c>
      <c r="H1361">
        <f t="shared" si="21"/>
        <v>425</v>
      </c>
      <c r="M1361">
        <v>85</v>
      </c>
      <c r="N1361">
        <v>5</v>
      </c>
    </row>
    <row r="1362" spans="1:14">
      <c r="A1362">
        <v>43964</v>
      </c>
      <c r="B1362" s="1">
        <v>43481</v>
      </c>
      <c r="C1362">
        <v>2149</v>
      </c>
      <c r="D1362" t="s">
        <v>90</v>
      </c>
      <c r="E1362" t="s">
        <v>28</v>
      </c>
      <c r="F1362" t="s">
        <v>160</v>
      </c>
      <c r="G1362" t="s">
        <v>29</v>
      </c>
      <c r="H1362">
        <f t="shared" si="21"/>
        <v>260</v>
      </c>
      <c r="M1362">
        <v>65</v>
      </c>
      <c r="N1362">
        <v>4</v>
      </c>
    </row>
    <row r="1363" spans="1:14">
      <c r="A1363">
        <v>63516</v>
      </c>
      <c r="B1363" s="1">
        <v>43481</v>
      </c>
      <c r="C1363">
        <v>8806</v>
      </c>
      <c r="D1363" t="s">
        <v>90</v>
      </c>
      <c r="E1363" t="s">
        <v>28</v>
      </c>
      <c r="F1363" t="s">
        <v>120</v>
      </c>
      <c r="G1363" t="s">
        <v>53</v>
      </c>
      <c r="H1363">
        <f t="shared" si="21"/>
        <v>379</v>
      </c>
      <c r="M1363">
        <v>94.75</v>
      </c>
      <c r="N1363">
        <v>4</v>
      </c>
    </row>
    <row r="1364" spans="1:14">
      <c r="A1364">
        <v>57242</v>
      </c>
      <c r="B1364" s="1">
        <v>43480</v>
      </c>
      <c r="C1364">
        <v>3990</v>
      </c>
      <c r="D1364" t="s">
        <v>111</v>
      </c>
      <c r="E1364" t="s">
        <v>33</v>
      </c>
      <c r="F1364" t="s">
        <v>183</v>
      </c>
      <c r="G1364" t="s">
        <v>46</v>
      </c>
      <c r="H1364">
        <f t="shared" si="21"/>
        <v>825</v>
      </c>
      <c r="M1364">
        <v>165</v>
      </c>
      <c r="N1364">
        <v>5</v>
      </c>
    </row>
    <row r="1365" spans="1:14">
      <c r="A1365">
        <v>51050</v>
      </c>
      <c r="B1365" s="1">
        <v>43480</v>
      </c>
      <c r="C1365">
        <v>1840</v>
      </c>
      <c r="D1365" t="s">
        <v>111</v>
      </c>
      <c r="E1365" t="s">
        <v>28</v>
      </c>
      <c r="F1365" t="s">
        <v>134</v>
      </c>
      <c r="G1365" t="s">
        <v>29</v>
      </c>
      <c r="H1365">
        <f t="shared" si="21"/>
        <v>85</v>
      </c>
      <c r="M1365">
        <v>85</v>
      </c>
      <c r="N1365">
        <v>1</v>
      </c>
    </row>
    <row r="1366" spans="1:14">
      <c r="A1366">
        <v>1999</v>
      </c>
      <c r="B1366" s="1">
        <v>43480</v>
      </c>
      <c r="C1366">
        <v>4867</v>
      </c>
      <c r="D1366" t="s">
        <v>111</v>
      </c>
      <c r="E1366" t="s">
        <v>33</v>
      </c>
      <c r="F1366" t="s">
        <v>160</v>
      </c>
      <c r="G1366" t="s">
        <v>29</v>
      </c>
      <c r="H1366">
        <f t="shared" si="21"/>
        <v>325</v>
      </c>
      <c r="M1366">
        <v>65</v>
      </c>
      <c r="N1366">
        <v>5</v>
      </c>
    </row>
    <row r="1367" spans="1:14">
      <c r="A1367">
        <v>8847</v>
      </c>
      <c r="B1367" s="1">
        <v>43480</v>
      </c>
      <c r="C1367">
        <v>4998</v>
      </c>
      <c r="D1367" t="s">
        <v>111</v>
      </c>
      <c r="E1367" t="s">
        <v>33</v>
      </c>
      <c r="F1367" t="s">
        <v>160</v>
      </c>
      <c r="G1367" t="s">
        <v>29</v>
      </c>
      <c r="H1367">
        <f t="shared" si="21"/>
        <v>325</v>
      </c>
      <c r="M1367">
        <v>65</v>
      </c>
      <c r="N1367">
        <v>5</v>
      </c>
    </row>
    <row r="1368" spans="1:14">
      <c r="A1368">
        <v>67712</v>
      </c>
      <c r="B1368" s="1">
        <v>43480</v>
      </c>
      <c r="C1368">
        <v>8645</v>
      </c>
      <c r="D1368" t="s">
        <v>111</v>
      </c>
      <c r="E1368" t="s">
        <v>28</v>
      </c>
      <c r="F1368" t="s">
        <v>94</v>
      </c>
      <c r="G1368" t="s">
        <v>53</v>
      </c>
      <c r="H1368">
        <f t="shared" si="21"/>
        <v>133.37</v>
      </c>
      <c r="M1368">
        <v>133.37</v>
      </c>
      <c r="N1368">
        <v>1</v>
      </c>
    </row>
    <row r="1369" spans="1:14">
      <c r="A1369">
        <v>67712</v>
      </c>
      <c r="B1369" s="1">
        <v>43480</v>
      </c>
      <c r="C1369">
        <v>8645</v>
      </c>
      <c r="D1369" t="s">
        <v>111</v>
      </c>
      <c r="E1369" t="s">
        <v>28</v>
      </c>
      <c r="F1369" t="s">
        <v>94</v>
      </c>
      <c r="G1369" t="s">
        <v>53</v>
      </c>
      <c r="H1369">
        <f t="shared" si="21"/>
        <v>133.37</v>
      </c>
      <c r="M1369">
        <v>133.37</v>
      </c>
      <c r="N1369">
        <v>1</v>
      </c>
    </row>
    <row r="1370" spans="1:14">
      <c r="A1370">
        <v>53202</v>
      </c>
      <c r="B1370" s="1">
        <v>43480</v>
      </c>
      <c r="C1370">
        <v>5007</v>
      </c>
      <c r="D1370" t="s">
        <v>90</v>
      </c>
      <c r="E1370" t="s">
        <v>28</v>
      </c>
      <c r="F1370" t="s">
        <v>409</v>
      </c>
      <c r="G1370" t="s">
        <v>29</v>
      </c>
      <c r="H1370">
        <f t="shared" si="21"/>
        <v>925</v>
      </c>
      <c r="M1370">
        <v>185</v>
      </c>
      <c r="N1370">
        <v>5</v>
      </c>
    </row>
    <row r="1371" spans="1:14">
      <c r="A1371">
        <v>53202</v>
      </c>
      <c r="B1371" s="1">
        <v>43480</v>
      </c>
      <c r="C1371">
        <v>5007</v>
      </c>
      <c r="D1371" t="s">
        <v>90</v>
      </c>
      <c r="E1371" t="s">
        <v>28</v>
      </c>
      <c r="F1371" t="s">
        <v>120</v>
      </c>
      <c r="G1371" t="s">
        <v>53</v>
      </c>
      <c r="H1371">
        <f t="shared" si="21"/>
        <v>379</v>
      </c>
      <c r="M1371">
        <v>94.75</v>
      </c>
      <c r="N1371">
        <v>4</v>
      </c>
    </row>
    <row r="1372" spans="1:14">
      <c r="A1372">
        <v>53202</v>
      </c>
      <c r="B1372" s="1">
        <v>43480</v>
      </c>
      <c r="C1372">
        <v>5007</v>
      </c>
      <c r="D1372" t="s">
        <v>90</v>
      </c>
      <c r="E1372" t="s">
        <v>28</v>
      </c>
      <c r="F1372" t="s">
        <v>183</v>
      </c>
      <c r="G1372" t="s">
        <v>46</v>
      </c>
      <c r="H1372">
        <f t="shared" si="21"/>
        <v>660</v>
      </c>
      <c r="M1372">
        <v>165</v>
      </c>
      <c r="N1372">
        <v>4</v>
      </c>
    </row>
    <row r="1373" spans="1:14">
      <c r="A1373">
        <v>65582</v>
      </c>
      <c r="B1373" s="1">
        <v>43480</v>
      </c>
      <c r="C1373">
        <v>12416</v>
      </c>
      <c r="D1373" t="s">
        <v>90</v>
      </c>
      <c r="E1373" t="s">
        <v>28</v>
      </c>
      <c r="F1373" t="s">
        <v>120</v>
      </c>
      <c r="G1373" t="s">
        <v>53</v>
      </c>
      <c r="H1373">
        <f t="shared" si="21"/>
        <v>379</v>
      </c>
      <c r="M1373">
        <v>94.75</v>
      </c>
      <c r="N1373">
        <v>4</v>
      </c>
    </row>
    <row r="1374" spans="1:14">
      <c r="A1374">
        <v>46677</v>
      </c>
      <c r="B1374" s="1">
        <v>43480</v>
      </c>
      <c r="C1374">
        <v>2465</v>
      </c>
      <c r="D1374" t="s">
        <v>90</v>
      </c>
      <c r="E1374" t="s">
        <v>28</v>
      </c>
      <c r="F1374" t="s">
        <v>706</v>
      </c>
      <c r="G1374" t="s">
        <v>29</v>
      </c>
      <c r="H1374">
        <f t="shared" si="21"/>
        <v>211.96</v>
      </c>
      <c r="M1374">
        <v>52.99</v>
      </c>
      <c r="N1374">
        <v>4</v>
      </c>
    </row>
    <row r="1375" spans="1:14">
      <c r="A1375">
        <v>17363</v>
      </c>
      <c r="B1375" s="1">
        <v>43480</v>
      </c>
      <c r="C1375">
        <v>5707</v>
      </c>
      <c r="D1375" t="s">
        <v>90</v>
      </c>
      <c r="E1375" t="s">
        <v>28</v>
      </c>
      <c r="F1375" t="s">
        <v>160</v>
      </c>
      <c r="G1375" t="s">
        <v>29</v>
      </c>
      <c r="H1375">
        <f t="shared" si="21"/>
        <v>260</v>
      </c>
      <c r="M1375">
        <v>65</v>
      </c>
      <c r="N1375">
        <v>4</v>
      </c>
    </row>
    <row r="1376" spans="1:14">
      <c r="A1376">
        <v>49936</v>
      </c>
      <c r="B1376" s="1">
        <v>43480</v>
      </c>
      <c r="C1376">
        <v>5767</v>
      </c>
      <c r="D1376" t="s">
        <v>90</v>
      </c>
      <c r="E1376" t="s">
        <v>28</v>
      </c>
      <c r="F1376" t="s">
        <v>120</v>
      </c>
      <c r="G1376" t="s">
        <v>53</v>
      </c>
      <c r="H1376">
        <f t="shared" si="21"/>
        <v>473.75</v>
      </c>
      <c r="M1376">
        <v>94.75</v>
      </c>
      <c r="N1376">
        <v>5</v>
      </c>
    </row>
    <row r="1377" spans="1:14">
      <c r="A1377">
        <v>45455</v>
      </c>
      <c r="B1377" s="1">
        <v>43480</v>
      </c>
      <c r="C1377">
        <v>7390</v>
      </c>
      <c r="D1377" t="s">
        <v>90</v>
      </c>
      <c r="E1377" t="s">
        <v>28</v>
      </c>
      <c r="F1377" t="s">
        <v>160</v>
      </c>
      <c r="G1377" t="s">
        <v>29</v>
      </c>
      <c r="H1377">
        <f t="shared" si="21"/>
        <v>260</v>
      </c>
      <c r="M1377">
        <v>65</v>
      </c>
      <c r="N1377">
        <v>4</v>
      </c>
    </row>
    <row r="1378" spans="1:14">
      <c r="A1378">
        <v>63445</v>
      </c>
      <c r="B1378" s="1">
        <v>43480</v>
      </c>
      <c r="C1378">
        <v>5206</v>
      </c>
      <c r="D1378" t="s">
        <v>90</v>
      </c>
      <c r="E1378" t="s">
        <v>28</v>
      </c>
      <c r="F1378" t="s">
        <v>134</v>
      </c>
      <c r="G1378" t="s">
        <v>29</v>
      </c>
      <c r="H1378">
        <f t="shared" si="21"/>
        <v>425</v>
      </c>
      <c r="M1378">
        <v>85</v>
      </c>
      <c r="N1378">
        <v>5</v>
      </c>
    </row>
    <row r="1379" spans="1:14">
      <c r="A1379">
        <v>59226</v>
      </c>
      <c r="B1379" s="1">
        <v>43479</v>
      </c>
      <c r="C1379">
        <v>155</v>
      </c>
      <c r="D1379" t="s">
        <v>111</v>
      </c>
      <c r="E1379" t="s">
        <v>33</v>
      </c>
      <c r="F1379" t="s">
        <v>183</v>
      </c>
      <c r="G1379" t="s">
        <v>46</v>
      </c>
      <c r="H1379">
        <f t="shared" si="21"/>
        <v>825</v>
      </c>
      <c r="M1379">
        <v>165</v>
      </c>
      <c r="N1379">
        <v>5</v>
      </c>
    </row>
    <row r="1380" spans="1:14">
      <c r="A1380">
        <v>57570</v>
      </c>
      <c r="B1380" s="1">
        <v>43479</v>
      </c>
      <c r="C1380">
        <v>3207</v>
      </c>
      <c r="D1380" t="s">
        <v>111</v>
      </c>
      <c r="E1380" t="s">
        <v>33</v>
      </c>
      <c r="F1380" t="s">
        <v>120</v>
      </c>
      <c r="G1380" t="s">
        <v>53</v>
      </c>
      <c r="H1380">
        <f t="shared" si="21"/>
        <v>473.75</v>
      </c>
      <c r="M1380">
        <v>94.75</v>
      </c>
      <c r="N1380">
        <v>5</v>
      </c>
    </row>
    <row r="1381" spans="1:14">
      <c r="A1381">
        <v>61346</v>
      </c>
      <c r="B1381" s="1">
        <v>43479</v>
      </c>
      <c r="C1381">
        <v>4078</v>
      </c>
      <c r="D1381" t="s">
        <v>111</v>
      </c>
      <c r="E1381" t="s">
        <v>33</v>
      </c>
      <c r="F1381" t="s">
        <v>183</v>
      </c>
      <c r="G1381" t="s">
        <v>46</v>
      </c>
      <c r="H1381">
        <f t="shared" si="21"/>
        <v>825</v>
      </c>
      <c r="M1381">
        <v>165</v>
      </c>
      <c r="N1381">
        <v>5</v>
      </c>
    </row>
    <row r="1382" spans="1:14">
      <c r="A1382">
        <v>57185</v>
      </c>
      <c r="B1382" s="1">
        <v>43479</v>
      </c>
      <c r="C1382">
        <v>6887</v>
      </c>
      <c r="D1382" t="s">
        <v>111</v>
      </c>
      <c r="E1382" t="s">
        <v>33</v>
      </c>
      <c r="F1382" t="s">
        <v>134</v>
      </c>
      <c r="G1382" t="s">
        <v>29</v>
      </c>
      <c r="H1382">
        <f t="shared" si="21"/>
        <v>425</v>
      </c>
      <c r="M1382">
        <v>85</v>
      </c>
      <c r="N1382">
        <v>5</v>
      </c>
    </row>
    <row r="1383" spans="1:14">
      <c r="A1383">
        <v>12778</v>
      </c>
      <c r="B1383" s="1">
        <v>43479</v>
      </c>
      <c r="C1383">
        <v>9091</v>
      </c>
      <c r="D1383" t="s">
        <v>90</v>
      </c>
      <c r="E1383" t="s">
        <v>28</v>
      </c>
      <c r="F1383" t="s">
        <v>94</v>
      </c>
      <c r="G1383" t="s">
        <v>53</v>
      </c>
      <c r="H1383">
        <f t="shared" si="21"/>
        <v>133.37</v>
      </c>
      <c r="M1383">
        <v>133.37</v>
      </c>
      <c r="N1383">
        <v>1</v>
      </c>
    </row>
    <row r="1384" spans="1:14">
      <c r="A1384">
        <v>67246</v>
      </c>
      <c r="B1384" s="1">
        <v>43479</v>
      </c>
      <c r="C1384">
        <v>5158</v>
      </c>
      <c r="D1384" t="s">
        <v>90</v>
      </c>
      <c r="E1384" t="s">
        <v>28</v>
      </c>
      <c r="F1384" t="s">
        <v>948</v>
      </c>
      <c r="G1384" t="s">
        <v>42</v>
      </c>
      <c r="H1384">
        <f t="shared" si="21"/>
        <v>340</v>
      </c>
      <c r="M1384">
        <v>85</v>
      </c>
      <c r="N1384">
        <v>4</v>
      </c>
    </row>
    <row r="1385" spans="1:14">
      <c r="A1385">
        <v>62840</v>
      </c>
      <c r="B1385" s="1">
        <v>43479</v>
      </c>
      <c r="C1385">
        <v>9906</v>
      </c>
      <c r="D1385" t="s">
        <v>90</v>
      </c>
      <c r="E1385" t="s">
        <v>28</v>
      </c>
      <c r="F1385" t="s">
        <v>160</v>
      </c>
      <c r="G1385" t="s">
        <v>29</v>
      </c>
      <c r="H1385">
        <f t="shared" si="21"/>
        <v>260</v>
      </c>
      <c r="M1385">
        <v>65</v>
      </c>
      <c r="N1385">
        <v>4</v>
      </c>
    </row>
    <row r="1386" spans="1:14">
      <c r="A1386">
        <v>63377</v>
      </c>
      <c r="B1386" s="1">
        <v>43479</v>
      </c>
      <c r="C1386">
        <v>12019</v>
      </c>
      <c r="D1386" t="s">
        <v>90</v>
      </c>
      <c r="E1386" t="s">
        <v>28</v>
      </c>
      <c r="F1386" t="s">
        <v>183</v>
      </c>
      <c r="G1386" t="s">
        <v>46</v>
      </c>
      <c r="H1386">
        <f t="shared" si="21"/>
        <v>660</v>
      </c>
      <c r="M1386">
        <v>165</v>
      </c>
      <c r="N1386">
        <v>4</v>
      </c>
    </row>
    <row r="1387" spans="1:14">
      <c r="A1387">
        <v>51009</v>
      </c>
      <c r="B1387" s="1">
        <v>43479</v>
      </c>
      <c r="C1387">
        <v>8144</v>
      </c>
      <c r="D1387" t="s">
        <v>90</v>
      </c>
      <c r="E1387" t="s">
        <v>28</v>
      </c>
      <c r="F1387" t="s">
        <v>134</v>
      </c>
      <c r="G1387" t="s">
        <v>29</v>
      </c>
      <c r="H1387">
        <f t="shared" si="21"/>
        <v>340</v>
      </c>
      <c r="M1387">
        <v>85</v>
      </c>
      <c r="N1387">
        <v>4</v>
      </c>
    </row>
    <row r="1388" spans="1:14">
      <c r="A1388">
        <v>19309</v>
      </c>
      <c r="B1388" s="1">
        <v>43479</v>
      </c>
      <c r="C1388">
        <v>5621</v>
      </c>
      <c r="D1388" t="s">
        <v>90</v>
      </c>
      <c r="E1388" t="s">
        <v>28</v>
      </c>
      <c r="F1388" t="s">
        <v>120</v>
      </c>
      <c r="G1388" t="s">
        <v>53</v>
      </c>
      <c r="H1388">
        <f t="shared" si="21"/>
        <v>473.75</v>
      </c>
      <c r="M1388">
        <v>94.75</v>
      </c>
      <c r="N1388">
        <v>5</v>
      </c>
    </row>
    <row r="1389" spans="1:14">
      <c r="A1389">
        <v>65487</v>
      </c>
      <c r="B1389" s="1">
        <v>43478</v>
      </c>
      <c r="C1389">
        <v>2363</v>
      </c>
      <c r="D1389" t="s">
        <v>111</v>
      </c>
      <c r="E1389" t="s">
        <v>28</v>
      </c>
      <c r="F1389" t="s">
        <v>94</v>
      </c>
      <c r="G1389" t="s">
        <v>53</v>
      </c>
      <c r="H1389">
        <f t="shared" si="21"/>
        <v>133.37</v>
      </c>
      <c r="M1389">
        <v>133.37</v>
      </c>
      <c r="N1389">
        <v>1</v>
      </c>
    </row>
    <row r="1390" spans="1:14">
      <c r="A1390">
        <v>65487</v>
      </c>
      <c r="B1390" s="1">
        <v>43478</v>
      </c>
      <c r="C1390">
        <v>2363</v>
      </c>
      <c r="D1390" t="s">
        <v>111</v>
      </c>
      <c r="E1390" t="s">
        <v>28</v>
      </c>
      <c r="F1390" t="s">
        <v>94</v>
      </c>
      <c r="G1390" t="s">
        <v>53</v>
      </c>
      <c r="H1390">
        <f t="shared" si="21"/>
        <v>133.37</v>
      </c>
      <c r="M1390">
        <v>133.37</v>
      </c>
      <c r="N1390">
        <v>1</v>
      </c>
    </row>
    <row r="1391" spans="1:14">
      <c r="A1391">
        <v>65487</v>
      </c>
      <c r="B1391" s="1">
        <v>43478</v>
      </c>
      <c r="C1391">
        <v>2363</v>
      </c>
      <c r="D1391" t="s">
        <v>111</v>
      </c>
      <c r="E1391" t="s">
        <v>28</v>
      </c>
      <c r="F1391" t="s">
        <v>94</v>
      </c>
      <c r="G1391" t="s">
        <v>53</v>
      </c>
      <c r="H1391">
        <f t="shared" si="21"/>
        <v>133.37</v>
      </c>
      <c r="M1391">
        <v>133.37</v>
      </c>
      <c r="N1391">
        <v>1</v>
      </c>
    </row>
    <row r="1392" spans="1:14">
      <c r="A1392">
        <v>57128</v>
      </c>
      <c r="B1392" s="1">
        <v>43478</v>
      </c>
      <c r="C1392">
        <v>2643</v>
      </c>
      <c r="D1392" t="s">
        <v>111</v>
      </c>
      <c r="E1392" t="s">
        <v>33</v>
      </c>
      <c r="F1392" t="s">
        <v>128</v>
      </c>
      <c r="G1392" t="s">
        <v>46</v>
      </c>
      <c r="H1392">
        <f t="shared" si="21"/>
        <v>233.45</v>
      </c>
      <c r="M1392">
        <v>46.69</v>
      </c>
      <c r="N1392">
        <v>5</v>
      </c>
    </row>
    <row r="1393" spans="1:14">
      <c r="A1393">
        <v>53069</v>
      </c>
      <c r="B1393" s="1">
        <v>43478</v>
      </c>
      <c r="C1393">
        <v>4126</v>
      </c>
      <c r="D1393" t="s">
        <v>111</v>
      </c>
      <c r="E1393" t="s">
        <v>33</v>
      </c>
      <c r="F1393" t="s">
        <v>134</v>
      </c>
      <c r="G1393" t="s">
        <v>29</v>
      </c>
      <c r="H1393">
        <f t="shared" si="21"/>
        <v>425</v>
      </c>
      <c r="M1393">
        <v>85</v>
      </c>
      <c r="N1393">
        <v>5</v>
      </c>
    </row>
    <row r="1394" spans="1:14">
      <c r="A1394">
        <v>53069</v>
      </c>
      <c r="B1394" s="1">
        <v>43478</v>
      </c>
      <c r="C1394">
        <v>4126</v>
      </c>
      <c r="D1394" t="s">
        <v>111</v>
      </c>
      <c r="E1394" t="s">
        <v>33</v>
      </c>
      <c r="F1394" t="s">
        <v>120</v>
      </c>
      <c r="G1394" t="s">
        <v>53</v>
      </c>
      <c r="H1394">
        <f t="shared" si="21"/>
        <v>473.75</v>
      </c>
      <c r="M1394">
        <v>94.75</v>
      </c>
      <c r="N1394">
        <v>5</v>
      </c>
    </row>
    <row r="1395" spans="1:14">
      <c r="A1395">
        <v>63320</v>
      </c>
      <c r="B1395" s="1">
        <v>43478</v>
      </c>
      <c r="C1395">
        <v>6611</v>
      </c>
      <c r="D1395" t="s">
        <v>90</v>
      </c>
      <c r="E1395" t="s">
        <v>28</v>
      </c>
      <c r="F1395" t="s">
        <v>94</v>
      </c>
      <c r="G1395" t="s">
        <v>53</v>
      </c>
      <c r="H1395">
        <f t="shared" si="21"/>
        <v>133.37</v>
      </c>
      <c r="M1395">
        <v>133.37</v>
      </c>
      <c r="N1395">
        <v>1</v>
      </c>
    </row>
    <row r="1396" spans="1:14">
      <c r="A1396">
        <v>67566</v>
      </c>
      <c r="B1396" s="1">
        <v>43478</v>
      </c>
      <c r="C1396">
        <v>2823</v>
      </c>
      <c r="D1396" t="s">
        <v>90</v>
      </c>
      <c r="E1396" t="s">
        <v>28</v>
      </c>
      <c r="F1396" t="s">
        <v>134</v>
      </c>
      <c r="G1396" t="s">
        <v>29</v>
      </c>
      <c r="H1396">
        <f t="shared" si="21"/>
        <v>425</v>
      </c>
      <c r="M1396">
        <v>85</v>
      </c>
      <c r="N1396">
        <v>5</v>
      </c>
    </row>
    <row r="1397" spans="1:14">
      <c r="A1397">
        <v>63349</v>
      </c>
      <c r="B1397" s="1">
        <v>43478</v>
      </c>
      <c r="C1397">
        <v>7783</v>
      </c>
      <c r="D1397" t="s">
        <v>90</v>
      </c>
      <c r="E1397" t="s">
        <v>28</v>
      </c>
      <c r="F1397" t="s">
        <v>120</v>
      </c>
      <c r="G1397" t="s">
        <v>53</v>
      </c>
      <c r="H1397">
        <f t="shared" si="21"/>
        <v>473.75</v>
      </c>
      <c r="M1397">
        <v>94.75</v>
      </c>
      <c r="N1397">
        <v>5</v>
      </c>
    </row>
    <row r="1398" spans="1:14">
      <c r="A1398">
        <v>65430</v>
      </c>
      <c r="B1398" s="1">
        <v>43478</v>
      </c>
      <c r="C1398">
        <v>9008</v>
      </c>
      <c r="D1398" t="s">
        <v>90</v>
      </c>
      <c r="E1398" t="s">
        <v>33</v>
      </c>
      <c r="F1398" t="s">
        <v>480</v>
      </c>
      <c r="G1398" t="s">
        <v>42</v>
      </c>
      <c r="H1398">
        <f t="shared" si="21"/>
        <v>163.56</v>
      </c>
      <c r="M1398">
        <v>40.89</v>
      </c>
      <c r="N1398">
        <v>4</v>
      </c>
    </row>
    <row r="1399" spans="1:14">
      <c r="A1399">
        <v>55002</v>
      </c>
      <c r="B1399" s="1">
        <v>43478</v>
      </c>
      <c r="C1399">
        <v>7454</v>
      </c>
      <c r="D1399" t="s">
        <v>90</v>
      </c>
      <c r="E1399" t="s">
        <v>33</v>
      </c>
      <c r="F1399" t="s">
        <v>120</v>
      </c>
      <c r="G1399" t="s">
        <v>53</v>
      </c>
      <c r="H1399">
        <f t="shared" si="21"/>
        <v>189.5</v>
      </c>
      <c r="M1399">
        <v>94.75</v>
      </c>
      <c r="N1399">
        <v>2</v>
      </c>
    </row>
    <row r="1400" spans="1:14">
      <c r="A1400">
        <v>65439</v>
      </c>
      <c r="B1400" s="1">
        <v>43478</v>
      </c>
      <c r="C1400">
        <v>394</v>
      </c>
      <c r="D1400" t="s">
        <v>90</v>
      </c>
      <c r="E1400" t="s">
        <v>33</v>
      </c>
      <c r="F1400" t="s">
        <v>160</v>
      </c>
      <c r="G1400" t="s">
        <v>29</v>
      </c>
      <c r="H1400">
        <f t="shared" si="21"/>
        <v>260</v>
      </c>
      <c r="M1400">
        <v>65</v>
      </c>
      <c r="N1400">
        <v>4</v>
      </c>
    </row>
    <row r="1401" spans="1:14">
      <c r="A1401">
        <v>67549</v>
      </c>
      <c r="B1401" s="1">
        <v>43478</v>
      </c>
      <c r="C1401">
        <v>4021</v>
      </c>
      <c r="D1401" t="s">
        <v>90</v>
      </c>
      <c r="E1401" t="s">
        <v>33</v>
      </c>
      <c r="F1401" t="s">
        <v>120</v>
      </c>
      <c r="G1401" t="s">
        <v>53</v>
      </c>
      <c r="H1401">
        <f t="shared" si="21"/>
        <v>379</v>
      </c>
      <c r="M1401">
        <v>94.75</v>
      </c>
      <c r="N1401">
        <v>4</v>
      </c>
    </row>
    <row r="1402" spans="1:14">
      <c r="A1402">
        <v>67549</v>
      </c>
      <c r="B1402" s="1">
        <v>43478</v>
      </c>
      <c r="C1402">
        <v>4021</v>
      </c>
      <c r="D1402" t="s">
        <v>90</v>
      </c>
      <c r="E1402" t="s">
        <v>33</v>
      </c>
      <c r="F1402" t="s">
        <v>120</v>
      </c>
      <c r="G1402" t="s">
        <v>53</v>
      </c>
      <c r="H1402">
        <f t="shared" si="21"/>
        <v>379</v>
      </c>
      <c r="M1402">
        <v>94.75</v>
      </c>
      <c r="N1402">
        <v>4</v>
      </c>
    </row>
    <row r="1403" spans="1:14">
      <c r="A1403">
        <v>55000</v>
      </c>
      <c r="B1403" s="1">
        <v>43478</v>
      </c>
      <c r="C1403">
        <v>9897</v>
      </c>
      <c r="D1403" t="s">
        <v>90</v>
      </c>
      <c r="E1403" t="s">
        <v>33</v>
      </c>
      <c r="F1403" t="s">
        <v>134</v>
      </c>
      <c r="G1403" t="s">
        <v>29</v>
      </c>
      <c r="H1403">
        <f t="shared" si="21"/>
        <v>340</v>
      </c>
      <c r="M1403">
        <v>85</v>
      </c>
      <c r="N1403">
        <v>4</v>
      </c>
    </row>
    <row r="1404" spans="1:14">
      <c r="A1404">
        <v>19550</v>
      </c>
      <c r="B1404" s="1">
        <v>43477</v>
      </c>
      <c r="C1404">
        <v>7158</v>
      </c>
      <c r="D1404" t="s">
        <v>111</v>
      </c>
      <c r="E1404" t="s">
        <v>28</v>
      </c>
      <c r="F1404" t="s">
        <v>115</v>
      </c>
      <c r="G1404" t="s">
        <v>49</v>
      </c>
      <c r="H1404">
        <f t="shared" si="21"/>
        <v>460.58</v>
      </c>
      <c r="M1404">
        <v>460.58</v>
      </c>
      <c r="N1404">
        <v>1</v>
      </c>
    </row>
    <row r="1405" spans="1:14">
      <c r="A1405">
        <v>61192</v>
      </c>
      <c r="B1405" s="1">
        <v>43477</v>
      </c>
      <c r="C1405">
        <v>10668</v>
      </c>
      <c r="D1405" t="s">
        <v>111</v>
      </c>
      <c r="E1405" t="s">
        <v>33</v>
      </c>
      <c r="F1405" t="s">
        <v>952</v>
      </c>
      <c r="G1405" t="s">
        <v>42</v>
      </c>
      <c r="H1405">
        <f t="shared" si="21"/>
        <v>895</v>
      </c>
      <c r="M1405">
        <v>179</v>
      </c>
      <c r="N1405">
        <v>5</v>
      </c>
    </row>
    <row r="1406" spans="1:14">
      <c r="A1406">
        <v>19642</v>
      </c>
      <c r="B1406" s="1">
        <v>43477</v>
      </c>
      <c r="C1406">
        <v>11065</v>
      </c>
      <c r="D1406" t="s">
        <v>90</v>
      </c>
      <c r="E1406" t="s">
        <v>33</v>
      </c>
      <c r="F1406" t="s">
        <v>160</v>
      </c>
      <c r="G1406" t="s">
        <v>29</v>
      </c>
      <c r="H1406">
        <f t="shared" si="21"/>
        <v>260</v>
      </c>
      <c r="M1406">
        <v>65</v>
      </c>
      <c r="N1406">
        <v>4</v>
      </c>
    </row>
    <row r="1407" spans="1:14">
      <c r="A1407">
        <v>65370</v>
      </c>
      <c r="B1407" s="1">
        <v>43477</v>
      </c>
      <c r="C1407">
        <v>10051</v>
      </c>
      <c r="D1407" t="s">
        <v>90</v>
      </c>
      <c r="E1407" t="s">
        <v>33</v>
      </c>
      <c r="F1407" t="s">
        <v>120</v>
      </c>
      <c r="G1407" t="s">
        <v>53</v>
      </c>
      <c r="H1407">
        <f t="shared" si="21"/>
        <v>379</v>
      </c>
      <c r="M1407">
        <v>94.75</v>
      </c>
      <c r="N1407">
        <v>4</v>
      </c>
    </row>
    <row r="1408" spans="1:14">
      <c r="A1408">
        <v>70919</v>
      </c>
      <c r="B1408" s="1">
        <v>43476</v>
      </c>
      <c r="C1408">
        <v>14472</v>
      </c>
      <c r="D1408" t="s">
        <v>111</v>
      </c>
      <c r="E1408" t="s">
        <v>28</v>
      </c>
      <c r="F1408" t="s">
        <v>610</v>
      </c>
      <c r="G1408" t="s">
        <v>38</v>
      </c>
      <c r="H1408">
        <f t="shared" si="21"/>
        <v>669.99</v>
      </c>
      <c r="M1408">
        <v>669.99</v>
      </c>
      <c r="N1408">
        <v>1</v>
      </c>
    </row>
    <row r="1409" spans="1:14">
      <c r="A1409">
        <v>70957</v>
      </c>
      <c r="B1409" s="1">
        <v>43476</v>
      </c>
      <c r="C1409">
        <v>14510</v>
      </c>
      <c r="D1409" t="s">
        <v>111</v>
      </c>
      <c r="E1409" t="s">
        <v>28</v>
      </c>
      <c r="F1409" t="s">
        <v>610</v>
      </c>
      <c r="G1409" t="s">
        <v>38</v>
      </c>
      <c r="H1409">
        <f t="shared" si="21"/>
        <v>669.99</v>
      </c>
      <c r="M1409">
        <v>669.99</v>
      </c>
      <c r="N1409">
        <v>1</v>
      </c>
    </row>
    <row r="1410" spans="1:14">
      <c r="A1410">
        <v>70960</v>
      </c>
      <c r="B1410" s="1">
        <v>43476</v>
      </c>
      <c r="C1410">
        <v>14513</v>
      </c>
      <c r="D1410" t="s">
        <v>111</v>
      </c>
      <c r="E1410" t="s">
        <v>28</v>
      </c>
      <c r="F1410" t="s">
        <v>610</v>
      </c>
      <c r="G1410" t="s">
        <v>38</v>
      </c>
      <c r="H1410">
        <f t="shared" si="21"/>
        <v>669.99</v>
      </c>
      <c r="M1410">
        <v>669.99</v>
      </c>
      <c r="N1410">
        <v>1</v>
      </c>
    </row>
    <row r="1411" spans="1:14">
      <c r="A1411">
        <v>20072</v>
      </c>
      <c r="B1411" s="1">
        <v>43476</v>
      </c>
      <c r="C1411">
        <v>4279</v>
      </c>
      <c r="D1411" t="s">
        <v>111</v>
      </c>
      <c r="E1411" t="s">
        <v>28</v>
      </c>
      <c r="F1411" t="s">
        <v>115</v>
      </c>
      <c r="G1411" t="s">
        <v>49</v>
      </c>
      <c r="H1411">
        <f t="shared" ref="H1411:H1474" si="22">M1411*N1411</f>
        <v>460.58</v>
      </c>
      <c r="M1411">
        <v>460.58</v>
      </c>
      <c r="N1411">
        <v>1</v>
      </c>
    </row>
    <row r="1412" spans="1:14">
      <c r="A1412">
        <v>63190</v>
      </c>
      <c r="B1412" s="1">
        <v>43476</v>
      </c>
      <c r="C1412">
        <v>2240</v>
      </c>
      <c r="D1412" t="s">
        <v>90</v>
      </c>
      <c r="E1412" t="s">
        <v>28</v>
      </c>
      <c r="F1412" t="s">
        <v>952</v>
      </c>
      <c r="G1412" t="s">
        <v>42</v>
      </c>
      <c r="H1412">
        <f t="shared" si="22"/>
        <v>179</v>
      </c>
      <c r="M1412">
        <v>179</v>
      </c>
      <c r="N1412">
        <v>1</v>
      </c>
    </row>
    <row r="1413" spans="1:14">
      <c r="A1413">
        <v>17449</v>
      </c>
      <c r="B1413" s="1">
        <v>43476</v>
      </c>
      <c r="C1413">
        <v>10708</v>
      </c>
      <c r="D1413" t="s">
        <v>90</v>
      </c>
      <c r="E1413" t="s">
        <v>28</v>
      </c>
      <c r="F1413" t="s">
        <v>134</v>
      </c>
      <c r="G1413" t="s">
        <v>29</v>
      </c>
      <c r="H1413">
        <f t="shared" si="22"/>
        <v>425</v>
      </c>
      <c r="M1413">
        <v>85</v>
      </c>
      <c r="N1413">
        <v>5</v>
      </c>
    </row>
    <row r="1414" spans="1:14">
      <c r="A1414">
        <v>63182</v>
      </c>
      <c r="B1414" s="1">
        <v>43476</v>
      </c>
      <c r="C1414">
        <v>2553</v>
      </c>
      <c r="D1414" t="s">
        <v>90</v>
      </c>
      <c r="E1414" t="s">
        <v>33</v>
      </c>
      <c r="F1414" t="s">
        <v>120</v>
      </c>
      <c r="G1414" t="s">
        <v>53</v>
      </c>
      <c r="H1414">
        <f t="shared" si="22"/>
        <v>379</v>
      </c>
      <c r="M1414">
        <v>94.75</v>
      </c>
      <c r="N1414">
        <v>4</v>
      </c>
    </row>
    <row r="1415" spans="1:14">
      <c r="A1415">
        <v>68804</v>
      </c>
      <c r="B1415" s="1">
        <v>43476</v>
      </c>
      <c r="C1415">
        <v>1733</v>
      </c>
      <c r="D1415" t="s">
        <v>90</v>
      </c>
      <c r="E1415" t="s">
        <v>33</v>
      </c>
      <c r="F1415" t="s">
        <v>120</v>
      </c>
      <c r="G1415" t="s">
        <v>53</v>
      </c>
      <c r="H1415">
        <f t="shared" si="22"/>
        <v>379</v>
      </c>
      <c r="M1415">
        <v>94.75</v>
      </c>
      <c r="N1415">
        <v>4</v>
      </c>
    </row>
    <row r="1416" spans="1:14">
      <c r="A1416">
        <v>63220</v>
      </c>
      <c r="B1416" s="1">
        <v>43476</v>
      </c>
      <c r="C1416">
        <v>3071</v>
      </c>
      <c r="D1416" t="s">
        <v>90</v>
      </c>
      <c r="E1416" t="s">
        <v>33</v>
      </c>
      <c r="F1416" t="s">
        <v>183</v>
      </c>
      <c r="G1416" t="s">
        <v>46</v>
      </c>
      <c r="H1416">
        <f t="shared" si="22"/>
        <v>660</v>
      </c>
      <c r="M1416">
        <v>165</v>
      </c>
      <c r="N1416">
        <v>4</v>
      </c>
    </row>
    <row r="1417" spans="1:14">
      <c r="A1417">
        <v>63094</v>
      </c>
      <c r="B1417" s="1">
        <v>43475</v>
      </c>
      <c r="C1417">
        <v>9251</v>
      </c>
      <c r="D1417" t="s">
        <v>111</v>
      </c>
      <c r="E1417" t="s">
        <v>28</v>
      </c>
      <c r="F1417" t="s">
        <v>94</v>
      </c>
      <c r="G1417" t="s">
        <v>53</v>
      </c>
      <c r="H1417">
        <f t="shared" si="22"/>
        <v>133.37</v>
      </c>
      <c r="M1417">
        <v>133.37</v>
      </c>
      <c r="N1417">
        <v>1</v>
      </c>
    </row>
    <row r="1418" spans="1:14">
      <c r="A1418">
        <v>63107</v>
      </c>
      <c r="B1418" s="1">
        <v>43475</v>
      </c>
      <c r="C1418">
        <v>9628</v>
      </c>
      <c r="D1418" t="s">
        <v>111</v>
      </c>
      <c r="E1418" t="s">
        <v>28</v>
      </c>
      <c r="F1418" t="s">
        <v>112</v>
      </c>
      <c r="G1418" t="s">
        <v>34</v>
      </c>
      <c r="H1418">
        <f t="shared" si="22"/>
        <v>80</v>
      </c>
      <c r="M1418">
        <v>80</v>
      </c>
      <c r="N1418">
        <v>1</v>
      </c>
    </row>
    <row r="1419" spans="1:14">
      <c r="A1419">
        <v>63120</v>
      </c>
      <c r="B1419" s="1">
        <v>43475</v>
      </c>
      <c r="C1419">
        <v>11327</v>
      </c>
      <c r="D1419" t="s">
        <v>90</v>
      </c>
      <c r="E1419" t="s">
        <v>28</v>
      </c>
      <c r="F1419" t="s">
        <v>94</v>
      </c>
      <c r="G1419" t="s">
        <v>53</v>
      </c>
      <c r="H1419">
        <f t="shared" si="22"/>
        <v>133.37</v>
      </c>
      <c r="M1419">
        <v>133.37</v>
      </c>
      <c r="N1419">
        <v>1</v>
      </c>
    </row>
    <row r="1420" spans="1:14">
      <c r="A1420">
        <v>63120</v>
      </c>
      <c r="B1420" s="1">
        <v>43475</v>
      </c>
      <c r="C1420">
        <v>11327</v>
      </c>
      <c r="D1420" t="s">
        <v>90</v>
      </c>
      <c r="E1420" t="s">
        <v>28</v>
      </c>
      <c r="F1420" t="s">
        <v>94</v>
      </c>
      <c r="G1420" t="s">
        <v>53</v>
      </c>
      <c r="H1420">
        <f t="shared" si="22"/>
        <v>133.37</v>
      </c>
      <c r="M1420">
        <v>133.37</v>
      </c>
      <c r="N1420">
        <v>1</v>
      </c>
    </row>
    <row r="1421" spans="1:14">
      <c r="A1421">
        <v>63115</v>
      </c>
      <c r="B1421" s="1">
        <v>43475</v>
      </c>
      <c r="C1421">
        <v>1240</v>
      </c>
      <c r="D1421" t="s">
        <v>90</v>
      </c>
      <c r="E1421" t="s">
        <v>33</v>
      </c>
      <c r="F1421" t="s">
        <v>120</v>
      </c>
      <c r="G1421" t="s">
        <v>53</v>
      </c>
      <c r="H1421">
        <f t="shared" si="22"/>
        <v>379</v>
      </c>
      <c r="M1421">
        <v>94.75</v>
      </c>
      <c r="N1421">
        <v>4</v>
      </c>
    </row>
    <row r="1422" spans="1:14">
      <c r="A1422">
        <v>65249</v>
      </c>
      <c r="B1422" s="1">
        <v>43475</v>
      </c>
      <c r="C1422">
        <v>2269</v>
      </c>
      <c r="D1422" t="s">
        <v>90</v>
      </c>
      <c r="E1422" t="s">
        <v>28</v>
      </c>
      <c r="F1422" t="s">
        <v>134</v>
      </c>
      <c r="G1422" t="s">
        <v>29</v>
      </c>
      <c r="H1422">
        <f t="shared" si="22"/>
        <v>425</v>
      </c>
      <c r="M1422">
        <v>85</v>
      </c>
      <c r="N1422">
        <v>5</v>
      </c>
    </row>
    <row r="1423" spans="1:14">
      <c r="A1423">
        <v>50688</v>
      </c>
      <c r="B1423" s="1">
        <v>43474</v>
      </c>
      <c r="C1423">
        <v>11720</v>
      </c>
      <c r="D1423" t="s">
        <v>90</v>
      </c>
      <c r="E1423" t="s">
        <v>33</v>
      </c>
      <c r="F1423" t="s">
        <v>120</v>
      </c>
      <c r="G1423" t="s">
        <v>53</v>
      </c>
      <c r="H1423">
        <f t="shared" si="22"/>
        <v>379</v>
      </c>
      <c r="M1423">
        <v>94.75</v>
      </c>
      <c r="N1423">
        <v>4</v>
      </c>
    </row>
    <row r="1424" spans="1:14">
      <c r="A1424">
        <v>50628</v>
      </c>
      <c r="B1424" s="1">
        <v>43474</v>
      </c>
      <c r="C1424">
        <v>8552</v>
      </c>
      <c r="D1424" t="s">
        <v>90</v>
      </c>
      <c r="E1424" t="s">
        <v>28</v>
      </c>
      <c r="F1424" t="s">
        <v>94</v>
      </c>
      <c r="G1424" t="s">
        <v>53</v>
      </c>
      <c r="H1424">
        <f t="shared" si="22"/>
        <v>133.37</v>
      </c>
      <c r="M1424">
        <v>133.37</v>
      </c>
      <c r="N1424">
        <v>1</v>
      </c>
    </row>
    <row r="1425" spans="1:14">
      <c r="A1425">
        <v>65105</v>
      </c>
      <c r="B1425" s="1">
        <v>43473</v>
      </c>
      <c r="C1425">
        <v>5898</v>
      </c>
      <c r="D1425" t="s">
        <v>111</v>
      </c>
      <c r="E1425" t="s">
        <v>28</v>
      </c>
      <c r="F1425" t="s">
        <v>94</v>
      </c>
      <c r="G1425" t="s">
        <v>53</v>
      </c>
      <c r="H1425">
        <f t="shared" si="22"/>
        <v>133.37</v>
      </c>
      <c r="M1425">
        <v>133.37</v>
      </c>
      <c r="N1425">
        <v>1</v>
      </c>
    </row>
    <row r="1426" spans="1:14">
      <c r="A1426">
        <v>65109</v>
      </c>
      <c r="B1426" s="1">
        <v>43473</v>
      </c>
      <c r="C1426">
        <v>8524</v>
      </c>
      <c r="D1426" t="s">
        <v>111</v>
      </c>
      <c r="E1426" t="s">
        <v>28</v>
      </c>
      <c r="F1426" t="s">
        <v>134</v>
      </c>
      <c r="G1426" t="s">
        <v>29</v>
      </c>
      <c r="H1426">
        <f t="shared" si="22"/>
        <v>85</v>
      </c>
      <c r="M1426">
        <v>85</v>
      </c>
      <c r="N1426">
        <v>1</v>
      </c>
    </row>
    <row r="1427" spans="1:14">
      <c r="A1427">
        <v>50489</v>
      </c>
      <c r="B1427" s="1">
        <v>43472</v>
      </c>
      <c r="C1427">
        <v>4717</v>
      </c>
      <c r="D1427" t="s">
        <v>90</v>
      </c>
      <c r="E1427" t="s">
        <v>33</v>
      </c>
      <c r="F1427" t="s">
        <v>120</v>
      </c>
      <c r="G1427" t="s">
        <v>53</v>
      </c>
      <c r="H1427">
        <f t="shared" si="22"/>
        <v>379</v>
      </c>
      <c r="M1427">
        <v>94.75</v>
      </c>
      <c r="N1427">
        <v>4</v>
      </c>
    </row>
    <row r="1428" spans="1:14">
      <c r="A1428">
        <v>71295</v>
      </c>
      <c r="B1428" s="1">
        <v>43471</v>
      </c>
      <c r="C1428">
        <v>14848</v>
      </c>
      <c r="D1428" t="s">
        <v>111</v>
      </c>
      <c r="E1428" t="s">
        <v>28</v>
      </c>
      <c r="F1428" t="s">
        <v>140</v>
      </c>
      <c r="G1428" t="s">
        <v>29</v>
      </c>
      <c r="H1428">
        <f t="shared" si="22"/>
        <v>9.59</v>
      </c>
      <c r="M1428">
        <v>9.59</v>
      </c>
      <c r="N1428">
        <v>1</v>
      </c>
    </row>
    <row r="1429" spans="1:14">
      <c r="A1429">
        <v>65011</v>
      </c>
      <c r="B1429" s="1">
        <v>43471</v>
      </c>
      <c r="C1429">
        <v>2270</v>
      </c>
      <c r="D1429" t="s">
        <v>111</v>
      </c>
      <c r="E1429" t="s">
        <v>28</v>
      </c>
      <c r="F1429" t="s">
        <v>94</v>
      </c>
      <c r="G1429" t="s">
        <v>53</v>
      </c>
      <c r="H1429">
        <f t="shared" si="22"/>
        <v>133.37</v>
      </c>
      <c r="M1429">
        <v>133.37</v>
      </c>
      <c r="N1429">
        <v>1</v>
      </c>
    </row>
    <row r="1430" spans="1:14">
      <c r="A1430">
        <v>62795</v>
      </c>
      <c r="B1430" s="1">
        <v>43470</v>
      </c>
      <c r="C1430">
        <v>10308</v>
      </c>
      <c r="D1430" t="s">
        <v>111</v>
      </c>
      <c r="E1430" t="s">
        <v>28</v>
      </c>
      <c r="F1430" t="s">
        <v>94</v>
      </c>
      <c r="G1430" t="s">
        <v>53</v>
      </c>
      <c r="H1430">
        <f t="shared" si="22"/>
        <v>133.37</v>
      </c>
      <c r="M1430">
        <v>133.37</v>
      </c>
      <c r="N1430">
        <v>1</v>
      </c>
    </row>
    <row r="1431" spans="1:14">
      <c r="A1431">
        <v>73221</v>
      </c>
      <c r="B1431" s="1">
        <v>43469</v>
      </c>
      <c r="C1431">
        <v>16774</v>
      </c>
      <c r="D1431" t="s">
        <v>90</v>
      </c>
      <c r="E1431" t="s">
        <v>28</v>
      </c>
      <c r="F1431" t="s">
        <v>97</v>
      </c>
      <c r="G1431" t="s">
        <v>38</v>
      </c>
      <c r="H1431">
        <f t="shared" si="22"/>
        <v>370</v>
      </c>
      <c r="M1431">
        <v>370</v>
      </c>
      <c r="N1431">
        <v>1</v>
      </c>
    </row>
    <row r="1432" spans="1:14">
      <c r="A1432">
        <v>71080</v>
      </c>
      <c r="B1432" s="1">
        <v>43468</v>
      </c>
      <c r="C1432">
        <v>14633</v>
      </c>
      <c r="D1432" t="s">
        <v>111</v>
      </c>
      <c r="E1432" t="s">
        <v>28</v>
      </c>
      <c r="F1432" t="s">
        <v>610</v>
      </c>
      <c r="G1432" t="s">
        <v>38</v>
      </c>
      <c r="H1432">
        <f t="shared" si="22"/>
        <v>669.99</v>
      </c>
      <c r="M1432">
        <v>669.99</v>
      </c>
      <c r="N1432">
        <v>1</v>
      </c>
    </row>
    <row r="1433" spans="1:14">
      <c r="A1433">
        <v>71092</v>
      </c>
      <c r="B1433" s="1">
        <v>43468</v>
      </c>
      <c r="C1433">
        <v>14645</v>
      </c>
      <c r="D1433" t="s">
        <v>111</v>
      </c>
      <c r="E1433" t="s">
        <v>28</v>
      </c>
      <c r="F1433" t="s">
        <v>610</v>
      </c>
      <c r="G1433" t="s">
        <v>38</v>
      </c>
      <c r="H1433">
        <f t="shared" si="22"/>
        <v>669.99</v>
      </c>
      <c r="M1433">
        <v>669.99</v>
      </c>
      <c r="N1433">
        <v>1</v>
      </c>
    </row>
    <row r="1434" spans="1:14">
      <c r="A1434">
        <v>73097</v>
      </c>
      <c r="B1434" s="1">
        <v>43468</v>
      </c>
      <c r="C1434">
        <v>16650</v>
      </c>
      <c r="D1434" t="s">
        <v>90</v>
      </c>
      <c r="E1434" t="s">
        <v>28</v>
      </c>
      <c r="F1434" t="s">
        <v>97</v>
      </c>
      <c r="G1434" t="s">
        <v>38</v>
      </c>
      <c r="H1434">
        <f t="shared" si="22"/>
        <v>370</v>
      </c>
      <c r="M1434">
        <v>370</v>
      </c>
      <c r="N1434">
        <v>1</v>
      </c>
    </row>
    <row r="1435" spans="1:14">
      <c r="A1435">
        <v>50213</v>
      </c>
      <c r="B1435" s="1">
        <v>43467</v>
      </c>
      <c r="C1435">
        <v>3405</v>
      </c>
      <c r="D1435" t="s">
        <v>90</v>
      </c>
      <c r="E1435" t="s">
        <v>28</v>
      </c>
      <c r="F1435" t="s">
        <v>120</v>
      </c>
      <c r="G1435" t="s">
        <v>53</v>
      </c>
      <c r="H1435">
        <f t="shared" si="22"/>
        <v>94.75</v>
      </c>
      <c r="M1435">
        <v>94.75</v>
      </c>
      <c r="N1435">
        <v>1</v>
      </c>
    </row>
    <row r="1436" spans="1:14">
      <c r="A1436">
        <v>73098</v>
      </c>
      <c r="B1436" s="1">
        <v>43467</v>
      </c>
      <c r="C1436">
        <v>16651</v>
      </c>
      <c r="D1436" t="s">
        <v>90</v>
      </c>
      <c r="E1436" t="s">
        <v>28</v>
      </c>
      <c r="F1436" t="s">
        <v>97</v>
      </c>
      <c r="G1436" t="s">
        <v>38</v>
      </c>
      <c r="H1436">
        <f t="shared" si="22"/>
        <v>370</v>
      </c>
      <c r="M1436">
        <v>370</v>
      </c>
      <c r="N1436">
        <v>1</v>
      </c>
    </row>
    <row r="1437" spans="1:14">
      <c r="A1437">
        <v>73099</v>
      </c>
      <c r="B1437" s="1">
        <v>43466</v>
      </c>
      <c r="C1437">
        <v>16652</v>
      </c>
      <c r="D1437" t="s">
        <v>90</v>
      </c>
      <c r="E1437" t="s">
        <v>28</v>
      </c>
      <c r="F1437" t="s">
        <v>97</v>
      </c>
      <c r="G1437" t="s">
        <v>38</v>
      </c>
      <c r="H1437">
        <f t="shared" si="22"/>
        <v>370</v>
      </c>
      <c r="M1437">
        <v>370</v>
      </c>
      <c r="N1437">
        <v>1</v>
      </c>
    </row>
    <row r="1438" spans="1:14">
      <c r="A1438">
        <v>51168</v>
      </c>
      <c r="B1438" s="1">
        <v>43466</v>
      </c>
      <c r="C1438">
        <v>8050</v>
      </c>
      <c r="D1438" t="s">
        <v>90</v>
      </c>
      <c r="E1438" t="s">
        <v>28</v>
      </c>
      <c r="F1438" t="s">
        <v>160</v>
      </c>
      <c r="G1438" t="s">
        <v>29</v>
      </c>
      <c r="H1438">
        <f t="shared" si="22"/>
        <v>260</v>
      </c>
      <c r="M1438">
        <v>65</v>
      </c>
      <c r="N1438">
        <v>4</v>
      </c>
    </row>
    <row r="1439" spans="1:14">
      <c r="A1439">
        <v>50054</v>
      </c>
      <c r="B1439" s="1">
        <v>43465</v>
      </c>
      <c r="C1439">
        <v>1362</v>
      </c>
      <c r="D1439" t="s">
        <v>90</v>
      </c>
      <c r="E1439" t="s">
        <v>28</v>
      </c>
      <c r="F1439" t="s">
        <v>160</v>
      </c>
      <c r="G1439" t="s">
        <v>29</v>
      </c>
      <c r="H1439">
        <f t="shared" si="22"/>
        <v>130</v>
      </c>
      <c r="M1439">
        <v>65</v>
      </c>
      <c r="N1439">
        <v>2</v>
      </c>
    </row>
    <row r="1440" spans="1:14">
      <c r="A1440">
        <v>73100</v>
      </c>
      <c r="B1440" s="1">
        <v>43465</v>
      </c>
      <c r="C1440">
        <v>16653</v>
      </c>
      <c r="D1440" t="s">
        <v>90</v>
      </c>
      <c r="E1440" t="s">
        <v>28</v>
      </c>
      <c r="F1440" t="s">
        <v>97</v>
      </c>
      <c r="G1440" t="s">
        <v>38</v>
      </c>
      <c r="H1440">
        <f t="shared" si="22"/>
        <v>370</v>
      </c>
      <c r="M1440">
        <v>370</v>
      </c>
      <c r="N1440">
        <v>1</v>
      </c>
    </row>
    <row r="1441" spans="1:14">
      <c r="A1441">
        <v>49825</v>
      </c>
      <c r="B1441" s="1">
        <v>43462</v>
      </c>
      <c r="C1441">
        <v>3518</v>
      </c>
      <c r="D1441" t="s">
        <v>90</v>
      </c>
      <c r="E1441" t="s">
        <v>28</v>
      </c>
      <c r="F1441" t="s">
        <v>160</v>
      </c>
      <c r="G1441" t="s">
        <v>29</v>
      </c>
      <c r="H1441">
        <f t="shared" si="22"/>
        <v>260</v>
      </c>
      <c r="M1441">
        <v>65</v>
      </c>
      <c r="N1441">
        <v>4</v>
      </c>
    </row>
    <row r="1442" spans="1:14">
      <c r="A1442">
        <v>30267</v>
      </c>
      <c r="B1442" s="1">
        <v>43462</v>
      </c>
      <c r="C1442">
        <v>8612</v>
      </c>
      <c r="D1442" t="s">
        <v>90</v>
      </c>
      <c r="E1442" t="s">
        <v>28</v>
      </c>
      <c r="F1442" t="s">
        <v>160</v>
      </c>
      <c r="G1442" t="s">
        <v>29</v>
      </c>
      <c r="H1442">
        <f t="shared" si="22"/>
        <v>130</v>
      </c>
      <c r="M1442">
        <v>65</v>
      </c>
      <c r="N1442">
        <v>2</v>
      </c>
    </row>
    <row r="1443" spans="1:14">
      <c r="A1443">
        <v>20755</v>
      </c>
      <c r="B1443" s="1">
        <v>43461</v>
      </c>
      <c r="C1443">
        <v>640</v>
      </c>
      <c r="D1443" t="s">
        <v>90</v>
      </c>
      <c r="E1443" t="s">
        <v>28</v>
      </c>
      <c r="F1443" t="s">
        <v>160</v>
      </c>
      <c r="G1443" t="s">
        <v>29</v>
      </c>
      <c r="H1443">
        <f t="shared" si="22"/>
        <v>130</v>
      </c>
      <c r="M1443">
        <v>65</v>
      </c>
      <c r="N1443">
        <v>2</v>
      </c>
    </row>
    <row r="1444" spans="1:14">
      <c r="A1444">
        <v>29862</v>
      </c>
      <c r="B1444" s="1">
        <v>43460</v>
      </c>
      <c r="C1444">
        <v>1144</v>
      </c>
      <c r="D1444" t="s">
        <v>90</v>
      </c>
      <c r="E1444" t="s">
        <v>28</v>
      </c>
      <c r="F1444" t="s">
        <v>160</v>
      </c>
      <c r="G1444" t="s">
        <v>29</v>
      </c>
      <c r="H1444">
        <f t="shared" si="22"/>
        <v>130</v>
      </c>
      <c r="M1444">
        <v>65</v>
      </c>
      <c r="N1444">
        <v>2</v>
      </c>
    </row>
    <row r="1445" spans="1:14">
      <c r="A1445">
        <v>22612</v>
      </c>
      <c r="B1445" s="1">
        <v>43459</v>
      </c>
      <c r="C1445">
        <v>11675</v>
      </c>
      <c r="D1445" t="s">
        <v>90</v>
      </c>
      <c r="E1445" t="s">
        <v>28</v>
      </c>
      <c r="F1445" t="s">
        <v>183</v>
      </c>
      <c r="G1445" t="s">
        <v>46</v>
      </c>
      <c r="H1445">
        <f t="shared" si="22"/>
        <v>330</v>
      </c>
      <c r="M1445">
        <v>165</v>
      </c>
      <c r="N1445">
        <v>2</v>
      </c>
    </row>
    <row r="1446" spans="1:14">
      <c r="A1446">
        <v>45418</v>
      </c>
      <c r="B1446" s="1">
        <v>43458</v>
      </c>
      <c r="C1446">
        <v>9011</v>
      </c>
      <c r="D1446" t="s">
        <v>90</v>
      </c>
      <c r="E1446" t="s">
        <v>28</v>
      </c>
      <c r="F1446" t="s">
        <v>112</v>
      </c>
      <c r="G1446" t="s">
        <v>34</v>
      </c>
      <c r="H1446">
        <f t="shared" si="22"/>
        <v>80</v>
      </c>
      <c r="M1446">
        <v>80</v>
      </c>
      <c r="N1446">
        <v>1</v>
      </c>
    </row>
    <row r="1447" spans="1:14">
      <c r="A1447">
        <v>23751</v>
      </c>
      <c r="B1447" s="1">
        <v>43458</v>
      </c>
      <c r="C1447">
        <v>2292</v>
      </c>
      <c r="D1447" t="s">
        <v>90</v>
      </c>
      <c r="E1447" t="s">
        <v>33</v>
      </c>
      <c r="F1447" t="s">
        <v>183</v>
      </c>
      <c r="G1447" t="s">
        <v>46</v>
      </c>
      <c r="H1447">
        <f t="shared" si="22"/>
        <v>330</v>
      </c>
      <c r="M1447">
        <v>165</v>
      </c>
      <c r="N1447">
        <v>2</v>
      </c>
    </row>
    <row r="1448" spans="1:14">
      <c r="A1448">
        <v>22926</v>
      </c>
      <c r="B1448" s="1">
        <v>43457</v>
      </c>
      <c r="C1448">
        <v>7101</v>
      </c>
      <c r="D1448" t="s">
        <v>111</v>
      </c>
      <c r="E1448" t="s">
        <v>33</v>
      </c>
      <c r="F1448" t="s">
        <v>160</v>
      </c>
      <c r="G1448" t="s">
        <v>29</v>
      </c>
      <c r="H1448">
        <f t="shared" si="22"/>
        <v>325</v>
      </c>
      <c r="M1448">
        <v>65</v>
      </c>
      <c r="N1448">
        <v>5</v>
      </c>
    </row>
    <row r="1449" spans="1:14">
      <c r="A1449">
        <v>49075</v>
      </c>
      <c r="B1449" s="1">
        <v>43457</v>
      </c>
      <c r="C1449">
        <v>2805</v>
      </c>
      <c r="D1449" t="s">
        <v>90</v>
      </c>
      <c r="E1449" t="s">
        <v>33</v>
      </c>
      <c r="F1449" t="s">
        <v>160</v>
      </c>
      <c r="G1449" t="s">
        <v>29</v>
      </c>
      <c r="H1449">
        <f t="shared" si="22"/>
        <v>195</v>
      </c>
      <c r="M1449">
        <v>65</v>
      </c>
      <c r="N1449">
        <v>3</v>
      </c>
    </row>
    <row r="1450" spans="1:14">
      <c r="A1450">
        <v>26871</v>
      </c>
      <c r="B1450" s="1">
        <v>43457</v>
      </c>
      <c r="C1450">
        <v>10201</v>
      </c>
      <c r="D1450" t="s">
        <v>90</v>
      </c>
      <c r="E1450" t="s">
        <v>33</v>
      </c>
      <c r="F1450" t="s">
        <v>160</v>
      </c>
      <c r="G1450" t="s">
        <v>29</v>
      </c>
      <c r="H1450">
        <f t="shared" si="22"/>
        <v>130</v>
      </c>
      <c r="M1450">
        <v>65</v>
      </c>
      <c r="N1450">
        <v>2</v>
      </c>
    </row>
    <row r="1451" spans="1:14">
      <c r="A1451">
        <v>21837</v>
      </c>
      <c r="B1451" s="1">
        <v>43456</v>
      </c>
      <c r="C1451">
        <v>2402</v>
      </c>
      <c r="D1451" t="s">
        <v>111</v>
      </c>
      <c r="E1451" t="s">
        <v>33</v>
      </c>
      <c r="F1451" t="s">
        <v>183</v>
      </c>
      <c r="G1451" t="s">
        <v>46</v>
      </c>
      <c r="H1451">
        <f t="shared" si="22"/>
        <v>825</v>
      </c>
      <c r="M1451">
        <v>165</v>
      </c>
      <c r="N1451">
        <v>5</v>
      </c>
    </row>
    <row r="1452" spans="1:14">
      <c r="A1452">
        <v>45126</v>
      </c>
      <c r="B1452" s="1">
        <v>43456</v>
      </c>
      <c r="C1452">
        <v>4808</v>
      </c>
      <c r="D1452" t="s">
        <v>90</v>
      </c>
      <c r="E1452" t="s">
        <v>33</v>
      </c>
      <c r="F1452" t="s">
        <v>586</v>
      </c>
      <c r="G1452" t="s">
        <v>29</v>
      </c>
      <c r="H1452">
        <f t="shared" si="22"/>
        <v>330</v>
      </c>
      <c r="M1452">
        <v>165</v>
      </c>
      <c r="N1452">
        <v>2</v>
      </c>
    </row>
    <row r="1453" spans="1:14">
      <c r="A1453">
        <v>44514</v>
      </c>
      <c r="B1453" s="1">
        <v>43455</v>
      </c>
      <c r="C1453">
        <v>9604</v>
      </c>
      <c r="D1453" t="s">
        <v>111</v>
      </c>
      <c r="E1453" t="s">
        <v>33</v>
      </c>
      <c r="F1453" t="s">
        <v>160</v>
      </c>
      <c r="G1453" t="s">
        <v>29</v>
      </c>
      <c r="H1453">
        <f t="shared" si="22"/>
        <v>325</v>
      </c>
      <c r="M1453">
        <v>65</v>
      </c>
      <c r="N1453">
        <v>5</v>
      </c>
    </row>
    <row r="1454" spans="1:14">
      <c r="A1454">
        <v>45198</v>
      </c>
      <c r="B1454" s="1">
        <v>43455</v>
      </c>
      <c r="C1454">
        <v>6497</v>
      </c>
      <c r="D1454" t="s">
        <v>90</v>
      </c>
      <c r="E1454" t="s">
        <v>28</v>
      </c>
      <c r="F1454" t="s">
        <v>94</v>
      </c>
      <c r="G1454" t="s">
        <v>53</v>
      </c>
      <c r="H1454">
        <f t="shared" si="22"/>
        <v>133.37</v>
      </c>
      <c r="M1454">
        <v>133.37</v>
      </c>
      <c r="N1454">
        <v>1</v>
      </c>
    </row>
    <row r="1455" spans="1:14">
      <c r="A1455">
        <v>49910</v>
      </c>
      <c r="B1455" s="1">
        <v>43455</v>
      </c>
      <c r="C1455">
        <v>7504</v>
      </c>
      <c r="D1455" t="s">
        <v>90</v>
      </c>
      <c r="E1455" t="s">
        <v>28</v>
      </c>
      <c r="F1455" t="s">
        <v>128</v>
      </c>
      <c r="G1455" t="s">
        <v>46</v>
      </c>
      <c r="H1455">
        <f t="shared" si="22"/>
        <v>233.45</v>
      </c>
      <c r="M1455">
        <v>46.69</v>
      </c>
      <c r="N1455">
        <v>5</v>
      </c>
    </row>
    <row r="1456" spans="1:14">
      <c r="A1456">
        <v>27689</v>
      </c>
      <c r="B1456" s="1">
        <v>43454</v>
      </c>
      <c r="C1456">
        <v>7757</v>
      </c>
      <c r="D1456" t="s">
        <v>111</v>
      </c>
      <c r="E1456" t="s">
        <v>33</v>
      </c>
      <c r="F1456" t="s">
        <v>160</v>
      </c>
      <c r="G1456" t="s">
        <v>29</v>
      </c>
      <c r="H1456">
        <f t="shared" si="22"/>
        <v>325</v>
      </c>
      <c r="M1456">
        <v>65</v>
      </c>
      <c r="N1456">
        <v>5</v>
      </c>
    </row>
    <row r="1457" spans="1:14">
      <c r="A1457">
        <v>31208</v>
      </c>
      <c r="B1457" s="1">
        <v>43453</v>
      </c>
      <c r="C1457">
        <v>9285</v>
      </c>
      <c r="D1457" t="s">
        <v>111</v>
      </c>
      <c r="E1457" t="s">
        <v>33</v>
      </c>
      <c r="F1457" t="s">
        <v>160</v>
      </c>
      <c r="G1457" t="s">
        <v>29</v>
      </c>
      <c r="H1457">
        <f t="shared" si="22"/>
        <v>325</v>
      </c>
      <c r="M1457">
        <v>65</v>
      </c>
      <c r="N1457">
        <v>5</v>
      </c>
    </row>
    <row r="1458" spans="1:14">
      <c r="A1458">
        <v>49075</v>
      </c>
      <c r="B1458" s="1">
        <v>43453</v>
      </c>
      <c r="C1458">
        <v>2805</v>
      </c>
      <c r="D1458" t="s">
        <v>90</v>
      </c>
      <c r="E1458" t="s">
        <v>33</v>
      </c>
      <c r="F1458" t="s">
        <v>160</v>
      </c>
      <c r="G1458" t="s">
        <v>29</v>
      </c>
      <c r="H1458">
        <f t="shared" si="22"/>
        <v>195</v>
      </c>
      <c r="M1458">
        <v>65</v>
      </c>
      <c r="N1458">
        <v>3</v>
      </c>
    </row>
    <row r="1459" spans="1:14">
      <c r="A1459">
        <v>27530</v>
      </c>
      <c r="B1459" s="1">
        <v>43452</v>
      </c>
      <c r="C1459">
        <v>155</v>
      </c>
      <c r="D1459" t="s">
        <v>111</v>
      </c>
      <c r="E1459" t="s">
        <v>33</v>
      </c>
      <c r="F1459" t="s">
        <v>160</v>
      </c>
      <c r="G1459" t="s">
        <v>29</v>
      </c>
      <c r="H1459">
        <f t="shared" si="22"/>
        <v>325</v>
      </c>
      <c r="M1459">
        <v>65</v>
      </c>
      <c r="N1459">
        <v>5</v>
      </c>
    </row>
    <row r="1460" spans="1:14">
      <c r="A1460">
        <v>45380</v>
      </c>
      <c r="B1460" s="1">
        <v>43452</v>
      </c>
      <c r="C1460">
        <v>1326</v>
      </c>
      <c r="D1460" t="s">
        <v>111</v>
      </c>
      <c r="E1460" t="s">
        <v>33</v>
      </c>
      <c r="F1460" t="s">
        <v>160</v>
      </c>
      <c r="G1460" t="s">
        <v>29</v>
      </c>
      <c r="H1460">
        <f t="shared" si="22"/>
        <v>325</v>
      </c>
      <c r="M1460">
        <v>65</v>
      </c>
      <c r="N1460">
        <v>5</v>
      </c>
    </row>
    <row r="1461" spans="1:14">
      <c r="A1461">
        <v>28441</v>
      </c>
      <c r="B1461" s="1">
        <v>43452</v>
      </c>
      <c r="C1461">
        <v>3948</v>
      </c>
      <c r="D1461" t="s">
        <v>111</v>
      </c>
      <c r="E1461" t="s">
        <v>19</v>
      </c>
      <c r="F1461" t="s">
        <v>160</v>
      </c>
      <c r="G1461" t="s">
        <v>29</v>
      </c>
      <c r="H1461">
        <f t="shared" si="22"/>
        <v>325</v>
      </c>
      <c r="M1461">
        <v>65</v>
      </c>
      <c r="N1461">
        <v>5</v>
      </c>
    </row>
    <row r="1462" spans="1:14">
      <c r="A1462">
        <v>27750</v>
      </c>
      <c r="B1462" s="1">
        <v>43452</v>
      </c>
      <c r="C1462">
        <v>4350</v>
      </c>
      <c r="D1462" t="s">
        <v>111</v>
      </c>
      <c r="E1462" t="s">
        <v>33</v>
      </c>
      <c r="F1462" t="s">
        <v>160</v>
      </c>
      <c r="G1462" t="s">
        <v>29</v>
      </c>
      <c r="H1462">
        <f t="shared" si="22"/>
        <v>325</v>
      </c>
      <c r="M1462">
        <v>65</v>
      </c>
      <c r="N1462">
        <v>5</v>
      </c>
    </row>
    <row r="1463" spans="1:14">
      <c r="A1463">
        <v>49693</v>
      </c>
      <c r="B1463" s="1">
        <v>43452</v>
      </c>
      <c r="C1463">
        <v>4528</v>
      </c>
      <c r="D1463" t="s">
        <v>111</v>
      </c>
      <c r="E1463" t="s">
        <v>19</v>
      </c>
      <c r="F1463" t="s">
        <v>160</v>
      </c>
      <c r="G1463" t="s">
        <v>29</v>
      </c>
      <c r="H1463">
        <f t="shared" si="22"/>
        <v>325</v>
      </c>
      <c r="M1463">
        <v>65</v>
      </c>
      <c r="N1463">
        <v>5</v>
      </c>
    </row>
    <row r="1464" spans="1:14">
      <c r="A1464">
        <v>30111</v>
      </c>
      <c r="B1464" s="1">
        <v>43452</v>
      </c>
      <c r="C1464">
        <v>4781</v>
      </c>
      <c r="D1464" t="s">
        <v>111</v>
      </c>
      <c r="E1464" t="s">
        <v>33</v>
      </c>
      <c r="F1464" t="s">
        <v>160</v>
      </c>
      <c r="G1464" t="s">
        <v>29</v>
      </c>
      <c r="H1464">
        <f t="shared" si="22"/>
        <v>325</v>
      </c>
      <c r="M1464">
        <v>65</v>
      </c>
      <c r="N1464">
        <v>5</v>
      </c>
    </row>
    <row r="1465" spans="1:14">
      <c r="A1465">
        <v>22379</v>
      </c>
      <c r="B1465" s="1">
        <v>43452</v>
      </c>
      <c r="C1465">
        <v>5971</v>
      </c>
      <c r="D1465" t="s">
        <v>111</v>
      </c>
      <c r="E1465" t="s">
        <v>19</v>
      </c>
      <c r="F1465" t="s">
        <v>160</v>
      </c>
      <c r="G1465" t="s">
        <v>29</v>
      </c>
      <c r="H1465">
        <f t="shared" si="22"/>
        <v>325</v>
      </c>
      <c r="M1465">
        <v>65</v>
      </c>
      <c r="N1465">
        <v>5</v>
      </c>
    </row>
    <row r="1466" spans="1:14">
      <c r="A1466">
        <v>48699</v>
      </c>
      <c r="B1466" s="1">
        <v>43452</v>
      </c>
      <c r="C1466">
        <v>6706</v>
      </c>
      <c r="D1466" t="s">
        <v>111</v>
      </c>
      <c r="E1466" t="s">
        <v>19</v>
      </c>
      <c r="F1466" t="s">
        <v>160</v>
      </c>
      <c r="G1466" t="s">
        <v>29</v>
      </c>
      <c r="H1466">
        <f t="shared" si="22"/>
        <v>325</v>
      </c>
      <c r="M1466">
        <v>65</v>
      </c>
      <c r="N1466">
        <v>5</v>
      </c>
    </row>
    <row r="1467" spans="1:14">
      <c r="A1467">
        <v>23688</v>
      </c>
      <c r="B1467" s="1">
        <v>43452</v>
      </c>
      <c r="C1467">
        <v>12319</v>
      </c>
      <c r="D1467" t="s">
        <v>111</v>
      </c>
      <c r="E1467" t="s">
        <v>33</v>
      </c>
      <c r="F1467" t="s">
        <v>160</v>
      </c>
      <c r="G1467" t="s">
        <v>29</v>
      </c>
      <c r="H1467">
        <f t="shared" si="22"/>
        <v>325</v>
      </c>
      <c r="M1467">
        <v>65</v>
      </c>
      <c r="N1467">
        <v>5</v>
      </c>
    </row>
    <row r="1468" spans="1:14">
      <c r="A1468">
        <v>23688</v>
      </c>
      <c r="B1468" s="1">
        <v>43452</v>
      </c>
      <c r="C1468">
        <v>12319</v>
      </c>
      <c r="D1468" t="s">
        <v>111</v>
      </c>
      <c r="E1468" t="s">
        <v>33</v>
      </c>
      <c r="F1468" t="s">
        <v>160</v>
      </c>
      <c r="G1468" t="s">
        <v>29</v>
      </c>
      <c r="H1468">
        <f t="shared" si="22"/>
        <v>325</v>
      </c>
      <c r="M1468">
        <v>65</v>
      </c>
      <c r="N1468">
        <v>5</v>
      </c>
    </row>
    <row r="1469" spans="1:14">
      <c r="A1469">
        <v>48608</v>
      </c>
      <c r="B1469" s="1">
        <v>43450</v>
      </c>
      <c r="C1469">
        <v>4398</v>
      </c>
      <c r="D1469" t="s">
        <v>90</v>
      </c>
      <c r="E1469" t="s">
        <v>28</v>
      </c>
      <c r="F1469" t="s">
        <v>160</v>
      </c>
      <c r="G1469" t="s">
        <v>29</v>
      </c>
      <c r="H1469">
        <f t="shared" si="22"/>
        <v>325</v>
      </c>
      <c r="M1469">
        <v>65</v>
      </c>
      <c r="N1469">
        <v>5</v>
      </c>
    </row>
    <row r="1470" spans="1:14">
      <c r="A1470">
        <v>17436</v>
      </c>
      <c r="B1470" s="1">
        <v>43450</v>
      </c>
      <c r="C1470">
        <v>235</v>
      </c>
      <c r="D1470" t="s">
        <v>90</v>
      </c>
      <c r="E1470" t="s">
        <v>28</v>
      </c>
      <c r="F1470" t="s">
        <v>183</v>
      </c>
      <c r="G1470" t="s">
        <v>46</v>
      </c>
      <c r="H1470">
        <f t="shared" si="22"/>
        <v>660</v>
      </c>
      <c r="M1470">
        <v>165</v>
      </c>
      <c r="N1470">
        <v>4</v>
      </c>
    </row>
    <row r="1471" spans="1:14">
      <c r="A1471">
        <v>13521</v>
      </c>
      <c r="B1471" s="1">
        <v>43449</v>
      </c>
      <c r="C1471">
        <v>3916</v>
      </c>
      <c r="D1471" t="s">
        <v>90</v>
      </c>
      <c r="E1471" t="s">
        <v>28</v>
      </c>
      <c r="F1471" t="s">
        <v>160</v>
      </c>
      <c r="G1471" t="s">
        <v>29</v>
      </c>
      <c r="H1471">
        <f t="shared" si="22"/>
        <v>260</v>
      </c>
      <c r="M1471">
        <v>65</v>
      </c>
      <c r="N1471">
        <v>4</v>
      </c>
    </row>
    <row r="1472" spans="1:14">
      <c r="A1472">
        <v>65827</v>
      </c>
      <c r="B1472" s="1">
        <v>43448</v>
      </c>
      <c r="C1472">
        <v>5289</v>
      </c>
      <c r="D1472" t="s">
        <v>90</v>
      </c>
      <c r="E1472" t="s">
        <v>28</v>
      </c>
      <c r="F1472" t="s">
        <v>160</v>
      </c>
      <c r="G1472" t="s">
        <v>29</v>
      </c>
      <c r="H1472">
        <f t="shared" si="22"/>
        <v>260</v>
      </c>
      <c r="M1472">
        <v>65</v>
      </c>
      <c r="N1472">
        <v>4</v>
      </c>
    </row>
    <row r="1473" spans="1:14">
      <c r="A1473">
        <v>49214</v>
      </c>
      <c r="B1473" s="1">
        <v>43448</v>
      </c>
      <c r="C1473">
        <v>2792</v>
      </c>
      <c r="D1473" t="s">
        <v>90</v>
      </c>
      <c r="E1473" t="s">
        <v>28</v>
      </c>
      <c r="F1473" t="s">
        <v>160</v>
      </c>
      <c r="G1473" t="s">
        <v>29</v>
      </c>
      <c r="H1473">
        <f t="shared" si="22"/>
        <v>325</v>
      </c>
      <c r="M1473">
        <v>65</v>
      </c>
      <c r="N1473">
        <v>5</v>
      </c>
    </row>
    <row r="1474" spans="1:14">
      <c r="A1474">
        <v>19540</v>
      </c>
      <c r="B1474" s="1">
        <v>43447</v>
      </c>
      <c r="C1474">
        <v>703</v>
      </c>
      <c r="D1474" t="s">
        <v>90</v>
      </c>
      <c r="E1474" t="s">
        <v>28</v>
      </c>
      <c r="F1474" t="s">
        <v>120</v>
      </c>
      <c r="G1474" t="s">
        <v>53</v>
      </c>
      <c r="H1474">
        <f t="shared" si="22"/>
        <v>379</v>
      </c>
      <c r="M1474">
        <v>94.75</v>
      </c>
      <c r="N1474">
        <v>4</v>
      </c>
    </row>
    <row r="1475" spans="1:14">
      <c r="A1475">
        <v>17436</v>
      </c>
      <c r="B1475" s="1">
        <v>43446</v>
      </c>
      <c r="C1475">
        <v>235</v>
      </c>
      <c r="D1475" t="s">
        <v>90</v>
      </c>
      <c r="E1475" t="s">
        <v>28</v>
      </c>
      <c r="F1475" t="s">
        <v>120</v>
      </c>
      <c r="G1475" t="s">
        <v>53</v>
      </c>
      <c r="H1475">
        <f t="shared" ref="H1475:H1538" si="23">M1475*N1475</f>
        <v>379</v>
      </c>
      <c r="M1475">
        <v>94.75</v>
      </c>
      <c r="N1475">
        <v>4</v>
      </c>
    </row>
    <row r="1476" spans="1:14">
      <c r="A1476">
        <v>47009</v>
      </c>
      <c r="B1476" s="1">
        <v>43445</v>
      </c>
      <c r="C1476">
        <v>150</v>
      </c>
      <c r="D1476" t="s">
        <v>90</v>
      </c>
      <c r="E1476" t="s">
        <v>28</v>
      </c>
      <c r="F1476" t="s">
        <v>94</v>
      </c>
      <c r="G1476" t="s">
        <v>53</v>
      </c>
      <c r="H1476">
        <f t="shared" si="23"/>
        <v>133.37</v>
      </c>
      <c r="M1476">
        <v>133.37</v>
      </c>
      <c r="N1476">
        <v>1</v>
      </c>
    </row>
    <row r="1477" spans="1:14">
      <c r="A1477">
        <v>15199</v>
      </c>
      <c r="B1477" s="1">
        <v>43443</v>
      </c>
      <c r="C1477">
        <v>20</v>
      </c>
      <c r="D1477" t="s">
        <v>90</v>
      </c>
      <c r="E1477" t="s">
        <v>28</v>
      </c>
      <c r="F1477" t="s">
        <v>120</v>
      </c>
      <c r="G1477" t="s">
        <v>53</v>
      </c>
      <c r="H1477">
        <f t="shared" si="23"/>
        <v>473.75</v>
      </c>
      <c r="M1477">
        <v>94.75</v>
      </c>
      <c r="N1477">
        <v>5</v>
      </c>
    </row>
    <row r="1478" spans="1:14">
      <c r="A1478">
        <v>48468</v>
      </c>
      <c r="B1478" s="1">
        <v>43442</v>
      </c>
      <c r="C1478">
        <v>2106</v>
      </c>
      <c r="D1478" t="s">
        <v>90</v>
      </c>
      <c r="E1478" t="s">
        <v>28</v>
      </c>
      <c r="F1478" t="s">
        <v>412</v>
      </c>
      <c r="G1478" t="s">
        <v>46</v>
      </c>
      <c r="H1478">
        <f t="shared" si="23"/>
        <v>211.96</v>
      </c>
      <c r="M1478">
        <v>52.99</v>
      </c>
      <c r="N1478">
        <v>4</v>
      </c>
    </row>
    <row r="1479" spans="1:14">
      <c r="A1479">
        <v>18135</v>
      </c>
      <c r="B1479" s="1">
        <v>43442</v>
      </c>
      <c r="C1479">
        <v>9146</v>
      </c>
      <c r="D1479" t="s">
        <v>90</v>
      </c>
      <c r="E1479" t="s">
        <v>28</v>
      </c>
      <c r="F1479" t="s">
        <v>120</v>
      </c>
      <c r="G1479" t="s">
        <v>53</v>
      </c>
      <c r="H1479">
        <f t="shared" si="23"/>
        <v>473.75</v>
      </c>
      <c r="M1479">
        <v>94.75</v>
      </c>
      <c r="N1479">
        <v>5</v>
      </c>
    </row>
    <row r="1480" spans="1:14">
      <c r="A1480">
        <v>13528</v>
      </c>
      <c r="B1480" s="1">
        <v>43441</v>
      </c>
      <c r="C1480">
        <v>10827</v>
      </c>
      <c r="D1480" t="s">
        <v>90</v>
      </c>
      <c r="E1480" t="s">
        <v>28</v>
      </c>
      <c r="F1480" t="s">
        <v>120</v>
      </c>
      <c r="G1480" t="s">
        <v>53</v>
      </c>
      <c r="H1480">
        <f t="shared" si="23"/>
        <v>473.75</v>
      </c>
      <c r="M1480">
        <v>94.75</v>
      </c>
      <c r="N1480">
        <v>5</v>
      </c>
    </row>
    <row r="1481" spans="1:14">
      <c r="A1481">
        <v>42101</v>
      </c>
      <c r="B1481" s="1">
        <v>43440</v>
      </c>
      <c r="C1481">
        <v>4533</v>
      </c>
      <c r="D1481" t="s">
        <v>90</v>
      </c>
      <c r="E1481" t="s">
        <v>28</v>
      </c>
      <c r="F1481" t="s">
        <v>120</v>
      </c>
      <c r="G1481" t="s">
        <v>53</v>
      </c>
      <c r="H1481">
        <f t="shared" si="23"/>
        <v>379</v>
      </c>
      <c r="M1481">
        <v>94.75</v>
      </c>
      <c r="N1481">
        <v>4</v>
      </c>
    </row>
    <row r="1482" spans="1:14">
      <c r="A1482">
        <v>42087</v>
      </c>
      <c r="B1482" s="1">
        <v>43440</v>
      </c>
      <c r="C1482">
        <v>3659</v>
      </c>
      <c r="D1482" t="s">
        <v>90</v>
      </c>
      <c r="E1482" t="s">
        <v>28</v>
      </c>
      <c r="F1482" t="s">
        <v>120</v>
      </c>
      <c r="G1482" t="s">
        <v>53</v>
      </c>
      <c r="H1482">
        <f t="shared" si="23"/>
        <v>473.75</v>
      </c>
      <c r="M1482">
        <v>94.75</v>
      </c>
      <c r="N1482">
        <v>5</v>
      </c>
    </row>
    <row r="1483" spans="1:14">
      <c r="A1483">
        <v>27357</v>
      </c>
      <c r="B1483" s="1">
        <v>43438</v>
      </c>
      <c r="C1483">
        <v>4807</v>
      </c>
      <c r="D1483" t="s">
        <v>90</v>
      </c>
      <c r="E1483" t="s">
        <v>28</v>
      </c>
      <c r="F1483" t="s">
        <v>94</v>
      </c>
      <c r="G1483" t="s">
        <v>53</v>
      </c>
      <c r="H1483">
        <f t="shared" si="23"/>
        <v>133.37</v>
      </c>
      <c r="M1483">
        <v>133.37</v>
      </c>
      <c r="N1483">
        <v>1</v>
      </c>
    </row>
    <row r="1484" spans="1:14">
      <c r="A1484">
        <v>46073</v>
      </c>
      <c r="B1484" s="1">
        <v>43435</v>
      </c>
      <c r="C1484">
        <v>10834</v>
      </c>
      <c r="D1484" t="s">
        <v>90</v>
      </c>
      <c r="E1484" t="s">
        <v>28</v>
      </c>
      <c r="F1484" t="s">
        <v>471</v>
      </c>
      <c r="G1484" t="s">
        <v>46</v>
      </c>
      <c r="H1484">
        <f t="shared" si="23"/>
        <v>93.38</v>
      </c>
      <c r="M1484">
        <v>46.69</v>
      </c>
      <c r="N1484">
        <v>2</v>
      </c>
    </row>
    <row r="1485" spans="1:14">
      <c r="A1485">
        <v>41786</v>
      </c>
      <c r="B1485" s="1">
        <v>43435</v>
      </c>
      <c r="C1485">
        <v>397</v>
      </c>
      <c r="D1485" t="s">
        <v>90</v>
      </c>
      <c r="E1485" t="s">
        <v>28</v>
      </c>
      <c r="F1485" t="s">
        <v>874</v>
      </c>
      <c r="G1485" t="s">
        <v>49</v>
      </c>
      <c r="H1485">
        <f t="shared" si="23"/>
        <v>149.94999999999999</v>
      </c>
      <c r="M1485">
        <v>29.99</v>
      </c>
      <c r="N1485">
        <v>5</v>
      </c>
    </row>
    <row r="1486" spans="1:14">
      <c r="A1486">
        <v>48713</v>
      </c>
      <c r="B1486" s="1">
        <v>43435</v>
      </c>
      <c r="C1486">
        <v>5384</v>
      </c>
      <c r="D1486" t="s">
        <v>90</v>
      </c>
      <c r="E1486" t="s">
        <v>28</v>
      </c>
      <c r="F1486" t="s">
        <v>94</v>
      </c>
      <c r="G1486" t="s">
        <v>53</v>
      </c>
      <c r="H1486">
        <f t="shared" si="23"/>
        <v>133.37</v>
      </c>
      <c r="M1486">
        <v>133.37</v>
      </c>
      <c r="N1486">
        <v>1</v>
      </c>
    </row>
    <row r="1487" spans="1:14">
      <c r="A1487">
        <v>27007</v>
      </c>
      <c r="B1487" s="1">
        <v>43434</v>
      </c>
      <c r="C1487">
        <v>3815</v>
      </c>
      <c r="D1487" t="s">
        <v>90</v>
      </c>
      <c r="E1487" t="s">
        <v>28</v>
      </c>
      <c r="F1487" t="s">
        <v>679</v>
      </c>
      <c r="G1487" t="s">
        <v>46</v>
      </c>
      <c r="H1487">
        <f t="shared" si="23"/>
        <v>370</v>
      </c>
      <c r="M1487">
        <v>185</v>
      </c>
      <c r="N1487">
        <v>2</v>
      </c>
    </row>
    <row r="1488" spans="1:14">
      <c r="A1488">
        <v>49916</v>
      </c>
      <c r="B1488" s="1">
        <v>43433</v>
      </c>
      <c r="C1488">
        <v>10671</v>
      </c>
      <c r="D1488" t="s">
        <v>90</v>
      </c>
      <c r="E1488" t="s">
        <v>28</v>
      </c>
      <c r="F1488" t="s">
        <v>94</v>
      </c>
      <c r="G1488" t="s">
        <v>53</v>
      </c>
      <c r="H1488">
        <f t="shared" si="23"/>
        <v>133.37</v>
      </c>
      <c r="M1488">
        <v>133.37</v>
      </c>
      <c r="N1488">
        <v>1</v>
      </c>
    </row>
    <row r="1489" spans="1:14">
      <c r="A1489">
        <v>47774</v>
      </c>
      <c r="B1489" s="1">
        <v>43432</v>
      </c>
      <c r="C1489">
        <v>5302</v>
      </c>
      <c r="D1489" t="s">
        <v>90</v>
      </c>
      <c r="E1489" t="s">
        <v>28</v>
      </c>
      <c r="F1489" t="s">
        <v>183</v>
      </c>
      <c r="G1489" t="s">
        <v>46</v>
      </c>
      <c r="H1489">
        <f t="shared" si="23"/>
        <v>660</v>
      </c>
      <c r="M1489">
        <v>165</v>
      </c>
      <c r="N1489">
        <v>4</v>
      </c>
    </row>
    <row r="1490" spans="1:14">
      <c r="A1490">
        <v>20773</v>
      </c>
      <c r="B1490" s="1">
        <v>43428</v>
      </c>
      <c r="C1490">
        <v>4464</v>
      </c>
      <c r="D1490" t="s">
        <v>90</v>
      </c>
      <c r="E1490" t="s">
        <v>28</v>
      </c>
      <c r="F1490" t="s">
        <v>134</v>
      </c>
      <c r="G1490" t="s">
        <v>29</v>
      </c>
      <c r="H1490">
        <f t="shared" si="23"/>
        <v>170</v>
      </c>
      <c r="M1490">
        <v>85</v>
      </c>
      <c r="N1490">
        <v>2</v>
      </c>
    </row>
    <row r="1491" spans="1:14">
      <c r="A1491">
        <v>31000</v>
      </c>
      <c r="B1491" s="1">
        <v>43427</v>
      </c>
      <c r="C1491">
        <v>11730</v>
      </c>
      <c r="D1491" t="s">
        <v>90</v>
      </c>
      <c r="E1491" t="s">
        <v>28</v>
      </c>
      <c r="F1491" t="s">
        <v>134</v>
      </c>
      <c r="G1491" t="s">
        <v>29</v>
      </c>
      <c r="H1491">
        <f t="shared" si="23"/>
        <v>170</v>
      </c>
      <c r="M1491">
        <v>85</v>
      </c>
      <c r="N1491">
        <v>2</v>
      </c>
    </row>
    <row r="1492" spans="1:14">
      <c r="A1492">
        <v>47846</v>
      </c>
      <c r="B1492" s="1">
        <v>43426</v>
      </c>
      <c r="C1492">
        <v>6073</v>
      </c>
      <c r="D1492" t="s">
        <v>111</v>
      </c>
      <c r="E1492" t="s">
        <v>33</v>
      </c>
      <c r="F1492" t="s">
        <v>134</v>
      </c>
      <c r="G1492" t="s">
        <v>29</v>
      </c>
      <c r="H1492">
        <f t="shared" si="23"/>
        <v>425</v>
      </c>
      <c r="M1492">
        <v>85</v>
      </c>
      <c r="N1492">
        <v>5</v>
      </c>
    </row>
    <row r="1493" spans="1:14">
      <c r="A1493">
        <v>28568</v>
      </c>
      <c r="B1493" s="1">
        <v>43426</v>
      </c>
      <c r="C1493">
        <v>7963</v>
      </c>
      <c r="D1493" t="s">
        <v>90</v>
      </c>
      <c r="E1493" t="s">
        <v>33</v>
      </c>
      <c r="F1493" t="s">
        <v>134</v>
      </c>
      <c r="G1493" t="s">
        <v>29</v>
      </c>
      <c r="H1493">
        <f t="shared" si="23"/>
        <v>170</v>
      </c>
      <c r="M1493">
        <v>85</v>
      </c>
      <c r="N1493">
        <v>2</v>
      </c>
    </row>
    <row r="1494" spans="1:14">
      <c r="A1494">
        <v>23948</v>
      </c>
      <c r="B1494" s="1">
        <v>43424</v>
      </c>
      <c r="C1494">
        <v>5361</v>
      </c>
      <c r="D1494" t="s">
        <v>111</v>
      </c>
      <c r="E1494" t="s">
        <v>33</v>
      </c>
      <c r="F1494" t="s">
        <v>885</v>
      </c>
      <c r="G1494" t="s">
        <v>46</v>
      </c>
      <c r="H1494">
        <f t="shared" si="23"/>
        <v>150</v>
      </c>
      <c r="M1494">
        <v>30</v>
      </c>
      <c r="N1494">
        <v>5</v>
      </c>
    </row>
    <row r="1495" spans="1:14">
      <c r="A1495">
        <v>28402</v>
      </c>
      <c r="B1495" s="1">
        <v>43423</v>
      </c>
      <c r="C1495">
        <v>9531</v>
      </c>
      <c r="D1495" t="s">
        <v>111</v>
      </c>
      <c r="E1495" t="s">
        <v>33</v>
      </c>
      <c r="F1495" t="s">
        <v>120</v>
      </c>
      <c r="G1495" t="s">
        <v>53</v>
      </c>
      <c r="H1495">
        <f t="shared" si="23"/>
        <v>473.75</v>
      </c>
      <c r="M1495">
        <v>94.75</v>
      </c>
      <c r="N1495">
        <v>5</v>
      </c>
    </row>
    <row r="1496" spans="1:14">
      <c r="A1496">
        <v>47647</v>
      </c>
      <c r="B1496" s="1">
        <v>43423</v>
      </c>
      <c r="C1496">
        <v>185</v>
      </c>
      <c r="D1496" t="s">
        <v>90</v>
      </c>
      <c r="E1496" t="s">
        <v>28</v>
      </c>
      <c r="F1496" t="s">
        <v>160</v>
      </c>
      <c r="G1496" t="s">
        <v>29</v>
      </c>
      <c r="H1496">
        <f t="shared" si="23"/>
        <v>325</v>
      </c>
      <c r="M1496">
        <v>65</v>
      </c>
      <c r="N1496">
        <v>5</v>
      </c>
    </row>
    <row r="1497" spans="1:14">
      <c r="A1497">
        <v>47009</v>
      </c>
      <c r="B1497" s="1">
        <v>43421</v>
      </c>
      <c r="C1497">
        <v>150</v>
      </c>
      <c r="D1497" t="s">
        <v>90</v>
      </c>
      <c r="E1497" t="s">
        <v>28</v>
      </c>
      <c r="F1497" t="s">
        <v>94</v>
      </c>
      <c r="G1497" t="s">
        <v>53</v>
      </c>
      <c r="H1497">
        <f t="shared" si="23"/>
        <v>133.37</v>
      </c>
      <c r="M1497">
        <v>133.37</v>
      </c>
      <c r="N1497">
        <v>1</v>
      </c>
    </row>
    <row r="1498" spans="1:14">
      <c r="A1498">
        <v>46667</v>
      </c>
      <c r="B1498" s="1">
        <v>43418</v>
      </c>
      <c r="C1498">
        <v>4399</v>
      </c>
      <c r="D1498" t="s">
        <v>90</v>
      </c>
      <c r="E1498" t="s">
        <v>28</v>
      </c>
      <c r="F1498" t="s">
        <v>160</v>
      </c>
      <c r="G1498" t="s">
        <v>29</v>
      </c>
      <c r="H1498">
        <f t="shared" si="23"/>
        <v>325</v>
      </c>
      <c r="M1498">
        <v>65</v>
      </c>
      <c r="N1498">
        <v>5</v>
      </c>
    </row>
    <row r="1499" spans="1:14">
      <c r="A1499">
        <v>44485</v>
      </c>
      <c r="B1499" s="1">
        <v>43415</v>
      </c>
      <c r="C1499">
        <v>7393</v>
      </c>
      <c r="D1499" t="s">
        <v>90</v>
      </c>
      <c r="E1499" t="s">
        <v>28</v>
      </c>
      <c r="F1499" t="s">
        <v>94</v>
      </c>
      <c r="G1499" t="s">
        <v>53</v>
      </c>
      <c r="H1499">
        <f t="shared" si="23"/>
        <v>133.37</v>
      </c>
      <c r="M1499">
        <v>133.37</v>
      </c>
      <c r="N1499">
        <v>1</v>
      </c>
    </row>
    <row r="1500" spans="1:14">
      <c r="A1500">
        <v>48954</v>
      </c>
      <c r="B1500" s="1">
        <v>43415</v>
      </c>
      <c r="C1500">
        <v>5674</v>
      </c>
      <c r="D1500" t="s">
        <v>90</v>
      </c>
      <c r="E1500" t="s">
        <v>33</v>
      </c>
      <c r="F1500" t="s">
        <v>120</v>
      </c>
      <c r="G1500" t="s">
        <v>53</v>
      </c>
      <c r="H1500">
        <f t="shared" si="23"/>
        <v>189.5</v>
      </c>
      <c r="M1500">
        <v>94.75</v>
      </c>
      <c r="N1500">
        <v>2</v>
      </c>
    </row>
    <row r="1501" spans="1:14">
      <c r="A1501">
        <v>41545</v>
      </c>
      <c r="B1501" s="1">
        <v>43415</v>
      </c>
      <c r="C1501">
        <v>10474</v>
      </c>
      <c r="D1501" t="s">
        <v>90</v>
      </c>
      <c r="E1501" t="s">
        <v>28</v>
      </c>
      <c r="F1501" t="s">
        <v>160</v>
      </c>
      <c r="G1501" t="s">
        <v>29</v>
      </c>
      <c r="H1501">
        <f t="shared" si="23"/>
        <v>325</v>
      </c>
      <c r="M1501">
        <v>65</v>
      </c>
      <c r="N1501">
        <v>5</v>
      </c>
    </row>
    <row r="1502" spans="1:14">
      <c r="A1502">
        <v>25688</v>
      </c>
      <c r="B1502" s="1">
        <v>43414</v>
      </c>
      <c r="C1502">
        <v>5920</v>
      </c>
      <c r="D1502" t="s">
        <v>90</v>
      </c>
      <c r="E1502" t="s">
        <v>33</v>
      </c>
      <c r="F1502" t="s">
        <v>120</v>
      </c>
      <c r="G1502" t="s">
        <v>53</v>
      </c>
      <c r="H1502">
        <f t="shared" si="23"/>
        <v>189.5</v>
      </c>
      <c r="M1502">
        <v>94.75</v>
      </c>
      <c r="N1502">
        <v>2</v>
      </c>
    </row>
    <row r="1503" spans="1:14">
      <c r="A1503">
        <v>46414</v>
      </c>
      <c r="B1503" s="1">
        <v>43412</v>
      </c>
      <c r="C1503">
        <v>1535</v>
      </c>
      <c r="D1503" t="s">
        <v>90</v>
      </c>
      <c r="E1503" t="s">
        <v>28</v>
      </c>
      <c r="F1503" t="s">
        <v>183</v>
      </c>
      <c r="G1503" t="s">
        <v>46</v>
      </c>
      <c r="H1503">
        <f t="shared" si="23"/>
        <v>495</v>
      </c>
      <c r="M1503">
        <v>165</v>
      </c>
      <c r="N1503">
        <v>3</v>
      </c>
    </row>
    <row r="1504" spans="1:14">
      <c r="A1504">
        <v>46199</v>
      </c>
      <c r="B1504" s="1">
        <v>43410</v>
      </c>
      <c r="C1504">
        <v>7521</v>
      </c>
      <c r="D1504" t="s">
        <v>90</v>
      </c>
      <c r="E1504" t="s">
        <v>33</v>
      </c>
      <c r="F1504" t="s">
        <v>160</v>
      </c>
      <c r="G1504" t="s">
        <v>29</v>
      </c>
      <c r="H1504">
        <f t="shared" si="23"/>
        <v>260</v>
      </c>
      <c r="M1504">
        <v>65</v>
      </c>
      <c r="N1504">
        <v>4</v>
      </c>
    </row>
    <row r="1505" spans="1:14">
      <c r="A1505">
        <v>27457</v>
      </c>
      <c r="B1505" s="1">
        <v>43409</v>
      </c>
      <c r="C1505">
        <v>4813</v>
      </c>
      <c r="D1505" t="s">
        <v>90</v>
      </c>
      <c r="E1505" t="s">
        <v>28</v>
      </c>
      <c r="F1505" t="s">
        <v>94</v>
      </c>
      <c r="G1505" t="s">
        <v>53</v>
      </c>
      <c r="H1505">
        <f t="shared" si="23"/>
        <v>133.37</v>
      </c>
      <c r="M1505">
        <v>133.37</v>
      </c>
      <c r="N1505">
        <v>1</v>
      </c>
    </row>
    <row r="1506" spans="1:14">
      <c r="A1506">
        <v>43889</v>
      </c>
      <c r="B1506" s="1">
        <v>43408</v>
      </c>
      <c r="C1506">
        <v>11947</v>
      </c>
      <c r="D1506" t="s">
        <v>90</v>
      </c>
      <c r="E1506" t="s">
        <v>28</v>
      </c>
      <c r="F1506" t="s">
        <v>160</v>
      </c>
      <c r="G1506" t="s">
        <v>29</v>
      </c>
      <c r="H1506">
        <f t="shared" si="23"/>
        <v>325</v>
      </c>
      <c r="M1506">
        <v>65</v>
      </c>
      <c r="N1506">
        <v>5</v>
      </c>
    </row>
    <row r="1507" spans="1:14">
      <c r="A1507">
        <v>46098</v>
      </c>
      <c r="B1507" s="1">
        <v>43407</v>
      </c>
      <c r="C1507">
        <v>3474</v>
      </c>
      <c r="D1507" t="s">
        <v>111</v>
      </c>
      <c r="E1507" t="s">
        <v>28</v>
      </c>
      <c r="F1507" t="s">
        <v>112</v>
      </c>
      <c r="G1507" t="s">
        <v>34</v>
      </c>
      <c r="H1507">
        <f t="shared" si="23"/>
        <v>80</v>
      </c>
      <c r="M1507">
        <v>80</v>
      </c>
      <c r="N1507">
        <v>1</v>
      </c>
    </row>
    <row r="1508" spans="1:14">
      <c r="A1508">
        <v>29283</v>
      </c>
      <c r="B1508" s="1">
        <v>43407</v>
      </c>
      <c r="C1508">
        <v>88</v>
      </c>
      <c r="D1508" t="s">
        <v>90</v>
      </c>
      <c r="E1508" t="s">
        <v>28</v>
      </c>
      <c r="F1508" t="s">
        <v>94</v>
      </c>
      <c r="G1508" t="s">
        <v>53</v>
      </c>
      <c r="H1508">
        <f t="shared" si="23"/>
        <v>133.37</v>
      </c>
      <c r="M1508">
        <v>133.37</v>
      </c>
      <c r="N1508">
        <v>1</v>
      </c>
    </row>
    <row r="1509" spans="1:14">
      <c r="A1509">
        <v>44485</v>
      </c>
      <c r="B1509" s="1">
        <v>43405</v>
      </c>
      <c r="C1509">
        <v>7393</v>
      </c>
      <c r="D1509" t="s">
        <v>90</v>
      </c>
      <c r="E1509" t="s">
        <v>28</v>
      </c>
      <c r="F1509" t="s">
        <v>160</v>
      </c>
      <c r="G1509" t="s">
        <v>29</v>
      </c>
      <c r="H1509">
        <f t="shared" si="23"/>
        <v>65</v>
      </c>
      <c r="M1509">
        <v>65</v>
      </c>
      <c r="N1509">
        <v>1</v>
      </c>
    </row>
    <row r="1510" spans="1:14">
      <c r="A1510">
        <v>25050</v>
      </c>
      <c r="B1510" s="1">
        <v>43405</v>
      </c>
      <c r="C1510">
        <v>10082</v>
      </c>
      <c r="D1510" t="s">
        <v>90</v>
      </c>
      <c r="E1510" t="s">
        <v>28</v>
      </c>
      <c r="F1510" t="s">
        <v>94</v>
      </c>
      <c r="G1510" t="s">
        <v>53</v>
      </c>
      <c r="H1510">
        <f t="shared" si="23"/>
        <v>133.37</v>
      </c>
      <c r="M1510">
        <v>133.37</v>
      </c>
      <c r="N1510">
        <v>1</v>
      </c>
    </row>
    <row r="1511" spans="1:14">
      <c r="A1511">
        <v>47908</v>
      </c>
      <c r="B1511" s="1">
        <v>43404</v>
      </c>
      <c r="C1511">
        <v>6944</v>
      </c>
      <c r="D1511" t="s">
        <v>90</v>
      </c>
      <c r="E1511" t="s">
        <v>28</v>
      </c>
      <c r="F1511" t="s">
        <v>160</v>
      </c>
      <c r="G1511" t="s">
        <v>29</v>
      </c>
      <c r="H1511">
        <f t="shared" si="23"/>
        <v>65</v>
      </c>
      <c r="M1511">
        <v>65</v>
      </c>
      <c r="N1511">
        <v>1</v>
      </c>
    </row>
    <row r="1512" spans="1:14">
      <c r="A1512">
        <v>21016</v>
      </c>
      <c r="B1512" s="1">
        <v>43404</v>
      </c>
      <c r="C1512">
        <v>3153</v>
      </c>
      <c r="D1512" t="s">
        <v>90</v>
      </c>
      <c r="E1512" t="s">
        <v>33</v>
      </c>
      <c r="F1512" t="s">
        <v>120</v>
      </c>
      <c r="G1512" t="s">
        <v>53</v>
      </c>
      <c r="H1512">
        <f t="shared" si="23"/>
        <v>189.5</v>
      </c>
      <c r="M1512">
        <v>94.75</v>
      </c>
      <c r="N1512">
        <v>2</v>
      </c>
    </row>
    <row r="1513" spans="1:14">
      <c r="A1513">
        <v>45766</v>
      </c>
      <c r="B1513" s="1">
        <v>43403</v>
      </c>
      <c r="C1513">
        <v>9702</v>
      </c>
      <c r="D1513" t="s">
        <v>90</v>
      </c>
      <c r="E1513" t="s">
        <v>28</v>
      </c>
      <c r="F1513" t="s">
        <v>183</v>
      </c>
      <c r="G1513" t="s">
        <v>46</v>
      </c>
      <c r="H1513">
        <f t="shared" si="23"/>
        <v>330</v>
      </c>
      <c r="M1513">
        <v>165</v>
      </c>
      <c r="N1513">
        <v>2</v>
      </c>
    </row>
    <row r="1514" spans="1:14">
      <c r="A1514">
        <v>50000</v>
      </c>
      <c r="B1514" s="1">
        <v>43403</v>
      </c>
      <c r="C1514">
        <v>6827</v>
      </c>
      <c r="D1514" t="s">
        <v>90</v>
      </c>
      <c r="E1514" t="s">
        <v>28</v>
      </c>
      <c r="F1514" t="s">
        <v>120</v>
      </c>
      <c r="G1514" t="s">
        <v>53</v>
      </c>
      <c r="H1514">
        <f t="shared" si="23"/>
        <v>94.75</v>
      </c>
      <c r="M1514">
        <v>94.75</v>
      </c>
      <c r="N1514">
        <v>1</v>
      </c>
    </row>
    <row r="1515" spans="1:14">
      <c r="A1515">
        <v>23967</v>
      </c>
      <c r="B1515" s="1">
        <v>43403</v>
      </c>
      <c r="C1515">
        <v>1383</v>
      </c>
      <c r="D1515" t="s">
        <v>90</v>
      </c>
      <c r="E1515" t="s">
        <v>33</v>
      </c>
      <c r="F1515" t="s">
        <v>134</v>
      </c>
      <c r="G1515" t="s">
        <v>29</v>
      </c>
      <c r="H1515">
        <f t="shared" si="23"/>
        <v>170</v>
      </c>
      <c r="M1515">
        <v>85</v>
      </c>
      <c r="N1515">
        <v>2</v>
      </c>
    </row>
    <row r="1516" spans="1:14">
      <c r="A1516">
        <v>45668</v>
      </c>
      <c r="B1516" s="1">
        <v>43402</v>
      </c>
      <c r="C1516">
        <v>2985</v>
      </c>
      <c r="D1516" t="s">
        <v>90</v>
      </c>
      <c r="E1516" t="s">
        <v>28</v>
      </c>
      <c r="F1516" t="s">
        <v>94</v>
      </c>
      <c r="G1516" t="s">
        <v>53</v>
      </c>
      <c r="H1516">
        <f t="shared" si="23"/>
        <v>133.37</v>
      </c>
      <c r="M1516">
        <v>133.37</v>
      </c>
      <c r="N1516">
        <v>1</v>
      </c>
    </row>
    <row r="1517" spans="1:14">
      <c r="A1517">
        <v>43640</v>
      </c>
      <c r="B1517" s="1">
        <v>43402</v>
      </c>
      <c r="C1517">
        <v>5429</v>
      </c>
      <c r="D1517" t="s">
        <v>90</v>
      </c>
      <c r="E1517" t="s">
        <v>33</v>
      </c>
      <c r="F1517" t="s">
        <v>134</v>
      </c>
      <c r="G1517" t="s">
        <v>29</v>
      </c>
      <c r="H1517">
        <f t="shared" si="23"/>
        <v>170</v>
      </c>
      <c r="M1517">
        <v>85</v>
      </c>
      <c r="N1517">
        <v>2</v>
      </c>
    </row>
    <row r="1518" spans="1:14">
      <c r="A1518">
        <v>45680</v>
      </c>
      <c r="B1518" s="1">
        <v>43401</v>
      </c>
      <c r="C1518">
        <v>6757</v>
      </c>
      <c r="D1518" t="s">
        <v>111</v>
      </c>
      <c r="E1518" t="s">
        <v>28</v>
      </c>
      <c r="F1518" t="s">
        <v>120</v>
      </c>
      <c r="G1518" t="s">
        <v>53</v>
      </c>
      <c r="H1518">
        <f t="shared" si="23"/>
        <v>94.75</v>
      </c>
      <c r="M1518">
        <v>94.75</v>
      </c>
      <c r="N1518">
        <v>1</v>
      </c>
    </row>
    <row r="1519" spans="1:14">
      <c r="A1519">
        <v>45138</v>
      </c>
      <c r="B1519" s="1">
        <v>43401</v>
      </c>
      <c r="C1519">
        <v>1555</v>
      </c>
      <c r="D1519" t="s">
        <v>90</v>
      </c>
      <c r="E1519" t="s">
        <v>28</v>
      </c>
      <c r="F1519" t="s">
        <v>160</v>
      </c>
      <c r="G1519" t="s">
        <v>29</v>
      </c>
      <c r="H1519">
        <f t="shared" si="23"/>
        <v>325</v>
      </c>
      <c r="M1519">
        <v>65</v>
      </c>
      <c r="N1519">
        <v>5</v>
      </c>
    </row>
    <row r="1520" spans="1:14">
      <c r="A1520">
        <v>45668</v>
      </c>
      <c r="B1520" s="1">
        <v>43400</v>
      </c>
      <c r="C1520">
        <v>2985</v>
      </c>
      <c r="D1520" t="s">
        <v>90</v>
      </c>
      <c r="E1520" t="s">
        <v>28</v>
      </c>
      <c r="F1520" t="s">
        <v>94</v>
      </c>
      <c r="G1520" t="s">
        <v>53</v>
      </c>
      <c r="H1520">
        <f t="shared" si="23"/>
        <v>133.37</v>
      </c>
      <c r="M1520">
        <v>133.37</v>
      </c>
      <c r="N1520">
        <v>1</v>
      </c>
    </row>
    <row r="1521" spans="1:14">
      <c r="A1521">
        <v>45506</v>
      </c>
      <c r="B1521" s="1">
        <v>43399</v>
      </c>
      <c r="C1521">
        <v>5687</v>
      </c>
      <c r="D1521" t="s">
        <v>90</v>
      </c>
      <c r="E1521" t="s">
        <v>28</v>
      </c>
      <c r="F1521" t="s">
        <v>160</v>
      </c>
      <c r="G1521" t="s">
        <v>29</v>
      </c>
      <c r="H1521">
        <f t="shared" si="23"/>
        <v>325</v>
      </c>
      <c r="M1521">
        <v>65</v>
      </c>
      <c r="N1521">
        <v>5</v>
      </c>
    </row>
    <row r="1522" spans="1:14">
      <c r="A1522">
        <v>46062</v>
      </c>
      <c r="B1522" s="1">
        <v>43398</v>
      </c>
      <c r="C1522">
        <v>12288</v>
      </c>
      <c r="D1522" t="s">
        <v>90</v>
      </c>
      <c r="E1522" t="s">
        <v>33</v>
      </c>
      <c r="F1522" t="s">
        <v>160</v>
      </c>
      <c r="G1522" t="s">
        <v>29</v>
      </c>
      <c r="H1522">
        <f t="shared" si="23"/>
        <v>260</v>
      </c>
      <c r="M1522">
        <v>65</v>
      </c>
      <c r="N1522">
        <v>4</v>
      </c>
    </row>
    <row r="1523" spans="1:14">
      <c r="A1523">
        <v>41572</v>
      </c>
      <c r="B1523" s="1">
        <v>43397</v>
      </c>
      <c r="C1523">
        <v>10031</v>
      </c>
      <c r="D1523" t="s">
        <v>90</v>
      </c>
      <c r="E1523" t="s">
        <v>33</v>
      </c>
      <c r="F1523" t="s">
        <v>160</v>
      </c>
      <c r="G1523" t="s">
        <v>29</v>
      </c>
      <c r="H1523">
        <f t="shared" si="23"/>
        <v>260</v>
      </c>
      <c r="M1523">
        <v>65</v>
      </c>
      <c r="N1523">
        <v>4</v>
      </c>
    </row>
    <row r="1524" spans="1:14">
      <c r="A1524">
        <v>41874</v>
      </c>
      <c r="B1524" s="1">
        <v>43396</v>
      </c>
      <c r="C1524">
        <v>424</v>
      </c>
      <c r="D1524" t="s">
        <v>90</v>
      </c>
      <c r="E1524" t="s">
        <v>33</v>
      </c>
      <c r="F1524" t="s">
        <v>160</v>
      </c>
      <c r="G1524" t="s">
        <v>29</v>
      </c>
      <c r="H1524">
        <f t="shared" si="23"/>
        <v>260</v>
      </c>
      <c r="M1524">
        <v>65</v>
      </c>
      <c r="N1524">
        <v>4</v>
      </c>
    </row>
    <row r="1525" spans="1:14">
      <c r="A1525">
        <v>27286</v>
      </c>
      <c r="B1525" s="1">
        <v>43395</v>
      </c>
      <c r="C1525">
        <v>3047</v>
      </c>
      <c r="D1525" t="s">
        <v>111</v>
      </c>
      <c r="E1525" t="s">
        <v>33</v>
      </c>
      <c r="F1525" t="s">
        <v>183</v>
      </c>
      <c r="G1525" t="s">
        <v>46</v>
      </c>
      <c r="H1525">
        <f t="shared" si="23"/>
        <v>825</v>
      </c>
      <c r="M1525">
        <v>165</v>
      </c>
      <c r="N1525">
        <v>5</v>
      </c>
    </row>
    <row r="1526" spans="1:14">
      <c r="A1526">
        <v>45680</v>
      </c>
      <c r="B1526" s="1">
        <v>43395</v>
      </c>
      <c r="C1526">
        <v>6757</v>
      </c>
      <c r="D1526" t="s">
        <v>111</v>
      </c>
      <c r="E1526" t="s">
        <v>28</v>
      </c>
      <c r="F1526" t="s">
        <v>94</v>
      </c>
      <c r="G1526" t="s">
        <v>53</v>
      </c>
      <c r="H1526">
        <f t="shared" si="23"/>
        <v>133.37</v>
      </c>
      <c r="M1526">
        <v>133.37</v>
      </c>
      <c r="N1526">
        <v>1</v>
      </c>
    </row>
    <row r="1527" spans="1:14">
      <c r="A1527">
        <v>45249</v>
      </c>
      <c r="B1527" s="1">
        <v>43395</v>
      </c>
      <c r="C1527">
        <v>10416</v>
      </c>
      <c r="D1527" t="s">
        <v>90</v>
      </c>
      <c r="E1527" t="s">
        <v>33</v>
      </c>
      <c r="F1527" t="s">
        <v>183</v>
      </c>
      <c r="G1527" t="s">
        <v>46</v>
      </c>
      <c r="H1527">
        <f t="shared" si="23"/>
        <v>660</v>
      </c>
      <c r="M1527">
        <v>165</v>
      </c>
      <c r="N1527">
        <v>4</v>
      </c>
    </row>
    <row r="1528" spans="1:14">
      <c r="A1528">
        <v>45088</v>
      </c>
      <c r="B1528" s="1">
        <v>43395</v>
      </c>
      <c r="C1528">
        <v>10288</v>
      </c>
      <c r="D1528" t="s">
        <v>90</v>
      </c>
      <c r="E1528" t="s">
        <v>33</v>
      </c>
      <c r="F1528" t="s">
        <v>120</v>
      </c>
      <c r="G1528" t="s">
        <v>53</v>
      </c>
      <c r="H1528">
        <f t="shared" si="23"/>
        <v>379</v>
      </c>
      <c r="M1528">
        <v>94.75</v>
      </c>
      <c r="N1528">
        <v>4</v>
      </c>
    </row>
    <row r="1529" spans="1:14">
      <c r="A1529">
        <v>26436</v>
      </c>
      <c r="B1529" s="1">
        <v>43394</v>
      </c>
      <c r="C1529">
        <v>4565</v>
      </c>
      <c r="D1529" t="s">
        <v>111</v>
      </c>
      <c r="E1529" t="s">
        <v>33</v>
      </c>
      <c r="F1529" t="s">
        <v>183</v>
      </c>
      <c r="G1529" t="s">
        <v>46</v>
      </c>
      <c r="H1529">
        <f t="shared" si="23"/>
        <v>825</v>
      </c>
      <c r="M1529">
        <v>165</v>
      </c>
      <c r="N1529">
        <v>5</v>
      </c>
    </row>
    <row r="1530" spans="1:14">
      <c r="A1530">
        <v>28677</v>
      </c>
      <c r="B1530" s="1">
        <v>43394</v>
      </c>
      <c r="C1530">
        <v>4775</v>
      </c>
      <c r="D1530" t="s">
        <v>111</v>
      </c>
      <c r="E1530" t="s">
        <v>33</v>
      </c>
      <c r="F1530" t="s">
        <v>160</v>
      </c>
      <c r="G1530" t="s">
        <v>29</v>
      </c>
      <c r="H1530">
        <f t="shared" si="23"/>
        <v>325</v>
      </c>
      <c r="M1530">
        <v>65</v>
      </c>
      <c r="N1530">
        <v>5</v>
      </c>
    </row>
    <row r="1531" spans="1:14">
      <c r="A1531">
        <v>23302</v>
      </c>
      <c r="B1531" s="1">
        <v>43393</v>
      </c>
      <c r="C1531">
        <v>1748</v>
      </c>
      <c r="D1531" t="s">
        <v>111</v>
      </c>
      <c r="E1531" t="s">
        <v>33</v>
      </c>
      <c r="F1531" t="s">
        <v>160</v>
      </c>
      <c r="G1531" t="s">
        <v>29</v>
      </c>
      <c r="H1531">
        <f t="shared" si="23"/>
        <v>325</v>
      </c>
      <c r="M1531">
        <v>65</v>
      </c>
      <c r="N1531">
        <v>5</v>
      </c>
    </row>
    <row r="1532" spans="1:14">
      <c r="A1532">
        <v>30328</v>
      </c>
      <c r="B1532" s="1">
        <v>43392</v>
      </c>
      <c r="C1532">
        <v>4622</v>
      </c>
      <c r="D1532" t="s">
        <v>111</v>
      </c>
      <c r="E1532" t="s">
        <v>33</v>
      </c>
      <c r="F1532" t="s">
        <v>183</v>
      </c>
      <c r="G1532" t="s">
        <v>46</v>
      </c>
      <c r="H1532">
        <f t="shared" si="23"/>
        <v>825</v>
      </c>
      <c r="M1532">
        <v>165</v>
      </c>
      <c r="N1532">
        <v>5</v>
      </c>
    </row>
    <row r="1533" spans="1:14">
      <c r="A1533">
        <v>24650</v>
      </c>
      <c r="B1533" s="1">
        <v>43391</v>
      </c>
      <c r="C1533">
        <v>7270</v>
      </c>
      <c r="D1533" t="s">
        <v>111</v>
      </c>
      <c r="E1533" t="s">
        <v>33</v>
      </c>
      <c r="F1533" t="s">
        <v>120</v>
      </c>
      <c r="G1533" t="s">
        <v>53</v>
      </c>
      <c r="H1533">
        <f t="shared" si="23"/>
        <v>473.75</v>
      </c>
      <c r="M1533">
        <v>94.75</v>
      </c>
      <c r="N1533">
        <v>5</v>
      </c>
    </row>
    <row r="1534" spans="1:14">
      <c r="A1534">
        <v>49172</v>
      </c>
      <c r="B1534" s="1">
        <v>43391</v>
      </c>
      <c r="C1534">
        <v>7687</v>
      </c>
      <c r="D1534" t="s">
        <v>90</v>
      </c>
      <c r="E1534" t="s">
        <v>28</v>
      </c>
      <c r="F1534" t="s">
        <v>120</v>
      </c>
      <c r="G1534" t="s">
        <v>53</v>
      </c>
      <c r="H1534">
        <f t="shared" si="23"/>
        <v>94.75</v>
      </c>
      <c r="M1534">
        <v>94.75</v>
      </c>
      <c r="N1534">
        <v>1</v>
      </c>
    </row>
    <row r="1535" spans="1:14">
      <c r="A1535">
        <v>49857</v>
      </c>
      <c r="B1535" s="1">
        <v>43391</v>
      </c>
      <c r="C1535">
        <v>3283</v>
      </c>
      <c r="D1535" t="s">
        <v>90</v>
      </c>
      <c r="E1535" t="s">
        <v>28</v>
      </c>
      <c r="F1535" t="s">
        <v>679</v>
      </c>
      <c r="G1535" t="s">
        <v>46</v>
      </c>
      <c r="H1535">
        <f t="shared" si="23"/>
        <v>925</v>
      </c>
      <c r="M1535">
        <v>185</v>
      </c>
      <c r="N1535">
        <v>5</v>
      </c>
    </row>
    <row r="1536" spans="1:14">
      <c r="A1536">
        <v>24650</v>
      </c>
      <c r="B1536" s="1">
        <v>43390</v>
      </c>
      <c r="C1536">
        <v>7270</v>
      </c>
      <c r="D1536" t="s">
        <v>111</v>
      </c>
      <c r="E1536" t="s">
        <v>33</v>
      </c>
      <c r="F1536" t="s">
        <v>120</v>
      </c>
      <c r="G1536" t="s">
        <v>53</v>
      </c>
      <c r="H1536">
        <f t="shared" si="23"/>
        <v>473.75</v>
      </c>
      <c r="M1536">
        <v>94.75</v>
      </c>
      <c r="N1536">
        <v>5</v>
      </c>
    </row>
    <row r="1537" spans="1:14">
      <c r="A1537">
        <v>44938</v>
      </c>
      <c r="B1537" s="1">
        <v>43390</v>
      </c>
      <c r="C1537">
        <v>7764</v>
      </c>
      <c r="D1537" t="s">
        <v>90</v>
      </c>
      <c r="E1537" t="s">
        <v>33</v>
      </c>
      <c r="F1537" t="s">
        <v>120</v>
      </c>
      <c r="G1537" t="s">
        <v>53</v>
      </c>
      <c r="H1537">
        <f t="shared" si="23"/>
        <v>379</v>
      </c>
      <c r="M1537">
        <v>94.75</v>
      </c>
      <c r="N1537">
        <v>4</v>
      </c>
    </row>
    <row r="1538" spans="1:14">
      <c r="A1538">
        <v>48684</v>
      </c>
      <c r="B1538" s="1">
        <v>43390</v>
      </c>
      <c r="C1538">
        <v>3056</v>
      </c>
      <c r="D1538" t="s">
        <v>90</v>
      </c>
      <c r="E1538" t="s">
        <v>33</v>
      </c>
      <c r="F1538" t="s">
        <v>134</v>
      </c>
      <c r="G1538" t="s">
        <v>29</v>
      </c>
      <c r="H1538">
        <f t="shared" si="23"/>
        <v>340</v>
      </c>
      <c r="M1538">
        <v>85</v>
      </c>
      <c r="N1538">
        <v>4</v>
      </c>
    </row>
    <row r="1539" spans="1:14">
      <c r="A1539">
        <v>24650</v>
      </c>
      <c r="B1539" s="1">
        <v>43389</v>
      </c>
      <c r="C1539">
        <v>7270</v>
      </c>
      <c r="D1539" t="s">
        <v>111</v>
      </c>
      <c r="E1539" t="s">
        <v>33</v>
      </c>
      <c r="F1539" t="s">
        <v>120</v>
      </c>
      <c r="G1539" t="s">
        <v>53</v>
      </c>
      <c r="H1539">
        <f t="shared" ref="H1539:H1602" si="24">M1539*N1539</f>
        <v>473.75</v>
      </c>
      <c r="M1539">
        <v>94.75</v>
      </c>
      <c r="N1539">
        <v>5</v>
      </c>
    </row>
    <row r="1540" spans="1:14">
      <c r="A1540">
        <v>44496</v>
      </c>
      <c r="B1540" s="1">
        <v>43389</v>
      </c>
      <c r="C1540">
        <v>4296</v>
      </c>
      <c r="D1540" t="s">
        <v>90</v>
      </c>
      <c r="E1540" t="s">
        <v>28</v>
      </c>
      <c r="F1540" t="s">
        <v>506</v>
      </c>
      <c r="G1540" t="s">
        <v>46</v>
      </c>
      <c r="H1540">
        <f t="shared" si="24"/>
        <v>264.95</v>
      </c>
      <c r="M1540">
        <v>52.99</v>
      </c>
      <c r="N1540">
        <v>5</v>
      </c>
    </row>
    <row r="1541" spans="1:14">
      <c r="A1541">
        <v>20507</v>
      </c>
      <c r="B1541" s="1">
        <v>43388</v>
      </c>
      <c r="C1541">
        <v>1306</v>
      </c>
      <c r="D1541" t="s">
        <v>111</v>
      </c>
      <c r="E1541" t="s">
        <v>33</v>
      </c>
      <c r="F1541" t="s">
        <v>134</v>
      </c>
      <c r="G1541" t="s">
        <v>29</v>
      </c>
      <c r="H1541">
        <f t="shared" si="24"/>
        <v>425</v>
      </c>
      <c r="M1541">
        <v>85</v>
      </c>
      <c r="N1541">
        <v>5</v>
      </c>
    </row>
    <row r="1542" spans="1:14">
      <c r="A1542">
        <v>46907</v>
      </c>
      <c r="B1542" s="1">
        <v>43388</v>
      </c>
      <c r="C1542">
        <v>2324</v>
      </c>
      <c r="D1542" t="s">
        <v>90</v>
      </c>
      <c r="E1542" t="s">
        <v>28</v>
      </c>
      <c r="F1542" t="s">
        <v>94</v>
      </c>
      <c r="G1542" t="s">
        <v>53</v>
      </c>
      <c r="H1542">
        <f t="shared" si="24"/>
        <v>133.37</v>
      </c>
      <c r="M1542">
        <v>133.37</v>
      </c>
      <c r="N1542">
        <v>1</v>
      </c>
    </row>
    <row r="1543" spans="1:14">
      <c r="A1543">
        <v>30924</v>
      </c>
      <c r="B1543" s="1">
        <v>43387</v>
      </c>
      <c r="C1543">
        <v>10548</v>
      </c>
      <c r="D1543" t="s">
        <v>111</v>
      </c>
      <c r="E1543" t="s">
        <v>33</v>
      </c>
      <c r="F1543" t="s">
        <v>178</v>
      </c>
      <c r="G1543" t="s">
        <v>29</v>
      </c>
      <c r="H1543">
        <f t="shared" si="24"/>
        <v>274.95</v>
      </c>
      <c r="M1543">
        <v>54.99</v>
      </c>
      <c r="N1543">
        <v>5</v>
      </c>
    </row>
    <row r="1544" spans="1:14">
      <c r="A1544">
        <v>75926</v>
      </c>
      <c r="B1544" s="1">
        <v>43387</v>
      </c>
      <c r="C1544">
        <v>19479</v>
      </c>
      <c r="D1544" t="s">
        <v>90</v>
      </c>
      <c r="E1544" t="s">
        <v>33</v>
      </c>
      <c r="F1544" t="s">
        <v>97</v>
      </c>
      <c r="G1544" t="s">
        <v>38</v>
      </c>
      <c r="H1544">
        <f t="shared" si="24"/>
        <v>370</v>
      </c>
      <c r="M1544">
        <v>370</v>
      </c>
      <c r="N1544">
        <v>1</v>
      </c>
    </row>
    <row r="1545" spans="1:14">
      <c r="A1545">
        <v>28017</v>
      </c>
      <c r="B1545" s="1">
        <v>43386</v>
      </c>
      <c r="C1545">
        <v>8845</v>
      </c>
      <c r="D1545" t="s">
        <v>111</v>
      </c>
      <c r="E1545" t="s">
        <v>33</v>
      </c>
      <c r="F1545" t="s">
        <v>145</v>
      </c>
      <c r="G1545" t="s">
        <v>46</v>
      </c>
      <c r="H1545">
        <f t="shared" si="24"/>
        <v>74.95</v>
      </c>
      <c r="M1545">
        <v>14.99</v>
      </c>
      <c r="N1545">
        <v>5</v>
      </c>
    </row>
    <row r="1546" spans="1:14">
      <c r="A1546">
        <v>29490</v>
      </c>
      <c r="B1546" s="1">
        <v>43386</v>
      </c>
      <c r="C1546">
        <v>3677</v>
      </c>
      <c r="D1546" t="s">
        <v>111</v>
      </c>
      <c r="E1546" t="s">
        <v>33</v>
      </c>
      <c r="F1546" t="s">
        <v>932</v>
      </c>
      <c r="G1546" t="s">
        <v>49</v>
      </c>
      <c r="H1546">
        <f t="shared" si="24"/>
        <v>925</v>
      </c>
      <c r="M1546">
        <v>185</v>
      </c>
      <c r="N1546">
        <v>5</v>
      </c>
    </row>
    <row r="1547" spans="1:14">
      <c r="A1547">
        <v>47562</v>
      </c>
      <c r="B1547" s="1">
        <v>43386</v>
      </c>
      <c r="C1547">
        <v>9304</v>
      </c>
      <c r="D1547" t="s">
        <v>111</v>
      </c>
      <c r="E1547" t="s">
        <v>33</v>
      </c>
      <c r="F1547" t="s">
        <v>362</v>
      </c>
      <c r="G1547" t="s">
        <v>49</v>
      </c>
      <c r="H1547">
        <f t="shared" si="24"/>
        <v>134.75</v>
      </c>
      <c r="M1547">
        <v>26.95</v>
      </c>
      <c r="N1547">
        <v>5</v>
      </c>
    </row>
    <row r="1548" spans="1:14">
      <c r="A1548">
        <v>23571</v>
      </c>
      <c r="B1548" s="1">
        <v>43386</v>
      </c>
      <c r="C1548">
        <v>10517</v>
      </c>
      <c r="D1548" t="s">
        <v>111</v>
      </c>
      <c r="E1548" t="s">
        <v>33</v>
      </c>
      <c r="F1548" t="s">
        <v>471</v>
      </c>
      <c r="G1548" t="s">
        <v>46</v>
      </c>
      <c r="H1548">
        <f t="shared" si="24"/>
        <v>233.45</v>
      </c>
      <c r="M1548">
        <v>46.69</v>
      </c>
      <c r="N1548">
        <v>5</v>
      </c>
    </row>
    <row r="1549" spans="1:14">
      <c r="A1549">
        <v>16969</v>
      </c>
      <c r="B1549" s="1">
        <v>43386</v>
      </c>
      <c r="C1549">
        <v>9500</v>
      </c>
      <c r="D1549" t="s">
        <v>90</v>
      </c>
      <c r="E1549" t="s">
        <v>28</v>
      </c>
      <c r="F1549" t="s">
        <v>120</v>
      </c>
      <c r="G1549" t="s">
        <v>53</v>
      </c>
      <c r="H1549">
        <f t="shared" si="24"/>
        <v>473.75</v>
      </c>
      <c r="M1549">
        <v>94.75</v>
      </c>
      <c r="N1549">
        <v>5</v>
      </c>
    </row>
    <row r="1550" spans="1:14">
      <c r="A1550">
        <v>63992</v>
      </c>
      <c r="B1550" s="1">
        <v>43385</v>
      </c>
      <c r="C1550">
        <v>11510</v>
      </c>
      <c r="D1550" t="s">
        <v>90</v>
      </c>
      <c r="E1550" t="s">
        <v>28</v>
      </c>
      <c r="F1550" t="s">
        <v>120</v>
      </c>
      <c r="G1550" t="s">
        <v>53</v>
      </c>
      <c r="H1550">
        <f t="shared" si="24"/>
        <v>473.75</v>
      </c>
      <c r="M1550">
        <v>94.75</v>
      </c>
      <c r="N1550">
        <v>5</v>
      </c>
    </row>
    <row r="1551" spans="1:14">
      <c r="A1551">
        <v>44485</v>
      </c>
      <c r="B1551" s="1">
        <v>43384</v>
      </c>
      <c r="C1551">
        <v>7393</v>
      </c>
      <c r="D1551" t="s">
        <v>90</v>
      </c>
      <c r="E1551" t="s">
        <v>28</v>
      </c>
      <c r="F1551" t="s">
        <v>120</v>
      </c>
      <c r="G1551" t="s">
        <v>53</v>
      </c>
      <c r="H1551">
        <f t="shared" si="24"/>
        <v>94.75</v>
      </c>
      <c r="M1551">
        <v>94.75</v>
      </c>
      <c r="N1551">
        <v>1</v>
      </c>
    </row>
    <row r="1552" spans="1:14">
      <c r="A1552">
        <v>46859</v>
      </c>
      <c r="B1552" s="1">
        <v>43384</v>
      </c>
      <c r="C1552">
        <v>7492</v>
      </c>
      <c r="D1552" t="s">
        <v>90</v>
      </c>
      <c r="E1552" t="s">
        <v>28</v>
      </c>
      <c r="F1552" t="s">
        <v>120</v>
      </c>
      <c r="G1552" t="s">
        <v>53</v>
      </c>
      <c r="H1552">
        <f t="shared" si="24"/>
        <v>473.75</v>
      </c>
      <c r="M1552">
        <v>94.75</v>
      </c>
      <c r="N1552">
        <v>5</v>
      </c>
    </row>
    <row r="1553" spans="1:14">
      <c r="A1553">
        <v>48622</v>
      </c>
      <c r="B1553" s="1">
        <v>43383</v>
      </c>
      <c r="C1553">
        <v>3150</v>
      </c>
      <c r="D1553" t="s">
        <v>90</v>
      </c>
      <c r="E1553" t="s">
        <v>28</v>
      </c>
      <c r="F1553" t="s">
        <v>94</v>
      </c>
      <c r="G1553" t="s">
        <v>53</v>
      </c>
      <c r="H1553">
        <f t="shared" si="24"/>
        <v>133.37</v>
      </c>
      <c r="M1553">
        <v>133.37</v>
      </c>
      <c r="N1553">
        <v>1</v>
      </c>
    </row>
    <row r="1554" spans="1:14">
      <c r="A1554">
        <v>44409</v>
      </c>
      <c r="B1554" s="1">
        <v>43383</v>
      </c>
      <c r="C1554">
        <v>4799</v>
      </c>
      <c r="D1554" t="s">
        <v>90</v>
      </c>
      <c r="E1554" t="s">
        <v>33</v>
      </c>
      <c r="F1554" t="s">
        <v>120</v>
      </c>
      <c r="G1554" t="s">
        <v>53</v>
      </c>
      <c r="H1554">
        <f t="shared" si="24"/>
        <v>379</v>
      </c>
      <c r="M1554">
        <v>94.75</v>
      </c>
      <c r="N1554">
        <v>4</v>
      </c>
    </row>
    <row r="1555" spans="1:14">
      <c r="A1555">
        <v>27729</v>
      </c>
      <c r="B1555" s="1">
        <v>43382</v>
      </c>
      <c r="C1555">
        <v>6721</v>
      </c>
      <c r="D1555" t="s">
        <v>90</v>
      </c>
      <c r="E1555" t="s">
        <v>28</v>
      </c>
      <c r="F1555" t="s">
        <v>94</v>
      </c>
      <c r="G1555" t="s">
        <v>53</v>
      </c>
      <c r="H1555">
        <f t="shared" si="24"/>
        <v>133.37</v>
      </c>
      <c r="M1555">
        <v>133.37</v>
      </c>
      <c r="N1555">
        <v>1</v>
      </c>
    </row>
    <row r="1556" spans="1:14">
      <c r="A1556">
        <v>44253</v>
      </c>
      <c r="B1556" s="1">
        <v>43380</v>
      </c>
      <c r="C1556">
        <v>11213</v>
      </c>
      <c r="D1556" t="s">
        <v>111</v>
      </c>
      <c r="E1556" t="s">
        <v>28</v>
      </c>
      <c r="F1556" t="s">
        <v>94</v>
      </c>
      <c r="G1556" t="s">
        <v>53</v>
      </c>
      <c r="H1556">
        <f t="shared" si="24"/>
        <v>133.37</v>
      </c>
      <c r="M1556">
        <v>133.37</v>
      </c>
      <c r="N1556">
        <v>1</v>
      </c>
    </row>
    <row r="1557" spans="1:14">
      <c r="A1557">
        <v>25418</v>
      </c>
      <c r="B1557" s="1">
        <v>43380</v>
      </c>
      <c r="C1557">
        <v>11438</v>
      </c>
      <c r="D1557" t="s">
        <v>111</v>
      </c>
      <c r="E1557" t="s">
        <v>33</v>
      </c>
      <c r="F1557" t="s">
        <v>120</v>
      </c>
      <c r="G1557" t="s">
        <v>53</v>
      </c>
      <c r="H1557">
        <f t="shared" si="24"/>
        <v>473.75</v>
      </c>
      <c r="M1557">
        <v>94.75</v>
      </c>
      <c r="N1557">
        <v>5</v>
      </c>
    </row>
    <row r="1558" spans="1:14">
      <c r="A1558">
        <v>42023</v>
      </c>
      <c r="B1558" s="1">
        <v>43378</v>
      </c>
      <c r="C1558">
        <v>8519</v>
      </c>
      <c r="D1558" t="s">
        <v>90</v>
      </c>
      <c r="E1558" t="s">
        <v>33</v>
      </c>
      <c r="F1558" t="s">
        <v>183</v>
      </c>
      <c r="G1558" t="s">
        <v>46</v>
      </c>
      <c r="H1558">
        <f t="shared" si="24"/>
        <v>660</v>
      </c>
      <c r="M1558">
        <v>165</v>
      </c>
      <c r="N1558">
        <v>4</v>
      </c>
    </row>
    <row r="1559" spans="1:14">
      <c r="A1559">
        <v>44027</v>
      </c>
      <c r="B1559" s="1">
        <v>43377</v>
      </c>
      <c r="C1559">
        <v>4594</v>
      </c>
      <c r="D1559" t="s">
        <v>90</v>
      </c>
      <c r="E1559" t="s">
        <v>28</v>
      </c>
      <c r="F1559" t="s">
        <v>94</v>
      </c>
      <c r="G1559" t="s">
        <v>53</v>
      </c>
      <c r="H1559">
        <f t="shared" si="24"/>
        <v>133.37</v>
      </c>
      <c r="M1559">
        <v>133.37</v>
      </c>
      <c r="N1559">
        <v>1</v>
      </c>
    </row>
    <row r="1560" spans="1:14">
      <c r="A1560">
        <v>44046</v>
      </c>
      <c r="B1560" s="1">
        <v>43377</v>
      </c>
      <c r="C1560">
        <v>5197</v>
      </c>
      <c r="D1560" t="s">
        <v>90</v>
      </c>
      <c r="E1560" t="s">
        <v>28</v>
      </c>
      <c r="F1560" t="s">
        <v>134</v>
      </c>
      <c r="G1560" t="s">
        <v>29</v>
      </c>
      <c r="H1560">
        <f t="shared" si="24"/>
        <v>255</v>
      </c>
      <c r="M1560">
        <v>85</v>
      </c>
      <c r="N1560">
        <v>3</v>
      </c>
    </row>
    <row r="1561" spans="1:14">
      <c r="A1561">
        <v>41825</v>
      </c>
      <c r="B1561" s="1">
        <v>43375</v>
      </c>
      <c r="C1561">
        <v>10118</v>
      </c>
      <c r="D1561" t="s">
        <v>90</v>
      </c>
      <c r="E1561" t="s">
        <v>28</v>
      </c>
      <c r="F1561" t="s">
        <v>806</v>
      </c>
      <c r="G1561" t="s">
        <v>46</v>
      </c>
      <c r="H1561">
        <f t="shared" si="24"/>
        <v>264.95</v>
      </c>
      <c r="M1561">
        <v>52.99</v>
      </c>
      <c r="N1561">
        <v>5</v>
      </c>
    </row>
    <row r="1562" spans="1:14">
      <c r="A1562">
        <v>47908</v>
      </c>
      <c r="B1562" s="1">
        <v>43373</v>
      </c>
      <c r="C1562">
        <v>6944</v>
      </c>
      <c r="D1562" t="s">
        <v>90</v>
      </c>
      <c r="E1562" t="s">
        <v>28</v>
      </c>
      <c r="F1562" t="s">
        <v>112</v>
      </c>
      <c r="G1562" t="s">
        <v>34</v>
      </c>
      <c r="H1562">
        <f t="shared" si="24"/>
        <v>80</v>
      </c>
      <c r="M1562">
        <v>80</v>
      </c>
      <c r="N1562">
        <v>1</v>
      </c>
    </row>
    <row r="1563" spans="1:14">
      <c r="A1563">
        <v>43685</v>
      </c>
      <c r="B1563" s="1">
        <v>43372</v>
      </c>
      <c r="C1563">
        <v>10927</v>
      </c>
      <c r="D1563" t="s">
        <v>90</v>
      </c>
      <c r="E1563" t="s">
        <v>28</v>
      </c>
      <c r="F1563" t="s">
        <v>160</v>
      </c>
      <c r="G1563" t="s">
        <v>29</v>
      </c>
      <c r="H1563">
        <f t="shared" si="24"/>
        <v>325</v>
      </c>
      <c r="M1563">
        <v>65</v>
      </c>
      <c r="N1563">
        <v>5</v>
      </c>
    </row>
    <row r="1564" spans="1:14">
      <c r="A1564">
        <v>22468</v>
      </c>
      <c r="B1564" s="1">
        <v>43371</v>
      </c>
      <c r="C1564">
        <v>9507</v>
      </c>
      <c r="D1564" t="s">
        <v>90</v>
      </c>
      <c r="E1564" t="s">
        <v>28</v>
      </c>
      <c r="F1564" t="s">
        <v>1004</v>
      </c>
      <c r="G1564" t="s">
        <v>29</v>
      </c>
      <c r="H1564">
        <f t="shared" si="24"/>
        <v>99.74</v>
      </c>
      <c r="M1564">
        <v>49.87</v>
      </c>
      <c r="N1564">
        <v>2</v>
      </c>
    </row>
    <row r="1565" spans="1:14">
      <c r="A1565">
        <v>43521</v>
      </c>
      <c r="B1565" s="1">
        <v>43370</v>
      </c>
      <c r="C1565">
        <v>8995</v>
      </c>
      <c r="D1565" t="s">
        <v>90</v>
      </c>
      <c r="E1565" t="s">
        <v>28</v>
      </c>
      <c r="F1565" t="s">
        <v>134</v>
      </c>
      <c r="G1565" t="s">
        <v>29</v>
      </c>
      <c r="H1565">
        <f t="shared" si="24"/>
        <v>170</v>
      </c>
      <c r="M1565">
        <v>85</v>
      </c>
      <c r="N1565">
        <v>2</v>
      </c>
    </row>
    <row r="1566" spans="1:14">
      <c r="A1566">
        <v>41294</v>
      </c>
      <c r="B1566" s="1">
        <v>43369</v>
      </c>
      <c r="C1566">
        <v>4674</v>
      </c>
      <c r="D1566" t="s">
        <v>90</v>
      </c>
      <c r="E1566" t="s">
        <v>28</v>
      </c>
      <c r="F1566" t="s">
        <v>160</v>
      </c>
      <c r="G1566" t="s">
        <v>29</v>
      </c>
      <c r="H1566">
        <f t="shared" si="24"/>
        <v>260</v>
      </c>
      <c r="M1566">
        <v>65</v>
      </c>
      <c r="N1566">
        <v>4</v>
      </c>
    </row>
    <row r="1567" spans="1:14">
      <c r="A1567">
        <v>23878</v>
      </c>
      <c r="B1567" s="1">
        <v>43366</v>
      </c>
      <c r="C1567">
        <v>8977</v>
      </c>
      <c r="D1567" t="s">
        <v>90</v>
      </c>
      <c r="E1567" t="s">
        <v>28</v>
      </c>
      <c r="F1567" t="s">
        <v>120</v>
      </c>
      <c r="G1567" t="s">
        <v>53</v>
      </c>
      <c r="H1567">
        <f t="shared" si="24"/>
        <v>189.5</v>
      </c>
      <c r="M1567">
        <v>94.75</v>
      </c>
      <c r="N1567">
        <v>2</v>
      </c>
    </row>
    <row r="1568" spans="1:14">
      <c r="A1568">
        <v>43599</v>
      </c>
      <c r="B1568" s="1">
        <v>43366</v>
      </c>
      <c r="C1568">
        <v>5474</v>
      </c>
      <c r="D1568" t="s">
        <v>90</v>
      </c>
      <c r="E1568" t="s">
        <v>28</v>
      </c>
      <c r="F1568" t="s">
        <v>160</v>
      </c>
      <c r="G1568" t="s">
        <v>29</v>
      </c>
      <c r="H1568">
        <f t="shared" si="24"/>
        <v>260</v>
      </c>
      <c r="M1568">
        <v>65</v>
      </c>
      <c r="N1568">
        <v>4</v>
      </c>
    </row>
    <row r="1569" spans="1:14">
      <c r="A1569">
        <v>44802</v>
      </c>
      <c r="B1569" s="1">
        <v>43365</v>
      </c>
      <c r="C1569">
        <v>8051</v>
      </c>
      <c r="D1569" t="s">
        <v>111</v>
      </c>
      <c r="E1569" t="s">
        <v>33</v>
      </c>
      <c r="F1569" t="s">
        <v>128</v>
      </c>
      <c r="G1569" t="s">
        <v>46</v>
      </c>
      <c r="H1569">
        <f t="shared" si="24"/>
        <v>233.45</v>
      </c>
      <c r="M1569">
        <v>46.69</v>
      </c>
      <c r="N1569">
        <v>5</v>
      </c>
    </row>
    <row r="1570" spans="1:14">
      <c r="A1570">
        <v>21691</v>
      </c>
      <c r="B1570" s="1">
        <v>43365</v>
      </c>
      <c r="C1570">
        <v>532</v>
      </c>
      <c r="D1570" t="s">
        <v>90</v>
      </c>
      <c r="E1570" t="s">
        <v>33</v>
      </c>
      <c r="F1570" t="s">
        <v>120</v>
      </c>
      <c r="G1570" t="s">
        <v>53</v>
      </c>
      <c r="H1570">
        <f t="shared" si="24"/>
        <v>189.5</v>
      </c>
      <c r="M1570">
        <v>94.75</v>
      </c>
      <c r="N1570">
        <v>2</v>
      </c>
    </row>
    <row r="1571" spans="1:14">
      <c r="A1571">
        <v>31302</v>
      </c>
      <c r="B1571" s="1">
        <v>43364</v>
      </c>
      <c r="C1571">
        <v>1657</v>
      </c>
      <c r="D1571" t="s">
        <v>111</v>
      </c>
      <c r="E1571" t="s">
        <v>33</v>
      </c>
      <c r="F1571" t="s">
        <v>506</v>
      </c>
      <c r="G1571" t="s">
        <v>46</v>
      </c>
      <c r="H1571">
        <f t="shared" si="24"/>
        <v>264.95</v>
      </c>
      <c r="M1571">
        <v>52.99</v>
      </c>
      <c r="N1571">
        <v>5</v>
      </c>
    </row>
    <row r="1572" spans="1:14">
      <c r="A1572">
        <v>21697</v>
      </c>
      <c r="B1572" s="1">
        <v>43364</v>
      </c>
      <c r="C1572">
        <v>5821</v>
      </c>
      <c r="D1572" t="s">
        <v>90</v>
      </c>
      <c r="E1572" t="s">
        <v>28</v>
      </c>
      <c r="F1572" t="s">
        <v>120</v>
      </c>
      <c r="G1572" t="s">
        <v>53</v>
      </c>
      <c r="H1572">
        <f t="shared" si="24"/>
        <v>189.5</v>
      </c>
      <c r="M1572">
        <v>94.75</v>
      </c>
      <c r="N1572">
        <v>2</v>
      </c>
    </row>
    <row r="1573" spans="1:14">
      <c r="A1573">
        <v>21197</v>
      </c>
      <c r="B1573" s="1">
        <v>43363</v>
      </c>
      <c r="C1573">
        <v>10558</v>
      </c>
      <c r="D1573" t="s">
        <v>90</v>
      </c>
      <c r="E1573" t="s">
        <v>28</v>
      </c>
      <c r="F1573" t="s">
        <v>120</v>
      </c>
      <c r="G1573" t="s">
        <v>53</v>
      </c>
      <c r="H1573">
        <f t="shared" si="24"/>
        <v>189.5</v>
      </c>
      <c r="M1573">
        <v>94.75</v>
      </c>
      <c r="N1573">
        <v>2</v>
      </c>
    </row>
    <row r="1574" spans="1:14">
      <c r="A1574">
        <v>42287</v>
      </c>
      <c r="B1574" s="1">
        <v>43362</v>
      </c>
      <c r="C1574">
        <v>9356</v>
      </c>
      <c r="D1574" t="s">
        <v>90</v>
      </c>
      <c r="E1574" t="s">
        <v>28</v>
      </c>
      <c r="F1574" t="s">
        <v>409</v>
      </c>
      <c r="G1574" t="s">
        <v>29</v>
      </c>
      <c r="H1574">
        <f t="shared" si="24"/>
        <v>370</v>
      </c>
      <c r="M1574">
        <v>185</v>
      </c>
      <c r="N1574">
        <v>2</v>
      </c>
    </row>
    <row r="1575" spans="1:14">
      <c r="A1575">
        <v>47193</v>
      </c>
      <c r="B1575" s="1">
        <v>43362</v>
      </c>
      <c r="C1575">
        <v>9890</v>
      </c>
      <c r="D1575" t="s">
        <v>90</v>
      </c>
      <c r="E1575" t="s">
        <v>28</v>
      </c>
      <c r="F1575" t="s">
        <v>160</v>
      </c>
      <c r="G1575" t="s">
        <v>29</v>
      </c>
      <c r="H1575">
        <f t="shared" si="24"/>
        <v>260</v>
      </c>
      <c r="M1575">
        <v>65</v>
      </c>
      <c r="N1575">
        <v>4</v>
      </c>
    </row>
    <row r="1576" spans="1:14">
      <c r="A1576">
        <v>24118</v>
      </c>
      <c r="B1576" s="1">
        <v>43361</v>
      </c>
      <c r="C1576">
        <v>9345</v>
      </c>
      <c r="D1576" t="s">
        <v>90</v>
      </c>
      <c r="E1576" t="s">
        <v>28</v>
      </c>
      <c r="F1576" t="s">
        <v>1004</v>
      </c>
      <c r="G1576" t="s">
        <v>29</v>
      </c>
      <c r="H1576">
        <f t="shared" si="24"/>
        <v>99.74</v>
      </c>
      <c r="M1576">
        <v>49.87</v>
      </c>
      <c r="N1576">
        <v>2</v>
      </c>
    </row>
    <row r="1577" spans="1:14">
      <c r="A1577">
        <v>30963</v>
      </c>
      <c r="B1577" s="1">
        <v>43360</v>
      </c>
      <c r="C1577">
        <v>1865</v>
      </c>
      <c r="D1577" t="s">
        <v>90</v>
      </c>
      <c r="E1577" t="s">
        <v>28</v>
      </c>
      <c r="F1577" t="s">
        <v>134</v>
      </c>
      <c r="G1577" t="s">
        <v>29</v>
      </c>
      <c r="H1577">
        <f t="shared" si="24"/>
        <v>170</v>
      </c>
      <c r="M1577">
        <v>85</v>
      </c>
      <c r="N1577">
        <v>2</v>
      </c>
    </row>
    <row r="1578" spans="1:14">
      <c r="A1578">
        <v>23585</v>
      </c>
      <c r="B1578" s="1">
        <v>43359</v>
      </c>
      <c r="C1578">
        <v>2189</v>
      </c>
      <c r="D1578" t="s">
        <v>90</v>
      </c>
      <c r="E1578" t="s">
        <v>28</v>
      </c>
      <c r="F1578" t="s">
        <v>134</v>
      </c>
      <c r="G1578" t="s">
        <v>29</v>
      </c>
      <c r="H1578">
        <f t="shared" si="24"/>
        <v>170</v>
      </c>
      <c r="M1578">
        <v>85</v>
      </c>
      <c r="N1578">
        <v>2</v>
      </c>
    </row>
    <row r="1579" spans="1:14">
      <c r="A1579">
        <v>24853</v>
      </c>
      <c r="B1579" s="1">
        <v>43358</v>
      </c>
      <c r="C1579">
        <v>4029</v>
      </c>
      <c r="D1579" t="s">
        <v>90</v>
      </c>
      <c r="E1579" t="s">
        <v>28</v>
      </c>
      <c r="F1579" t="s">
        <v>134</v>
      </c>
      <c r="G1579" t="s">
        <v>29</v>
      </c>
      <c r="H1579">
        <f t="shared" si="24"/>
        <v>170</v>
      </c>
      <c r="M1579">
        <v>85</v>
      </c>
      <c r="N1579">
        <v>2</v>
      </c>
    </row>
    <row r="1580" spans="1:14">
      <c r="A1580">
        <v>22261</v>
      </c>
      <c r="B1580" s="1">
        <v>43357</v>
      </c>
      <c r="C1580">
        <v>6707</v>
      </c>
      <c r="D1580" t="s">
        <v>90</v>
      </c>
      <c r="E1580" t="s">
        <v>28</v>
      </c>
      <c r="F1580" t="s">
        <v>134</v>
      </c>
      <c r="G1580" t="s">
        <v>29</v>
      </c>
      <c r="H1580">
        <f t="shared" si="24"/>
        <v>170</v>
      </c>
      <c r="M1580">
        <v>85</v>
      </c>
      <c r="N1580">
        <v>2</v>
      </c>
    </row>
    <row r="1581" spans="1:14">
      <c r="A1581">
        <v>47796</v>
      </c>
      <c r="B1581" s="1">
        <v>43356</v>
      </c>
      <c r="C1581">
        <v>8587</v>
      </c>
      <c r="D1581" t="s">
        <v>111</v>
      </c>
      <c r="E1581" t="s">
        <v>28</v>
      </c>
      <c r="F1581" t="s">
        <v>160</v>
      </c>
      <c r="G1581" t="s">
        <v>29</v>
      </c>
      <c r="H1581">
        <f t="shared" si="24"/>
        <v>325</v>
      </c>
      <c r="M1581">
        <v>65</v>
      </c>
      <c r="N1581">
        <v>5</v>
      </c>
    </row>
    <row r="1582" spans="1:14">
      <c r="A1582">
        <v>21197</v>
      </c>
      <c r="B1582" s="1">
        <v>43356</v>
      </c>
      <c r="C1582">
        <v>10558</v>
      </c>
      <c r="D1582" t="s">
        <v>90</v>
      </c>
      <c r="E1582" t="s">
        <v>28</v>
      </c>
      <c r="F1582" t="s">
        <v>134</v>
      </c>
      <c r="G1582" t="s">
        <v>29</v>
      </c>
      <c r="H1582">
        <f t="shared" si="24"/>
        <v>170</v>
      </c>
      <c r="M1582">
        <v>85</v>
      </c>
      <c r="N1582">
        <v>2</v>
      </c>
    </row>
    <row r="1583" spans="1:14">
      <c r="A1583">
        <v>29880</v>
      </c>
      <c r="B1583" s="1">
        <v>43355</v>
      </c>
      <c r="C1583">
        <v>11056</v>
      </c>
      <c r="D1583" t="s">
        <v>90</v>
      </c>
      <c r="E1583" t="s">
        <v>28</v>
      </c>
      <c r="F1583" t="s">
        <v>134</v>
      </c>
      <c r="G1583" t="s">
        <v>29</v>
      </c>
      <c r="H1583">
        <f t="shared" si="24"/>
        <v>170</v>
      </c>
      <c r="M1583">
        <v>85</v>
      </c>
      <c r="N1583">
        <v>2</v>
      </c>
    </row>
    <row r="1584" spans="1:14">
      <c r="A1584">
        <v>45027</v>
      </c>
      <c r="B1584" s="1">
        <v>43354</v>
      </c>
      <c r="C1584">
        <v>8534</v>
      </c>
      <c r="D1584" t="s">
        <v>90</v>
      </c>
      <c r="E1584" t="s">
        <v>28</v>
      </c>
      <c r="F1584" t="s">
        <v>183</v>
      </c>
      <c r="G1584" t="s">
        <v>46</v>
      </c>
      <c r="H1584">
        <f t="shared" si="24"/>
        <v>825</v>
      </c>
      <c r="M1584">
        <v>165</v>
      </c>
      <c r="N1584">
        <v>5</v>
      </c>
    </row>
    <row r="1585" spans="1:14">
      <c r="A1585">
        <v>42134</v>
      </c>
      <c r="B1585" s="1">
        <v>43350</v>
      </c>
      <c r="C1585">
        <v>3984</v>
      </c>
      <c r="D1585" t="s">
        <v>90</v>
      </c>
      <c r="E1585" t="s">
        <v>28</v>
      </c>
      <c r="F1585" t="s">
        <v>94</v>
      </c>
      <c r="G1585" t="s">
        <v>53</v>
      </c>
      <c r="H1585">
        <f t="shared" si="24"/>
        <v>133.37</v>
      </c>
      <c r="M1585">
        <v>133.37</v>
      </c>
      <c r="N1585">
        <v>1</v>
      </c>
    </row>
    <row r="1586" spans="1:14">
      <c r="A1586">
        <v>42130</v>
      </c>
      <c r="B1586" s="1">
        <v>43349</v>
      </c>
      <c r="C1586">
        <v>11632</v>
      </c>
      <c r="D1586" t="s">
        <v>90</v>
      </c>
      <c r="E1586" t="s">
        <v>28</v>
      </c>
      <c r="F1586" t="s">
        <v>94</v>
      </c>
      <c r="G1586" t="s">
        <v>53</v>
      </c>
      <c r="H1586">
        <f t="shared" si="24"/>
        <v>133.37</v>
      </c>
      <c r="M1586">
        <v>133.37</v>
      </c>
      <c r="N1586">
        <v>1</v>
      </c>
    </row>
    <row r="1587" spans="1:14">
      <c r="A1587">
        <v>41893</v>
      </c>
      <c r="B1587" s="1">
        <v>43347</v>
      </c>
      <c r="C1587">
        <v>3597</v>
      </c>
      <c r="D1587" t="s">
        <v>90</v>
      </c>
      <c r="E1587" t="s">
        <v>28</v>
      </c>
      <c r="F1587" t="s">
        <v>160</v>
      </c>
      <c r="G1587" t="s">
        <v>29</v>
      </c>
      <c r="H1587">
        <f t="shared" si="24"/>
        <v>325</v>
      </c>
      <c r="M1587">
        <v>65</v>
      </c>
      <c r="N1587">
        <v>5</v>
      </c>
    </row>
    <row r="1588" spans="1:14">
      <c r="A1588">
        <v>41896</v>
      </c>
      <c r="B1588" s="1">
        <v>43346</v>
      </c>
      <c r="C1588">
        <v>289</v>
      </c>
      <c r="D1588" t="s">
        <v>90</v>
      </c>
      <c r="E1588" t="s">
        <v>28</v>
      </c>
      <c r="F1588" t="s">
        <v>94</v>
      </c>
      <c r="G1588" t="s">
        <v>53</v>
      </c>
      <c r="H1588">
        <f t="shared" si="24"/>
        <v>133.37</v>
      </c>
      <c r="M1588">
        <v>133.37</v>
      </c>
      <c r="N1588">
        <v>1</v>
      </c>
    </row>
    <row r="1589" spans="1:14">
      <c r="A1589">
        <v>25050</v>
      </c>
      <c r="B1589" s="1">
        <v>43344</v>
      </c>
      <c r="C1589">
        <v>10082</v>
      </c>
      <c r="D1589" t="s">
        <v>90</v>
      </c>
      <c r="E1589" t="s">
        <v>28</v>
      </c>
      <c r="F1589" t="s">
        <v>94</v>
      </c>
      <c r="G1589" t="s">
        <v>53</v>
      </c>
      <c r="H1589">
        <f t="shared" si="24"/>
        <v>133.37</v>
      </c>
      <c r="M1589">
        <v>133.37</v>
      </c>
      <c r="N1589">
        <v>1</v>
      </c>
    </row>
    <row r="1590" spans="1:14">
      <c r="A1590">
        <v>41142</v>
      </c>
      <c r="B1590" s="1">
        <v>43343</v>
      </c>
      <c r="C1590">
        <v>5023</v>
      </c>
      <c r="D1590" t="s">
        <v>111</v>
      </c>
      <c r="E1590" t="s">
        <v>33</v>
      </c>
      <c r="F1590" t="s">
        <v>160</v>
      </c>
      <c r="G1590" t="s">
        <v>29</v>
      </c>
      <c r="H1590">
        <f t="shared" si="24"/>
        <v>325</v>
      </c>
      <c r="M1590">
        <v>65</v>
      </c>
      <c r="N1590">
        <v>5</v>
      </c>
    </row>
    <row r="1591" spans="1:14">
      <c r="A1591">
        <v>34284</v>
      </c>
      <c r="B1591" s="1">
        <v>43342</v>
      </c>
      <c r="C1591">
        <v>8024</v>
      </c>
      <c r="D1591" t="s">
        <v>111</v>
      </c>
      <c r="E1591" t="s">
        <v>33</v>
      </c>
      <c r="F1591" t="s">
        <v>586</v>
      </c>
      <c r="G1591" t="s">
        <v>29</v>
      </c>
      <c r="H1591">
        <f t="shared" si="24"/>
        <v>825</v>
      </c>
      <c r="M1591">
        <v>165</v>
      </c>
      <c r="N1591">
        <v>5</v>
      </c>
    </row>
    <row r="1592" spans="1:14">
      <c r="A1592">
        <v>23378</v>
      </c>
      <c r="B1592" s="1">
        <v>43340</v>
      </c>
      <c r="C1592">
        <v>2095</v>
      </c>
      <c r="D1592" t="s">
        <v>111</v>
      </c>
      <c r="E1592" t="s">
        <v>19</v>
      </c>
      <c r="F1592" t="s">
        <v>134</v>
      </c>
      <c r="G1592" t="s">
        <v>29</v>
      </c>
      <c r="H1592">
        <f t="shared" si="24"/>
        <v>425</v>
      </c>
      <c r="M1592">
        <v>85</v>
      </c>
      <c r="N1592">
        <v>5</v>
      </c>
    </row>
    <row r="1593" spans="1:14">
      <c r="A1593">
        <v>40776</v>
      </c>
      <c r="B1593" s="1">
        <v>43340</v>
      </c>
      <c r="C1593">
        <v>7200</v>
      </c>
      <c r="D1593" t="s">
        <v>111</v>
      </c>
      <c r="E1593" t="s">
        <v>19</v>
      </c>
      <c r="F1593" t="s">
        <v>120</v>
      </c>
      <c r="G1593" t="s">
        <v>53</v>
      </c>
      <c r="H1593">
        <f t="shared" si="24"/>
        <v>473.75</v>
      </c>
      <c r="M1593">
        <v>94.75</v>
      </c>
      <c r="N1593">
        <v>5</v>
      </c>
    </row>
    <row r="1594" spans="1:14">
      <c r="A1594">
        <v>40766</v>
      </c>
      <c r="B1594" s="1">
        <v>43339</v>
      </c>
      <c r="C1594">
        <v>3249</v>
      </c>
      <c r="D1594" t="s">
        <v>111</v>
      </c>
      <c r="E1594" t="s">
        <v>33</v>
      </c>
      <c r="F1594" t="s">
        <v>160</v>
      </c>
      <c r="G1594" t="s">
        <v>29</v>
      </c>
      <c r="H1594">
        <f t="shared" si="24"/>
        <v>325</v>
      </c>
      <c r="M1594">
        <v>65</v>
      </c>
      <c r="N1594">
        <v>5</v>
      </c>
    </row>
    <row r="1595" spans="1:14">
      <c r="A1595">
        <v>40138</v>
      </c>
      <c r="B1595" s="1">
        <v>43339</v>
      </c>
      <c r="C1595">
        <v>7635</v>
      </c>
      <c r="D1595" t="s">
        <v>111</v>
      </c>
      <c r="E1595" t="s">
        <v>19</v>
      </c>
      <c r="F1595" t="s">
        <v>120</v>
      </c>
      <c r="G1595" t="s">
        <v>53</v>
      </c>
      <c r="H1595">
        <f t="shared" si="24"/>
        <v>473.75</v>
      </c>
      <c r="M1595">
        <v>94.75</v>
      </c>
      <c r="N1595">
        <v>5</v>
      </c>
    </row>
    <row r="1596" spans="1:14">
      <c r="A1596">
        <v>21624</v>
      </c>
      <c r="B1596" s="1">
        <v>43339</v>
      </c>
      <c r="C1596">
        <v>10852</v>
      </c>
      <c r="D1596" t="s">
        <v>111</v>
      </c>
      <c r="E1596" t="s">
        <v>33</v>
      </c>
      <c r="F1596" t="s">
        <v>178</v>
      </c>
      <c r="G1596" t="s">
        <v>29</v>
      </c>
      <c r="H1596">
        <f t="shared" si="24"/>
        <v>274.95</v>
      </c>
      <c r="M1596">
        <v>54.99</v>
      </c>
      <c r="N1596">
        <v>5</v>
      </c>
    </row>
    <row r="1597" spans="1:14">
      <c r="A1597">
        <v>34977</v>
      </c>
      <c r="B1597" s="1">
        <v>43338</v>
      </c>
      <c r="C1597">
        <v>1243</v>
      </c>
      <c r="D1597" t="s">
        <v>111</v>
      </c>
      <c r="E1597" t="s">
        <v>33</v>
      </c>
      <c r="F1597" t="s">
        <v>134</v>
      </c>
      <c r="G1597" t="s">
        <v>29</v>
      </c>
      <c r="H1597">
        <f t="shared" si="24"/>
        <v>425</v>
      </c>
      <c r="M1597">
        <v>85</v>
      </c>
      <c r="N1597">
        <v>5</v>
      </c>
    </row>
    <row r="1598" spans="1:14">
      <c r="A1598">
        <v>25060</v>
      </c>
      <c r="B1598" s="1">
        <v>43338</v>
      </c>
      <c r="C1598">
        <v>11344</v>
      </c>
      <c r="D1598" t="s">
        <v>111</v>
      </c>
      <c r="E1598" t="s">
        <v>33</v>
      </c>
      <c r="F1598" t="s">
        <v>134</v>
      </c>
      <c r="G1598" t="s">
        <v>29</v>
      </c>
      <c r="H1598">
        <f t="shared" si="24"/>
        <v>425</v>
      </c>
      <c r="M1598">
        <v>85</v>
      </c>
      <c r="N1598">
        <v>5</v>
      </c>
    </row>
    <row r="1599" spans="1:14">
      <c r="A1599">
        <v>28827</v>
      </c>
      <c r="B1599" s="1">
        <v>43337</v>
      </c>
      <c r="C1599">
        <v>10461</v>
      </c>
      <c r="D1599" t="s">
        <v>111</v>
      </c>
      <c r="E1599" t="s">
        <v>33</v>
      </c>
      <c r="F1599" t="s">
        <v>134</v>
      </c>
      <c r="G1599" t="s">
        <v>29</v>
      </c>
      <c r="H1599">
        <f t="shared" si="24"/>
        <v>425</v>
      </c>
      <c r="M1599">
        <v>85</v>
      </c>
      <c r="N1599">
        <v>5</v>
      </c>
    </row>
    <row r="1600" spans="1:14">
      <c r="A1600">
        <v>39551</v>
      </c>
      <c r="B1600" s="1">
        <v>43336</v>
      </c>
      <c r="C1600">
        <v>2922</v>
      </c>
      <c r="D1600" t="s">
        <v>111</v>
      </c>
      <c r="E1600" t="s">
        <v>33</v>
      </c>
      <c r="F1600" t="s">
        <v>134</v>
      </c>
      <c r="G1600" t="s">
        <v>29</v>
      </c>
      <c r="H1600">
        <f t="shared" si="24"/>
        <v>425</v>
      </c>
      <c r="M1600">
        <v>85</v>
      </c>
      <c r="N1600">
        <v>5</v>
      </c>
    </row>
    <row r="1601" spans="1:14">
      <c r="A1601">
        <v>41234</v>
      </c>
      <c r="B1601" s="1">
        <v>43336</v>
      </c>
      <c r="C1601">
        <v>3182</v>
      </c>
      <c r="D1601" t="s">
        <v>90</v>
      </c>
      <c r="E1601" t="s">
        <v>28</v>
      </c>
      <c r="F1601" t="s">
        <v>1004</v>
      </c>
      <c r="G1601" t="s">
        <v>29</v>
      </c>
      <c r="H1601">
        <f t="shared" si="24"/>
        <v>99.74</v>
      </c>
      <c r="M1601">
        <v>49.87</v>
      </c>
      <c r="N1601">
        <v>2</v>
      </c>
    </row>
    <row r="1602" spans="1:14">
      <c r="A1602">
        <v>16446</v>
      </c>
      <c r="B1602" s="1">
        <v>43335</v>
      </c>
      <c r="C1602">
        <v>4695</v>
      </c>
      <c r="D1602" t="s">
        <v>111</v>
      </c>
      <c r="E1602" t="s">
        <v>28</v>
      </c>
      <c r="F1602" t="s">
        <v>94</v>
      </c>
      <c r="G1602" t="s">
        <v>53</v>
      </c>
      <c r="H1602">
        <f t="shared" si="24"/>
        <v>133.37</v>
      </c>
      <c r="M1602">
        <v>133.37</v>
      </c>
      <c r="N1602">
        <v>1</v>
      </c>
    </row>
    <row r="1603" spans="1:14">
      <c r="A1603">
        <v>49664</v>
      </c>
      <c r="B1603" s="1">
        <v>43334</v>
      </c>
      <c r="C1603">
        <v>10497</v>
      </c>
      <c r="D1603" t="s">
        <v>111</v>
      </c>
      <c r="E1603" t="s">
        <v>28</v>
      </c>
      <c r="F1603" t="s">
        <v>120</v>
      </c>
      <c r="G1603" t="s">
        <v>53</v>
      </c>
      <c r="H1603">
        <f t="shared" ref="H1603:H1666" si="25">M1603*N1603</f>
        <v>94.75</v>
      </c>
      <c r="M1603">
        <v>94.75</v>
      </c>
      <c r="N1603">
        <v>1</v>
      </c>
    </row>
    <row r="1604" spans="1:14">
      <c r="A1604">
        <v>31917</v>
      </c>
      <c r="B1604" s="1">
        <v>43334</v>
      </c>
      <c r="C1604">
        <v>12052</v>
      </c>
      <c r="D1604" t="s">
        <v>111</v>
      </c>
      <c r="E1604" t="s">
        <v>33</v>
      </c>
      <c r="F1604" t="s">
        <v>160</v>
      </c>
      <c r="G1604" t="s">
        <v>29</v>
      </c>
      <c r="H1604">
        <f t="shared" si="25"/>
        <v>325</v>
      </c>
      <c r="M1604">
        <v>65</v>
      </c>
      <c r="N1604">
        <v>5</v>
      </c>
    </row>
    <row r="1605" spans="1:14">
      <c r="A1605">
        <v>36636</v>
      </c>
      <c r="B1605" s="1">
        <v>43333</v>
      </c>
      <c r="C1605">
        <v>3373</v>
      </c>
      <c r="D1605" t="s">
        <v>111</v>
      </c>
      <c r="E1605" t="s">
        <v>33</v>
      </c>
      <c r="F1605" t="s">
        <v>120</v>
      </c>
      <c r="G1605" t="s">
        <v>53</v>
      </c>
      <c r="H1605">
        <f t="shared" si="25"/>
        <v>473.75</v>
      </c>
      <c r="M1605">
        <v>94.75</v>
      </c>
      <c r="N1605">
        <v>5</v>
      </c>
    </row>
    <row r="1606" spans="1:14">
      <c r="A1606">
        <v>40949</v>
      </c>
      <c r="B1606" s="1">
        <v>43333</v>
      </c>
      <c r="C1606">
        <v>11380</v>
      </c>
      <c r="D1606" t="s">
        <v>111</v>
      </c>
      <c r="E1606" t="s">
        <v>33</v>
      </c>
      <c r="F1606" t="s">
        <v>120</v>
      </c>
      <c r="G1606" t="s">
        <v>53</v>
      </c>
      <c r="H1606">
        <f t="shared" si="25"/>
        <v>473.75</v>
      </c>
      <c r="M1606">
        <v>94.75</v>
      </c>
      <c r="N1606">
        <v>5</v>
      </c>
    </row>
    <row r="1607" spans="1:14">
      <c r="A1607">
        <v>36654</v>
      </c>
      <c r="B1607" s="1">
        <v>43332</v>
      </c>
      <c r="C1607">
        <v>8520</v>
      </c>
      <c r="D1607" t="s">
        <v>111</v>
      </c>
      <c r="E1607" t="s">
        <v>33</v>
      </c>
      <c r="F1607" t="s">
        <v>120</v>
      </c>
      <c r="G1607" t="s">
        <v>53</v>
      </c>
      <c r="H1607">
        <f t="shared" si="25"/>
        <v>473.75</v>
      </c>
      <c r="M1607">
        <v>94.75</v>
      </c>
      <c r="N1607">
        <v>5</v>
      </c>
    </row>
    <row r="1608" spans="1:14">
      <c r="A1608">
        <v>48282</v>
      </c>
      <c r="B1608" s="1">
        <v>43332</v>
      </c>
      <c r="C1608">
        <v>10668</v>
      </c>
      <c r="D1608" t="s">
        <v>111</v>
      </c>
      <c r="E1608" t="s">
        <v>33</v>
      </c>
      <c r="F1608" t="s">
        <v>120</v>
      </c>
      <c r="G1608" t="s">
        <v>53</v>
      </c>
      <c r="H1608">
        <f t="shared" si="25"/>
        <v>473.75</v>
      </c>
      <c r="M1608">
        <v>94.75</v>
      </c>
      <c r="N1608">
        <v>5</v>
      </c>
    </row>
    <row r="1609" spans="1:14">
      <c r="A1609">
        <v>35393</v>
      </c>
      <c r="B1609" s="1">
        <v>43331</v>
      </c>
      <c r="C1609">
        <v>2922</v>
      </c>
      <c r="D1609" t="s">
        <v>111</v>
      </c>
      <c r="E1609" t="s">
        <v>33</v>
      </c>
      <c r="F1609" t="s">
        <v>120</v>
      </c>
      <c r="G1609" t="s">
        <v>53</v>
      </c>
      <c r="H1609">
        <f t="shared" si="25"/>
        <v>473.75</v>
      </c>
      <c r="M1609">
        <v>94.75</v>
      </c>
      <c r="N1609">
        <v>5</v>
      </c>
    </row>
    <row r="1610" spans="1:14">
      <c r="A1610">
        <v>40766</v>
      </c>
      <c r="B1610" s="1">
        <v>43330</v>
      </c>
      <c r="C1610">
        <v>3249</v>
      </c>
      <c r="D1610" t="s">
        <v>111</v>
      </c>
      <c r="E1610" t="s">
        <v>33</v>
      </c>
      <c r="F1610" t="s">
        <v>183</v>
      </c>
      <c r="G1610" t="s">
        <v>46</v>
      </c>
      <c r="H1610">
        <f t="shared" si="25"/>
        <v>825</v>
      </c>
      <c r="M1610">
        <v>165</v>
      </c>
      <c r="N1610">
        <v>5</v>
      </c>
    </row>
    <row r="1611" spans="1:14">
      <c r="A1611">
        <v>40634</v>
      </c>
      <c r="B1611" s="1">
        <v>43330</v>
      </c>
      <c r="C1611">
        <v>12279</v>
      </c>
      <c r="D1611" t="s">
        <v>111</v>
      </c>
      <c r="E1611" t="s">
        <v>33</v>
      </c>
      <c r="F1611" t="s">
        <v>134</v>
      </c>
      <c r="G1611" t="s">
        <v>29</v>
      </c>
      <c r="H1611">
        <f t="shared" si="25"/>
        <v>425</v>
      </c>
      <c r="M1611">
        <v>85</v>
      </c>
      <c r="N1611">
        <v>5</v>
      </c>
    </row>
    <row r="1612" spans="1:14">
      <c r="A1612">
        <v>37496</v>
      </c>
      <c r="B1612" s="1">
        <v>43330</v>
      </c>
      <c r="C1612">
        <v>10029</v>
      </c>
      <c r="D1612" t="s">
        <v>90</v>
      </c>
      <c r="E1612" t="s">
        <v>33</v>
      </c>
      <c r="F1612" t="s">
        <v>183</v>
      </c>
      <c r="G1612" t="s">
        <v>46</v>
      </c>
      <c r="H1612">
        <f t="shared" si="25"/>
        <v>495</v>
      </c>
      <c r="M1612">
        <v>165</v>
      </c>
      <c r="N1612">
        <v>3</v>
      </c>
    </row>
    <row r="1613" spans="1:14">
      <c r="A1613">
        <v>40716</v>
      </c>
      <c r="B1613" s="1">
        <v>43329</v>
      </c>
      <c r="C1613">
        <v>712</v>
      </c>
      <c r="D1613" t="s">
        <v>111</v>
      </c>
      <c r="E1613" t="s">
        <v>33</v>
      </c>
      <c r="F1613" t="s">
        <v>134</v>
      </c>
      <c r="G1613" t="s">
        <v>29</v>
      </c>
      <c r="H1613">
        <f t="shared" si="25"/>
        <v>425</v>
      </c>
      <c r="M1613">
        <v>85</v>
      </c>
      <c r="N1613">
        <v>5</v>
      </c>
    </row>
    <row r="1614" spans="1:14">
      <c r="A1614">
        <v>37845</v>
      </c>
      <c r="B1614" s="1">
        <v>43328</v>
      </c>
      <c r="C1614">
        <v>3222</v>
      </c>
      <c r="D1614" t="s">
        <v>90</v>
      </c>
      <c r="E1614" t="s">
        <v>33</v>
      </c>
      <c r="F1614" t="s">
        <v>167</v>
      </c>
      <c r="G1614" t="s">
        <v>46</v>
      </c>
      <c r="H1614">
        <f t="shared" si="25"/>
        <v>44.97</v>
      </c>
      <c r="M1614">
        <v>14.99</v>
      </c>
      <c r="N1614">
        <v>3</v>
      </c>
    </row>
    <row r="1615" spans="1:14">
      <c r="A1615">
        <v>40654</v>
      </c>
      <c r="B1615" s="1">
        <v>43327</v>
      </c>
      <c r="C1615">
        <v>3715</v>
      </c>
      <c r="D1615" t="s">
        <v>111</v>
      </c>
      <c r="E1615" t="s">
        <v>33</v>
      </c>
      <c r="F1615" t="s">
        <v>134</v>
      </c>
      <c r="G1615" t="s">
        <v>29</v>
      </c>
      <c r="H1615">
        <f t="shared" si="25"/>
        <v>425</v>
      </c>
      <c r="M1615">
        <v>85</v>
      </c>
      <c r="N1615">
        <v>5</v>
      </c>
    </row>
    <row r="1616" spans="1:14">
      <c r="A1616">
        <v>47092</v>
      </c>
      <c r="B1616" s="1">
        <v>43323</v>
      </c>
      <c r="C1616">
        <v>9524</v>
      </c>
      <c r="D1616" t="s">
        <v>111</v>
      </c>
      <c r="E1616" t="s">
        <v>33</v>
      </c>
      <c r="F1616" t="s">
        <v>120</v>
      </c>
      <c r="G1616" t="s">
        <v>53</v>
      </c>
      <c r="H1616">
        <f t="shared" si="25"/>
        <v>473.75</v>
      </c>
      <c r="M1616">
        <v>94.75</v>
      </c>
      <c r="N1616">
        <v>5</v>
      </c>
    </row>
    <row r="1617" spans="1:14">
      <c r="A1617">
        <v>44485</v>
      </c>
      <c r="B1617" s="1">
        <v>43323</v>
      </c>
      <c r="C1617">
        <v>7393</v>
      </c>
      <c r="D1617" t="s">
        <v>90</v>
      </c>
      <c r="E1617" t="s">
        <v>28</v>
      </c>
      <c r="F1617" t="s">
        <v>112</v>
      </c>
      <c r="G1617" t="s">
        <v>34</v>
      </c>
      <c r="H1617">
        <f t="shared" si="25"/>
        <v>80</v>
      </c>
      <c r="M1617">
        <v>80</v>
      </c>
      <c r="N1617">
        <v>1</v>
      </c>
    </row>
    <row r="1618" spans="1:14">
      <c r="A1618">
        <v>46907</v>
      </c>
      <c r="B1618" s="1">
        <v>43323</v>
      </c>
      <c r="C1618">
        <v>2324</v>
      </c>
      <c r="D1618" t="s">
        <v>90</v>
      </c>
      <c r="E1618" t="s">
        <v>28</v>
      </c>
      <c r="F1618" t="s">
        <v>112</v>
      </c>
      <c r="G1618" t="s">
        <v>34</v>
      </c>
      <c r="H1618">
        <f t="shared" si="25"/>
        <v>80</v>
      </c>
      <c r="M1618">
        <v>80</v>
      </c>
      <c r="N1618">
        <v>1</v>
      </c>
    </row>
    <row r="1619" spans="1:14">
      <c r="A1619">
        <v>42331</v>
      </c>
      <c r="B1619" s="1">
        <v>43321</v>
      </c>
      <c r="C1619">
        <v>6246</v>
      </c>
      <c r="D1619" t="s">
        <v>90</v>
      </c>
      <c r="E1619" t="s">
        <v>33</v>
      </c>
      <c r="F1619" t="s">
        <v>120</v>
      </c>
      <c r="G1619" t="s">
        <v>53</v>
      </c>
      <c r="H1619">
        <f t="shared" si="25"/>
        <v>379</v>
      </c>
      <c r="M1619">
        <v>94.75</v>
      </c>
      <c r="N1619">
        <v>4</v>
      </c>
    </row>
    <row r="1620" spans="1:14">
      <c r="A1620">
        <v>36636</v>
      </c>
      <c r="B1620" s="1">
        <v>43311</v>
      </c>
      <c r="C1620">
        <v>3373</v>
      </c>
      <c r="D1620" t="s">
        <v>111</v>
      </c>
      <c r="E1620" t="s">
        <v>33</v>
      </c>
      <c r="F1620" t="s">
        <v>183</v>
      </c>
      <c r="G1620" t="s">
        <v>46</v>
      </c>
      <c r="H1620">
        <f t="shared" si="25"/>
        <v>825</v>
      </c>
      <c r="M1620">
        <v>165</v>
      </c>
      <c r="N1620">
        <v>5</v>
      </c>
    </row>
    <row r="1621" spans="1:14">
      <c r="A1621">
        <v>75794</v>
      </c>
      <c r="B1621" s="1">
        <v>43310</v>
      </c>
      <c r="C1621">
        <v>19347</v>
      </c>
      <c r="D1621" t="s">
        <v>111</v>
      </c>
      <c r="E1621" t="s">
        <v>19</v>
      </c>
      <c r="F1621" t="s">
        <v>97</v>
      </c>
      <c r="G1621" t="s">
        <v>38</v>
      </c>
      <c r="H1621">
        <f t="shared" si="25"/>
        <v>370</v>
      </c>
      <c r="M1621">
        <v>370</v>
      </c>
      <c r="N1621">
        <v>1</v>
      </c>
    </row>
    <row r="1622" spans="1:14">
      <c r="A1622">
        <v>39582</v>
      </c>
      <c r="B1622" s="1">
        <v>43310</v>
      </c>
      <c r="C1622">
        <v>3142</v>
      </c>
      <c r="D1622" t="s">
        <v>111</v>
      </c>
      <c r="E1622" t="s">
        <v>33</v>
      </c>
      <c r="F1622" t="s">
        <v>120</v>
      </c>
      <c r="G1622" t="s">
        <v>53</v>
      </c>
      <c r="H1622">
        <f t="shared" si="25"/>
        <v>473.75</v>
      </c>
      <c r="M1622">
        <v>94.75</v>
      </c>
      <c r="N1622">
        <v>5</v>
      </c>
    </row>
    <row r="1623" spans="1:14">
      <c r="A1623">
        <v>75795</v>
      </c>
      <c r="B1623" s="1">
        <v>43309</v>
      </c>
      <c r="C1623">
        <v>19348</v>
      </c>
      <c r="D1623" t="s">
        <v>90</v>
      </c>
      <c r="E1623" t="s">
        <v>28</v>
      </c>
      <c r="F1623" t="s">
        <v>97</v>
      </c>
      <c r="G1623" t="s">
        <v>38</v>
      </c>
      <c r="H1623">
        <f t="shared" si="25"/>
        <v>370</v>
      </c>
      <c r="M1623">
        <v>370</v>
      </c>
      <c r="N1623">
        <v>1</v>
      </c>
    </row>
    <row r="1624" spans="1:14">
      <c r="A1624">
        <v>48565</v>
      </c>
      <c r="B1624" s="1">
        <v>43308</v>
      </c>
      <c r="C1624">
        <v>3441</v>
      </c>
      <c r="D1624" t="s">
        <v>90</v>
      </c>
      <c r="E1624" t="s">
        <v>28</v>
      </c>
      <c r="F1624" t="s">
        <v>160</v>
      </c>
      <c r="G1624" t="s">
        <v>29</v>
      </c>
      <c r="H1624">
        <f t="shared" si="25"/>
        <v>325</v>
      </c>
      <c r="M1624">
        <v>65</v>
      </c>
      <c r="N1624">
        <v>5</v>
      </c>
    </row>
    <row r="1625" spans="1:14">
      <c r="A1625">
        <v>75796</v>
      </c>
      <c r="B1625" s="1">
        <v>43308</v>
      </c>
      <c r="C1625">
        <v>19349</v>
      </c>
      <c r="D1625" t="s">
        <v>90</v>
      </c>
      <c r="E1625" t="s">
        <v>28</v>
      </c>
      <c r="F1625" t="s">
        <v>97</v>
      </c>
      <c r="G1625" t="s">
        <v>38</v>
      </c>
      <c r="H1625">
        <f t="shared" si="25"/>
        <v>370</v>
      </c>
      <c r="M1625">
        <v>370</v>
      </c>
      <c r="N1625">
        <v>1</v>
      </c>
    </row>
    <row r="1626" spans="1:14">
      <c r="A1626">
        <v>27005</v>
      </c>
      <c r="B1626" s="1">
        <v>43307</v>
      </c>
      <c r="C1626">
        <v>11357</v>
      </c>
      <c r="D1626" t="s">
        <v>90</v>
      </c>
      <c r="E1626" t="s">
        <v>33</v>
      </c>
      <c r="F1626" t="s">
        <v>160</v>
      </c>
      <c r="G1626" t="s">
        <v>29</v>
      </c>
      <c r="H1626">
        <f t="shared" si="25"/>
        <v>130</v>
      </c>
      <c r="M1626">
        <v>65</v>
      </c>
      <c r="N1626">
        <v>2</v>
      </c>
    </row>
    <row r="1627" spans="1:14">
      <c r="A1627">
        <v>37718</v>
      </c>
      <c r="B1627" s="1">
        <v>43306</v>
      </c>
      <c r="C1627">
        <v>1627</v>
      </c>
      <c r="D1627" t="s">
        <v>111</v>
      </c>
      <c r="E1627" t="s">
        <v>33</v>
      </c>
      <c r="F1627" t="s">
        <v>134</v>
      </c>
      <c r="G1627" t="s">
        <v>29</v>
      </c>
      <c r="H1627">
        <f t="shared" si="25"/>
        <v>425</v>
      </c>
      <c r="M1627">
        <v>85</v>
      </c>
      <c r="N1627">
        <v>5</v>
      </c>
    </row>
    <row r="1628" spans="1:14">
      <c r="A1628">
        <v>31018</v>
      </c>
      <c r="B1628" s="1">
        <v>43306</v>
      </c>
      <c r="C1628">
        <v>4627</v>
      </c>
      <c r="D1628" t="s">
        <v>90</v>
      </c>
      <c r="E1628" t="s">
        <v>33</v>
      </c>
      <c r="F1628" t="s">
        <v>160</v>
      </c>
      <c r="G1628" t="s">
        <v>29</v>
      </c>
      <c r="H1628">
        <f t="shared" si="25"/>
        <v>130</v>
      </c>
      <c r="M1628">
        <v>65</v>
      </c>
      <c r="N1628">
        <v>2</v>
      </c>
    </row>
    <row r="1629" spans="1:14">
      <c r="A1629">
        <v>30728</v>
      </c>
      <c r="B1629" s="1">
        <v>43305</v>
      </c>
      <c r="C1629">
        <v>7948</v>
      </c>
      <c r="D1629" t="s">
        <v>111</v>
      </c>
      <c r="E1629" t="s">
        <v>33</v>
      </c>
      <c r="F1629" t="s">
        <v>183</v>
      </c>
      <c r="G1629" t="s">
        <v>46</v>
      </c>
      <c r="H1629">
        <f t="shared" si="25"/>
        <v>825</v>
      </c>
      <c r="M1629">
        <v>165</v>
      </c>
      <c r="N1629">
        <v>5</v>
      </c>
    </row>
    <row r="1630" spans="1:14">
      <c r="A1630">
        <v>30713</v>
      </c>
      <c r="B1630" s="1">
        <v>43305</v>
      </c>
      <c r="C1630">
        <v>1801</v>
      </c>
      <c r="D1630" t="s">
        <v>90</v>
      </c>
      <c r="E1630" t="s">
        <v>33</v>
      </c>
      <c r="F1630" t="s">
        <v>183</v>
      </c>
      <c r="G1630" t="s">
        <v>46</v>
      </c>
      <c r="H1630">
        <f t="shared" si="25"/>
        <v>330</v>
      </c>
      <c r="M1630">
        <v>165</v>
      </c>
      <c r="N1630">
        <v>2</v>
      </c>
    </row>
    <row r="1631" spans="1:14">
      <c r="A1631">
        <v>37945</v>
      </c>
      <c r="B1631" s="1">
        <v>43298</v>
      </c>
      <c r="C1631">
        <v>9197</v>
      </c>
      <c r="D1631" t="s">
        <v>111</v>
      </c>
      <c r="E1631" t="s">
        <v>33</v>
      </c>
      <c r="F1631" t="s">
        <v>160</v>
      </c>
      <c r="G1631" t="s">
        <v>29</v>
      </c>
      <c r="H1631">
        <f t="shared" si="25"/>
        <v>325</v>
      </c>
      <c r="M1631">
        <v>65</v>
      </c>
      <c r="N1631">
        <v>5</v>
      </c>
    </row>
    <row r="1632" spans="1:14">
      <c r="A1632">
        <v>39300</v>
      </c>
      <c r="B1632" s="1">
        <v>43298</v>
      </c>
      <c r="C1632">
        <v>11999</v>
      </c>
      <c r="D1632" t="s">
        <v>111</v>
      </c>
      <c r="E1632" t="s">
        <v>33</v>
      </c>
      <c r="F1632" t="s">
        <v>134</v>
      </c>
      <c r="G1632" t="s">
        <v>29</v>
      </c>
      <c r="H1632">
        <f t="shared" si="25"/>
        <v>425</v>
      </c>
      <c r="M1632">
        <v>85</v>
      </c>
      <c r="N1632">
        <v>5</v>
      </c>
    </row>
    <row r="1633" spans="1:14">
      <c r="A1633">
        <v>25433</v>
      </c>
      <c r="B1633" s="1">
        <v>43297</v>
      </c>
      <c r="C1633">
        <v>1868</v>
      </c>
      <c r="D1633" t="s">
        <v>90</v>
      </c>
      <c r="E1633" t="s">
        <v>28</v>
      </c>
      <c r="F1633" t="s">
        <v>94</v>
      </c>
      <c r="G1633" t="s">
        <v>53</v>
      </c>
      <c r="H1633">
        <f t="shared" si="25"/>
        <v>133.37</v>
      </c>
      <c r="M1633">
        <v>133.37</v>
      </c>
      <c r="N1633">
        <v>1</v>
      </c>
    </row>
    <row r="1634" spans="1:14">
      <c r="A1634">
        <v>38411</v>
      </c>
      <c r="B1634" s="1">
        <v>43296</v>
      </c>
      <c r="C1634">
        <v>8205</v>
      </c>
      <c r="D1634" t="s">
        <v>111</v>
      </c>
      <c r="E1634" t="s">
        <v>33</v>
      </c>
      <c r="F1634" t="s">
        <v>120</v>
      </c>
      <c r="G1634" t="s">
        <v>53</v>
      </c>
      <c r="H1634">
        <f t="shared" si="25"/>
        <v>473.75</v>
      </c>
      <c r="M1634">
        <v>94.75</v>
      </c>
      <c r="N1634">
        <v>5</v>
      </c>
    </row>
    <row r="1635" spans="1:14">
      <c r="A1635">
        <v>32224</v>
      </c>
      <c r="B1635" s="1">
        <v>43295</v>
      </c>
      <c r="C1635">
        <v>8481</v>
      </c>
      <c r="D1635" t="s">
        <v>111</v>
      </c>
      <c r="E1635" t="s">
        <v>33</v>
      </c>
      <c r="F1635" t="s">
        <v>120</v>
      </c>
      <c r="G1635" t="s">
        <v>53</v>
      </c>
      <c r="H1635">
        <f t="shared" si="25"/>
        <v>473.75</v>
      </c>
      <c r="M1635">
        <v>94.75</v>
      </c>
      <c r="N1635">
        <v>5</v>
      </c>
    </row>
    <row r="1636" spans="1:14">
      <c r="A1636">
        <v>44721</v>
      </c>
      <c r="B1636" s="1">
        <v>43292</v>
      </c>
      <c r="C1636">
        <v>9854</v>
      </c>
      <c r="D1636" t="s">
        <v>90</v>
      </c>
      <c r="E1636" t="s">
        <v>28</v>
      </c>
      <c r="F1636" t="s">
        <v>134</v>
      </c>
      <c r="G1636" t="s">
        <v>29</v>
      </c>
      <c r="H1636">
        <f t="shared" si="25"/>
        <v>85</v>
      </c>
      <c r="M1636">
        <v>85</v>
      </c>
      <c r="N1636">
        <v>1</v>
      </c>
    </row>
    <row r="1637" spans="1:14">
      <c r="A1637">
        <v>46955</v>
      </c>
      <c r="B1637" s="1">
        <v>43292</v>
      </c>
      <c r="C1637">
        <v>11636</v>
      </c>
      <c r="D1637" t="s">
        <v>90</v>
      </c>
      <c r="E1637" t="s">
        <v>28</v>
      </c>
      <c r="F1637" t="s">
        <v>134</v>
      </c>
      <c r="G1637" t="s">
        <v>29</v>
      </c>
      <c r="H1637">
        <f t="shared" si="25"/>
        <v>425</v>
      </c>
      <c r="M1637">
        <v>85</v>
      </c>
      <c r="N1637">
        <v>5</v>
      </c>
    </row>
    <row r="1638" spans="1:14">
      <c r="A1638">
        <v>47752</v>
      </c>
      <c r="B1638" s="1">
        <v>43289</v>
      </c>
      <c r="C1638">
        <v>9114</v>
      </c>
      <c r="D1638" t="s">
        <v>90</v>
      </c>
      <c r="E1638" t="s">
        <v>28</v>
      </c>
      <c r="F1638" t="s">
        <v>160</v>
      </c>
      <c r="G1638" t="s">
        <v>29</v>
      </c>
      <c r="H1638">
        <f t="shared" si="25"/>
        <v>130</v>
      </c>
      <c r="M1638">
        <v>65</v>
      </c>
      <c r="N1638">
        <v>2</v>
      </c>
    </row>
    <row r="1639" spans="1:14">
      <c r="A1639">
        <v>44148</v>
      </c>
      <c r="B1639" s="1">
        <v>43287</v>
      </c>
      <c r="C1639">
        <v>5887</v>
      </c>
      <c r="D1639" t="s">
        <v>111</v>
      </c>
      <c r="E1639" t="s">
        <v>28</v>
      </c>
      <c r="F1639" t="s">
        <v>94</v>
      </c>
      <c r="G1639" t="s">
        <v>53</v>
      </c>
      <c r="H1639">
        <f t="shared" si="25"/>
        <v>133.37</v>
      </c>
      <c r="M1639">
        <v>133.37</v>
      </c>
      <c r="N1639">
        <v>1</v>
      </c>
    </row>
    <row r="1640" spans="1:14">
      <c r="A1640">
        <v>38598</v>
      </c>
      <c r="B1640" s="1">
        <v>43284</v>
      </c>
      <c r="C1640">
        <v>11018</v>
      </c>
      <c r="D1640" t="s">
        <v>90</v>
      </c>
      <c r="E1640" t="s">
        <v>33</v>
      </c>
      <c r="F1640" t="s">
        <v>122</v>
      </c>
      <c r="G1640" t="s">
        <v>46</v>
      </c>
      <c r="H1640">
        <f t="shared" si="25"/>
        <v>158.97</v>
      </c>
      <c r="M1640">
        <v>52.99</v>
      </c>
      <c r="N1640">
        <v>3</v>
      </c>
    </row>
    <row r="1641" spans="1:14">
      <c r="A1641">
        <v>41901</v>
      </c>
      <c r="B1641" s="1">
        <v>43284</v>
      </c>
      <c r="C1641">
        <v>474</v>
      </c>
      <c r="D1641" t="s">
        <v>90</v>
      </c>
      <c r="E1641" t="s">
        <v>33</v>
      </c>
      <c r="F1641" t="s">
        <v>320</v>
      </c>
      <c r="G1641" t="s">
        <v>46</v>
      </c>
      <c r="H1641">
        <f t="shared" si="25"/>
        <v>211.96</v>
      </c>
      <c r="M1641">
        <v>52.99</v>
      </c>
      <c r="N1641">
        <v>4</v>
      </c>
    </row>
    <row r="1642" spans="1:14">
      <c r="A1642">
        <v>31410</v>
      </c>
      <c r="B1642" s="1">
        <v>43282</v>
      </c>
      <c r="C1642">
        <v>2233</v>
      </c>
      <c r="D1642" t="s">
        <v>111</v>
      </c>
      <c r="E1642" t="s">
        <v>33</v>
      </c>
      <c r="F1642" t="s">
        <v>183</v>
      </c>
      <c r="G1642" t="s">
        <v>46</v>
      </c>
      <c r="H1642">
        <f t="shared" si="25"/>
        <v>825</v>
      </c>
      <c r="M1642">
        <v>165</v>
      </c>
      <c r="N1642">
        <v>5</v>
      </c>
    </row>
    <row r="1643" spans="1:14">
      <c r="A1643">
        <v>48329</v>
      </c>
      <c r="B1643" s="1">
        <v>43282</v>
      </c>
      <c r="C1643">
        <v>3636</v>
      </c>
      <c r="D1643" t="s">
        <v>111</v>
      </c>
      <c r="E1643" t="s">
        <v>19</v>
      </c>
      <c r="F1643" t="s">
        <v>134</v>
      </c>
      <c r="G1643" t="s">
        <v>29</v>
      </c>
      <c r="H1643">
        <f t="shared" si="25"/>
        <v>85</v>
      </c>
      <c r="M1643">
        <v>85</v>
      </c>
      <c r="N1643">
        <v>1</v>
      </c>
    </row>
    <row r="1644" spans="1:14">
      <c r="A1644">
        <v>69890</v>
      </c>
      <c r="B1644" s="1">
        <v>43281</v>
      </c>
      <c r="C1644">
        <v>13443</v>
      </c>
      <c r="D1644" t="s">
        <v>111</v>
      </c>
      <c r="E1644" t="s">
        <v>19</v>
      </c>
      <c r="F1644" t="s">
        <v>579</v>
      </c>
      <c r="G1644" t="s">
        <v>38</v>
      </c>
      <c r="H1644">
        <f t="shared" si="25"/>
        <v>99.98</v>
      </c>
      <c r="M1644">
        <v>99.98</v>
      </c>
      <c r="N1644">
        <v>1</v>
      </c>
    </row>
    <row r="1645" spans="1:14">
      <c r="A1645">
        <v>32462</v>
      </c>
      <c r="B1645" s="1">
        <v>43281</v>
      </c>
      <c r="C1645">
        <v>4346</v>
      </c>
      <c r="D1645" t="s">
        <v>111</v>
      </c>
      <c r="E1645" t="s">
        <v>33</v>
      </c>
      <c r="F1645" t="s">
        <v>160</v>
      </c>
      <c r="G1645" t="s">
        <v>29</v>
      </c>
      <c r="H1645">
        <f t="shared" si="25"/>
        <v>325</v>
      </c>
      <c r="M1645">
        <v>65</v>
      </c>
      <c r="N1645">
        <v>5</v>
      </c>
    </row>
    <row r="1646" spans="1:14">
      <c r="A1646">
        <v>40647</v>
      </c>
      <c r="B1646" s="1">
        <v>43280</v>
      </c>
      <c r="C1646">
        <v>3814</v>
      </c>
      <c r="D1646" t="s">
        <v>111</v>
      </c>
      <c r="E1646" t="s">
        <v>33</v>
      </c>
      <c r="F1646" t="s">
        <v>160</v>
      </c>
      <c r="G1646" t="s">
        <v>29</v>
      </c>
      <c r="H1646">
        <f t="shared" si="25"/>
        <v>325</v>
      </c>
      <c r="M1646">
        <v>65</v>
      </c>
      <c r="N1646">
        <v>5</v>
      </c>
    </row>
    <row r="1647" spans="1:14">
      <c r="A1647">
        <v>50236</v>
      </c>
      <c r="B1647" s="1">
        <v>43280</v>
      </c>
      <c r="C1647">
        <v>10046</v>
      </c>
      <c r="D1647" t="s">
        <v>111</v>
      </c>
      <c r="E1647" t="s">
        <v>19</v>
      </c>
      <c r="F1647" t="s">
        <v>94</v>
      </c>
      <c r="G1647" t="s">
        <v>53</v>
      </c>
      <c r="H1647">
        <f t="shared" si="25"/>
        <v>133.37</v>
      </c>
      <c r="M1647">
        <v>133.37</v>
      </c>
      <c r="N1647">
        <v>1</v>
      </c>
    </row>
    <row r="1648" spans="1:14">
      <c r="A1648">
        <v>37182</v>
      </c>
      <c r="B1648" s="1">
        <v>43279</v>
      </c>
      <c r="C1648">
        <v>10500</v>
      </c>
      <c r="D1648" t="s">
        <v>111</v>
      </c>
      <c r="E1648" t="s">
        <v>33</v>
      </c>
      <c r="F1648" t="s">
        <v>183</v>
      </c>
      <c r="G1648" t="s">
        <v>46</v>
      </c>
      <c r="H1648">
        <f t="shared" si="25"/>
        <v>825</v>
      </c>
      <c r="M1648">
        <v>165</v>
      </c>
      <c r="N1648">
        <v>5</v>
      </c>
    </row>
    <row r="1649" spans="1:14">
      <c r="A1649">
        <v>46495</v>
      </c>
      <c r="B1649" s="1">
        <v>43279</v>
      </c>
      <c r="C1649">
        <v>10610</v>
      </c>
      <c r="D1649" t="s">
        <v>111</v>
      </c>
      <c r="E1649" t="s">
        <v>19</v>
      </c>
      <c r="F1649" t="s">
        <v>94</v>
      </c>
      <c r="G1649" t="s">
        <v>53</v>
      </c>
      <c r="H1649">
        <f t="shared" si="25"/>
        <v>133.37</v>
      </c>
      <c r="M1649">
        <v>133.37</v>
      </c>
      <c r="N1649">
        <v>1</v>
      </c>
    </row>
    <row r="1650" spans="1:14">
      <c r="A1650">
        <v>40495</v>
      </c>
      <c r="B1650" s="1">
        <v>43279</v>
      </c>
      <c r="C1650">
        <v>2784</v>
      </c>
      <c r="D1650" t="s">
        <v>90</v>
      </c>
      <c r="E1650" t="s">
        <v>33</v>
      </c>
      <c r="F1650" t="s">
        <v>134</v>
      </c>
      <c r="G1650" t="s">
        <v>29</v>
      </c>
      <c r="H1650">
        <f t="shared" si="25"/>
        <v>255</v>
      </c>
      <c r="M1650">
        <v>85</v>
      </c>
      <c r="N1650">
        <v>3</v>
      </c>
    </row>
    <row r="1651" spans="1:14">
      <c r="A1651">
        <v>39271</v>
      </c>
      <c r="B1651" s="1">
        <v>43279</v>
      </c>
      <c r="C1651">
        <v>3528</v>
      </c>
      <c r="D1651" t="s">
        <v>90</v>
      </c>
      <c r="E1651" t="s">
        <v>33</v>
      </c>
      <c r="F1651" t="s">
        <v>183</v>
      </c>
      <c r="G1651" t="s">
        <v>46</v>
      </c>
      <c r="H1651">
        <f t="shared" si="25"/>
        <v>495</v>
      </c>
      <c r="M1651">
        <v>165</v>
      </c>
      <c r="N1651">
        <v>3</v>
      </c>
    </row>
    <row r="1652" spans="1:14">
      <c r="A1652">
        <v>39498</v>
      </c>
      <c r="B1652" s="1">
        <v>43278</v>
      </c>
      <c r="C1652">
        <v>9164</v>
      </c>
      <c r="D1652" t="s">
        <v>111</v>
      </c>
      <c r="E1652" t="s">
        <v>33</v>
      </c>
      <c r="F1652" t="s">
        <v>160</v>
      </c>
      <c r="G1652" t="s">
        <v>29</v>
      </c>
      <c r="H1652">
        <f t="shared" si="25"/>
        <v>325</v>
      </c>
      <c r="M1652">
        <v>65</v>
      </c>
      <c r="N1652">
        <v>5</v>
      </c>
    </row>
    <row r="1653" spans="1:14">
      <c r="A1653">
        <v>31336</v>
      </c>
      <c r="B1653" s="1">
        <v>43278</v>
      </c>
      <c r="C1653">
        <v>9554</v>
      </c>
      <c r="D1653" t="s">
        <v>111</v>
      </c>
      <c r="E1653" t="s">
        <v>33</v>
      </c>
      <c r="F1653" t="s">
        <v>471</v>
      </c>
      <c r="G1653" t="s">
        <v>46</v>
      </c>
      <c r="H1653">
        <f t="shared" si="25"/>
        <v>233.45</v>
      </c>
      <c r="M1653">
        <v>46.69</v>
      </c>
      <c r="N1653">
        <v>5</v>
      </c>
    </row>
    <row r="1654" spans="1:14">
      <c r="A1654">
        <v>36344</v>
      </c>
      <c r="B1654" s="1">
        <v>43277</v>
      </c>
      <c r="C1654">
        <v>11197</v>
      </c>
      <c r="D1654" t="s">
        <v>111</v>
      </c>
      <c r="E1654" t="s">
        <v>33</v>
      </c>
      <c r="F1654" t="s">
        <v>679</v>
      </c>
      <c r="G1654" t="s">
        <v>46</v>
      </c>
      <c r="H1654">
        <f t="shared" si="25"/>
        <v>925</v>
      </c>
      <c r="M1654">
        <v>185</v>
      </c>
      <c r="N1654">
        <v>5</v>
      </c>
    </row>
    <row r="1655" spans="1:14">
      <c r="A1655">
        <v>37048</v>
      </c>
      <c r="B1655" s="1">
        <v>43276</v>
      </c>
      <c r="C1655">
        <v>4209</v>
      </c>
      <c r="D1655" t="s">
        <v>111</v>
      </c>
      <c r="E1655" t="s">
        <v>33</v>
      </c>
      <c r="F1655" t="s">
        <v>160</v>
      </c>
      <c r="G1655" t="s">
        <v>29</v>
      </c>
      <c r="H1655">
        <f t="shared" si="25"/>
        <v>325</v>
      </c>
      <c r="M1655">
        <v>65</v>
      </c>
      <c r="N1655">
        <v>5</v>
      </c>
    </row>
    <row r="1656" spans="1:14">
      <c r="A1656">
        <v>34103</v>
      </c>
      <c r="B1656" s="1">
        <v>43275</v>
      </c>
      <c r="C1656">
        <v>2053</v>
      </c>
      <c r="D1656" t="s">
        <v>111</v>
      </c>
      <c r="E1656" t="s">
        <v>33</v>
      </c>
      <c r="F1656" t="s">
        <v>160</v>
      </c>
      <c r="G1656" t="s">
        <v>29</v>
      </c>
      <c r="H1656">
        <f t="shared" si="25"/>
        <v>325</v>
      </c>
      <c r="M1656">
        <v>65</v>
      </c>
      <c r="N1656">
        <v>5</v>
      </c>
    </row>
    <row r="1657" spans="1:14">
      <c r="A1657">
        <v>70617</v>
      </c>
      <c r="B1657" s="1">
        <v>43274</v>
      </c>
      <c r="C1657">
        <v>14170</v>
      </c>
      <c r="D1657" t="s">
        <v>90</v>
      </c>
      <c r="E1657" t="s">
        <v>28</v>
      </c>
      <c r="F1657" t="s">
        <v>771</v>
      </c>
      <c r="G1657" t="s">
        <v>38</v>
      </c>
      <c r="H1657">
        <f t="shared" si="25"/>
        <v>1650</v>
      </c>
      <c r="M1657">
        <v>1650</v>
      </c>
      <c r="N1657">
        <v>1</v>
      </c>
    </row>
    <row r="1658" spans="1:14">
      <c r="A1658">
        <v>45418</v>
      </c>
      <c r="B1658" s="1">
        <v>43273</v>
      </c>
      <c r="C1658">
        <v>9011</v>
      </c>
      <c r="D1658" t="s">
        <v>90</v>
      </c>
      <c r="E1658" t="s">
        <v>28</v>
      </c>
      <c r="F1658" t="s">
        <v>112</v>
      </c>
      <c r="G1658" t="s">
        <v>34</v>
      </c>
      <c r="H1658">
        <f t="shared" si="25"/>
        <v>80</v>
      </c>
      <c r="M1658">
        <v>80</v>
      </c>
      <c r="N1658">
        <v>1</v>
      </c>
    </row>
    <row r="1659" spans="1:14">
      <c r="A1659">
        <v>36840</v>
      </c>
      <c r="B1659" s="1">
        <v>43272</v>
      </c>
      <c r="C1659">
        <v>4611</v>
      </c>
      <c r="D1659" t="s">
        <v>111</v>
      </c>
      <c r="E1659" t="s">
        <v>33</v>
      </c>
      <c r="F1659" t="s">
        <v>160</v>
      </c>
      <c r="G1659" t="s">
        <v>29</v>
      </c>
      <c r="H1659">
        <f t="shared" si="25"/>
        <v>325</v>
      </c>
      <c r="M1659">
        <v>65</v>
      </c>
      <c r="N1659">
        <v>5</v>
      </c>
    </row>
    <row r="1660" spans="1:14">
      <c r="A1660">
        <v>32277</v>
      </c>
      <c r="B1660" s="1">
        <v>43272</v>
      </c>
      <c r="C1660">
        <v>7005</v>
      </c>
      <c r="D1660" t="s">
        <v>111</v>
      </c>
      <c r="E1660" t="s">
        <v>33</v>
      </c>
      <c r="F1660" t="s">
        <v>183</v>
      </c>
      <c r="G1660" t="s">
        <v>46</v>
      </c>
      <c r="H1660">
        <f t="shared" si="25"/>
        <v>825</v>
      </c>
      <c r="M1660">
        <v>165</v>
      </c>
      <c r="N1660">
        <v>5</v>
      </c>
    </row>
    <row r="1661" spans="1:14">
      <c r="A1661">
        <v>36495</v>
      </c>
      <c r="B1661" s="1">
        <v>43267</v>
      </c>
      <c r="C1661">
        <v>7894</v>
      </c>
      <c r="D1661" t="s">
        <v>111</v>
      </c>
      <c r="E1661" t="s">
        <v>33</v>
      </c>
      <c r="F1661" t="s">
        <v>160</v>
      </c>
      <c r="G1661" t="s">
        <v>29</v>
      </c>
      <c r="H1661">
        <f t="shared" si="25"/>
        <v>325</v>
      </c>
      <c r="M1661">
        <v>65</v>
      </c>
      <c r="N1661">
        <v>5</v>
      </c>
    </row>
    <row r="1662" spans="1:14">
      <c r="A1662">
        <v>36298</v>
      </c>
      <c r="B1662" s="1">
        <v>43264</v>
      </c>
      <c r="C1662">
        <v>275</v>
      </c>
      <c r="D1662" t="s">
        <v>111</v>
      </c>
      <c r="E1662" t="s">
        <v>33</v>
      </c>
      <c r="F1662" t="s">
        <v>134</v>
      </c>
      <c r="G1662" t="s">
        <v>29</v>
      </c>
      <c r="H1662">
        <f t="shared" si="25"/>
        <v>425</v>
      </c>
      <c r="M1662">
        <v>85</v>
      </c>
      <c r="N1662">
        <v>5</v>
      </c>
    </row>
    <row r="1663" spans="1:14">
      <c r="A1663">
        <v>36146</v>
      </c>
      <c r="B1663" s="1">
        <v>43262</v>
      </c>
      <c r="C1663">
        <v>3296</v>
      </c>
      <c r="D1663" t="s">
        <v>90</v>
      </c>
      <c r="E1663" t="s">
        <v>28</v>
      </c>
      <c r="F1663" t="s">
        <v>258</v>
      </c>
      <c r="G1663" t="s">
        <v>29</v>
      </c>
      <c r="H1663">
        <f t="shared" si="25"/>
        <v>55.08</v>
      </c>
      <c r="M1663">
        <v>27.54</v>
      </c>
      <c r="N1663">
        <v>2</v>
      </c>
    </row>
    <row r="1664" spans="1:14">
      <c r="A1664">
        <v>29731</v>
      </c>
      <c r="B1664" s="1">
        <v>43260</v>
      </c>
      <c r="C1664">
        <v>3204</v>
      </c>
      <c r="D1664" t="s">
        <v>111</v>
      </c>
      <c r="E1664" t="s">
        <v>33</v>
      </c>
      <c r="F1664" t="s">
        <v>134</v>
      </c>
      <c r="G1664" t="s">
        <v>29</v>
      </c>
      <c r="H1664">
        <f t="shared" si="25"/>
        <v>425</v>
      </c>
      <c r="M1664">
        <v>85</v>
      </c>
      <c r="N1664">
        <v>5</v>
      </c>
    </row>
    <row r="1665" spans="1:14">
      <c r="A1665">
        <v>27555</v>
      </c>
      <c r="B1665" s="1">
        <v>43258</v>
      </c>
      <c r="C1665">
        <v>3770</v>
      </c>
      <c r="D1665" t="s">
        <v>111</v>
      </c>
      <c r="E1665" t="s">
        <v>33</v>
      </c>
      <c r="F1665" t="s">
        <v>120</v>
      </c>
      <c r="G1665" t="s">
        <v>53</v>
      </c>
      <c r="H1665">
        <f t="shared" si="25"/>
        <v>473.75</v>
      </c>
      <c r="M1665">
        <v>94.75</v>
      </c>
      <c r="N1665">
        <v>5</v>
      </c>
    </row>
    <row r="1666" spans="1:14">
      <c r="A1666">
        <v>42099</v>
      </c>
      <c r="B1666" s="1">
        <v>43257</v>
      </c>
      <c r="C1666">
        <v>4248</v>
      </c>
      <c r="D1666" t="s">
        <v>90</v>
      </c>
      <c r="E1666" t="s">
        <v>33</v>
      </c>
      <c r="F1666" t="s">
        <v>120</v>
      </c>
      <c r="G1666" t="s">
        <v>53</v>
      </c>
      <c r="H1666">
        <f t="shared" si="25"/>
        <v>379</v>
      </c>
      <c r="M1666">
        <v>94.75</v>
      </c>
      <c r="N1666">
        <v>4</v>
      </c>
    </row>
    <row r="1667" spans="1:14">
      <c r="A1667">
        <v>42130</v>
      </c>
      <c r="B1667" s="1">
        <v>43257</v>
      </c>
      <c r="C1667">
        <v>11632</v>
      </c>
      <c r="D1667" t="s">
        <v>90</v>
      </c>
      <c r="E1667" t="s">
        <v>28</v>
      </c>
      <c r="F1667" t="s">
        <v>94</v>
      </c>
      <c r="G1667" t="s">
        <v>53</v>
      </c>
      <c r="H1667">
        <f t="shared" ref="H1667:H1730" si="26">M1667*N1667</f>
        <v>133.37</v>
      </c>
      <c r="M1667">
        <v>133.37</v>
      </c>
      <c r="N1667">
        <v>1</v>
      </c>
    </row>
    <row r="1668" spans="1:14">
      <c r="A1668">
        <v>44074</v>
      </c>
      <c r="B1668" s="1">
        <v>43256</v>
      </c>
      <c r="C1668">
        <v>2882</v>
      </c>
      <c r="D1668" t="s">
        <v>90</v>
      </c>
      <c r="E1668" t="s">
        <v>28</v>
      </c>
      <c r="F1668" t="s">
        <v>167</v>
      </c>
      <c r="G1668" t="s">
        <v>46</v>
      </c>
      <c r="H1668">
        <f t="shared" si="26"/>
        <v>74.95</v>
      </c>
      <c r="M1668">
        <v>14.99</v>
      </c>
      <c r="N1668">
        <v>5</v>
      </c>
    </row>
    <row r="1669" spans="1:14">
      <c r="A1669">
        <v>41287</v>
      </c>
      <c r="B1669" s="1">
        <v>43254</v>
      </c>
      <c r="C1669">
        <v>9581</v>
      </c>
      <c r="D1669" t="s">
        <v>111</v>
      </c>
      <c r="E1669" t="s">
        <v>33</v>
      </c>
      <c r="F1669" t="s">
        <v>932</v>
      </c>
      <c r="G1669" t="s">
        <v>49</v>
      </c>
      <c r="H1669">
        <f t="shared" si="26"/>
        <v>925</v>
      </c>
      <c r="M1669">
        <v>185</v>
      </c>
      <c r="N1669">
        <v>5</v>
      </c>
    </row>
    <row r="1670" spans="1:14">
      <c r="A1670">
        <v>27316</v>
      </c>
      <c r="B1670" s="1">
        <v>43254</v>
      </c>
      <c r="C1670">
        <v>11426</v>
      </c>
      <c r="D1670" t="s">
        <v>111</v>
      </c>
      <c r="E1670" t="s">
        <v>33</v>
      </c>
      <c r="F1670" t="s">
        <v>120</v>
      </c>
      <c r="G1670" t="s">
        <v>53</v>
      </c>
      <c r="H1670">
        <f t="shared" si="26"/>
        <v>473.75</v>
      </c>
      <c r="M1670">
        <v>94.75</v>
      </c>
      <c r="N1670">
        <v>5</v>
      </c>
    </row>
    <row r="1671" spans="1:14">
      <c r="A1671">
        <v>25163</v>
      </c>
      <c r="B1671" s="1">
        <v>43254</v>
      </c>
      <c r="C1671">
        <v>5801</v>
      </c>
      <c r="D1671" t="s">
        <v>90</v>
      </c>
      <c r="E1671" t="s">
        <v>28</v>
      </c>
      <c r="F1671" t="s">
        <v>94</v>
      </c>
      <c r="G1671" t="s">
        <v>53</v>
      </c>
      <c r="H1671">
        <f t="shared" si="26"/>
        <v>133.37</v>
      </c>
      <c r="M1671">
        <v>133.37</v>
      </c>
      <c r="N1671">
        <v>1</v>
      </c>
    </row>
    <row r="1672" spans="1:14">
      <c r="A1672">
        <v>35651</v>
      </c>
      <c r="B1672" s="1">
        <v>43253</v>
      </c>
      <c r="C1672">
        <v>9294</v>
      </c>
      <c r="D1672" t="s">
        <v>111</v>
      </c>
      <c r="E1672" t="s">
        <v>33</v>
      </c>
      <c r="F1672" t="s">
        <v>160</v>
      </c>
      <c r="G1672" t="s">
        <v>29</v>
      </c>
      <c r="H1672">
        <f t="shared" si="26"/>
        <v>325</v>
      </c>
      <c r="M1672">
        <v>65</v>
      </c>
      <c r="N1672">
        <v>5</v>
      </c>
    </row>
    <row r="1673" spans="1:14">
      <c r="A1673">
        <v>25074</v>
      </c>
      <c r="B1673" s="1">
        <v>43253</v>
      </c>
      <c r="C1673">
        <v>717</v>
      </c>
      <c r="D1673" t="s">
        <v>90</v>
      </c>
      <c r="E1673" t="s">
        <v>28</v>
      </c>
      <c r="F1673" t="s">
        <v>94</v>
      </c>
      <c r="G1673" t="s">
        <v>53</v>
      </c>
      <c r="H1673">
        <f t="shared" si="26"/>
        <v>133.37</v>
      </c>
      <c r="M1673">
        <v>133.37</v>
      </c>
      <c r="N1673">
        <v>1</v>
      </c>
    </row>
    <row r="1674" spans="1:14">
      <c r="A1674">
        <v>41287</v>
      </c>
      <c r="B1674" s="1">
        <v>43252</v>
      </c>
      <c r="C1674">
        <v>9581</v>
      </c>
      <c r="D1674" t="s">
        <v>111</v>
      </c>
      <c r="E1674" t="s">
        <v>33</v>
      </c>
      <c r="F1674" t="s">
        <v>160</v>
      </c>
      <c r="G1674" t="s">
        <v>29</v>
      </c>
      <c r="H1674">
        <f t="shared" si="26"/>
        <v>325</v>
      </c>
      <c r="M1674">
        <v>65</v>
      </c>
      <c r="N1674">
        <v>5</v>
      </c>
    </row>
    <row r="1675" spans="1:14">
      <c r="A1675">
        <v>35393</v>
      </c>
      <c r="B1675" s="1">
        <v>43251</v>
      </c>
      <c r="C1675">
        <v>2922</v>
      </c>
      <c r="D1675" t="s">
        <v>111</v>
      </c>
      <c r="E1675" t="s">
        <v>33</v>
      </c>
      <c r="F1675" t="s">
        <v>706</v>
      </c>
      <c r="G1675" t="s">
        <v>29</v>
      </c>
      <c r="H1675">
        <f t="shared" si="26"/>
        <v>264.95</v>
      </c>
      <c r="M1675">
        <v>52.99</v>
      </c>
      <c r="N1675">
        <v>5</v>
      </c>
    </row>
    <row r="1676" spans="1:14">
      <c r="A1676">
        <v>35389</v>
      </c>
      <c r="B1676" s="1">
        <v>43251</v>
      </c>
      <c r="C1676">
        <v>7175</v>
      </c>
      <c r="D1676" t="s">
        <v>111</v>
      </c>
      <c r="E1676" t="s">
        <v>33</v>
      </c>
      <c r="F1676" t="s">
        <v>258</v>
      </c>
      <c r="G1676" t="s">
        <v>29</v>
      </c>
      <c r="H1676">
        <f t="shared" si="26"/>
        <v>137.69999999999999</v>
      </c>
      <c r="M1676">
        <v>27.54</v>
      </c>
      <c r="N1676">
        <v>5</v>
      </c>
    </row>
    <row r="1677" spans="1:14">
      <c r="A1677">
        <v>22481</v>
      </c>
      <c r="B1677" s="1">
        <v>43246</v>
      </c>
      <c r="C1677">
        <v>5821</v>
      </c>
      <c r="D1677" t="s">
        <v>90</v>
      </c>
      <c r="E1677" t="s">
        <v>33</v>
      </c>
      <c r="F1677" t="s">
        <v>160</v>
      </c>
      <c r="G1677" t="s">
        <v>29</v>
      </c>
      <c r="H1677">
        <f t="shared" si="26"/>
        <v>130</v>
      </c>
      <c r="M1677">
        <v>65</v>
      </c>
      <c r="N1677">
        <v>2</v>
      </c>
    </row>
    <row r="1678" spans="1:14">
      <c r="A1678">
        <v>50571</v>
      </c>
      <c r="B1678" s="1">
        <v>43245</v>
      </c>
      <c r="C1678">
        <v>1507</v>
      </c>
      <c r="D1678" t="s">
        <v>111</v>
      </c>
      <c r="E1678" t="s">
        <v>33</v>
      </c>
      <c r="F1678" t="s">
        <v>120</v>
      </c>
      <c r="G1678" t="s">
        <v>53</v>
      </c>
      <c r="H1678">
        <f t="shared" si="26"/>
        <v>473.75</v>
      </c>
      <c r="M1678">
        <v>94.75</v>
      </c>
      <c r="N1678">
        <v>5</v>
      </c>
    </row>
    <row r="1679" spans="1:14">
      <c r="A1679">
        <v>48844</v>
      </c>
      <c r="B1679" s="1">
        <v>43245</v>
      </c>
      <c r="C1679">
        <v>5316</v>
      </c>
      <c r="D1679" t="s">
        <v>90</v>
      </c>
      <c r="E1679" t="s">
        <v>33</v>
      </c>
      <c r="F1679" t="s">
        <v>160</v>
      </c>
      <c r="G1679" t="s">
        <v>29</v>
      </c>
      <c r="H1679">
        <f t="shared" si="26"/>
        <v>130</v>
      </c>
      <c r="M1679">
        <v>65</v>
      </c>
      <c r="N1679">
        <v>2</v>
      </c>
    </row>
    <row r="1680" spans="1:14">
      <c r="A1680">
        <v>34089</v>
      </c>
      <c r="B1680" s="1">
        <v>43244</v>
      </c>
      <c r="C1680">
        <v>8004</v>
      </c>
      <c r="D1680" t="s">
        <v>111</v>
      </c>
      <c r="E1680" t="s">
        <v>33</v>
      </c>
      <c r="F1680" t="s">
        <v>120</v>
      </c>
      <c r="G1680" t="s">
        <v>53</v>
      </c>
      <c r="H1680">
        <f t="shared" si="26"/>
        <v>473.75</v>
      </c>
      <c r="M1680">
        <v>94.75</v>
      </c>
      <c r="N1680">
        <v>5</v>
      </c>
    </row>
    <row r="1681" spans="1:14">
      <c r="A1681">
        <v>20929</v>
      </c>
      <c r="B1681" s="1">
        <v>43244</v>
      </c>
      <c r="C1681">
        <v>8747</v>
      </c>
      <c r="D1681" t="s">
        <v>90</v>
      </c>
      <c r="E1681" t="s">
        <v>33</v>
      </c>
      <c r="F1681" t="s">
        <v>505</v>
      </c>
      <c r="G1681" t="s">
        <v>53</v>
      </c>
      <c r="H1681">
        <f t="shared" si="26"/>
        <v>60</v>
      </c>
      <c r="M1681">
        <v>30</v>
      </c>
      <c r="N1681">
        <v>2</v>
      </c>
    </row>
    <row r="1682" spans="1:14">
      <c r="A1682">
        <v>35266</v>
      </c>
      <c r="B1682" s="1">
        <v>43243</v>
      </c>
      <c r="C1682">
        <v>288</v>
      </c>
      <c r="D1682" t="s">
        <v>111</v>
      </c>
      <c r="E1682" t="s">
        <v>33</v>
      </c>
      <c r="F1682" t="s">
        <v>120</v>
      </c>
      <c r="G1682" t="s">
        <v>53</v>
      </c>
      <c r="H1682">
        <f t="shared" si="26"/>
        <v>473.75</v>
      </c>
      <c r="M1682">
        <v>94.75</v>
      </c>
      <c r="N1682">
        <v>5</v>
      </c>
    </row>
    <row r="1683" spans="1:14">
      <c r="A1683">
        <v>46401</v>
      </c>
      <c r="B1683" s="1">
        <v>43243</v>
      </c>
      <c r="C1683">
        <v>8850</v>
      </c>
      <c r="D1683" t="s">
        <v>90</v>
      </c>
      <c r="E1683" t="s">
        <v>33</v>
      </c>
      <c r="F1683" t="s">
        <v>160</v>
      </c>
      <c r="G1683" t="s">
        <v>29</v>
      </c>
      <c r="H1683">
        <f t="shared" si="26"/>
        <v>130</v>
      </c>
      <c r="M1683">
        <v>65</v>
      </c>
      <c r="N1683">
        <v>2</v>
      </c>
    </row>
    <row r="1684" spans="1:14">
      <c r="A1684">
        <v>47796</v>
      </c>
      <c r="B1684" s="1">
        <v>43242</v>
      </c>
      <c r="C1684">
        <v>8587</v>
      </c>
      <c r="D1684" t="s">
        <v>111</v>
      </c>
      <c r="E1684" t="s">
        <v>33</v>
      </c>
      <c r="F1684" t="s">
        <v>120</v>
      </c>
      <c r="G1684" t="s">
        <v>53</v>
      </c>
      <c r="H1684">
        <f t="shared" si="26"/>
        <v>473.75</v>
      </c>
      <c r="M1684">
        <v>94.75</v>
      </c>
      <c r="N1684">
        <v>5</v>
      </c>
    </row>
    <row r="1685" spans="1:14">
      <c r="A1685">
        <v>34773</v>
      </c>
      <c r="B1685" s="1">
        <v>43242</v>
      </c>
      <c r="C1685">
        <v>11169</v>
      </c>
      <c r="D1685" t="s">
        <v>90</v>
      </c>
      <c r="E1685" t="s">
        <v>28</v>
      </c>
      <c r="F1685" t="s">
        <v>120</v>
      </c>
      <c r="G1685" t="s">
        <v>53</v>
      </c>
      <c r="H1685">
        <f t="shared" si="26"/>
        <v>189.5</v>
      </c>
      <c r="M1685">
        <v>94.75</v>
      </c>
      <c r="N1685">
        <v>2</v>
      </c>
    </row>
    <row r="1686" spans="1:14">
      <c r="A1686">
        <v>42152</v>
      </c>
      <c r="B1686" s="1">
        <v>43242</v>
      </c>
      <c r="C1686">
        <v>10884</v>
      </c>
      <c r="D1686" t="s">
        <v>90</v>
      </c>
      <c r="E1686" t="s">
        <v>28</v>
      </c>
      <c r="F1686" t="s">
        <v>183</v>
      </c>
      <c r="G1686" t="s">
        <v>46</v>
      </c>
      <c r="H1686">
        <f t="shared" si="26"/>
        <v>330</v>
      </c>
      <c r="M1686">
        <v>165</v>
      </c>
      <c r="N1686">
        <v>2</v>
      </c>
    </row>
    <row r="1687" spans="1:14">
      <c r="A1687">
        <v>34506</v>
      </c>
      <c r="B1687" s="1">
        <v>43241</v>
      </c>
      <c r="C1687">
        <v>9174</v>
      </c>
      <c r="D1687" t="s">
        <v>90</v>
      </c>
      <c r="E1687" t="s">
        <v>28</v>
      </c>
      <c r="F1687" t="s">
        <v>120</v>
      </c>
      <c r="G1687" t="s">
        <v>53</v>
      </c>
      <c r="H1687">
        <f t="shared" si="26"/>
        <v>284.25</v>
      </c>
      <c r="M1687">
        <v>94.75</v>
      </c>
      <c r="N1687">
        <v>3</v>
      </c>
    </row>
    <row r="1688" spans="1:14">
      <c r="A1688">
        <v>24878</v>
      </c>
      <c r="B1688" s="1">
        <v>43241</v>
      </c>
      <c r="C1688">
        <v>8681</v>
      </c>
      <c r="D1688" t="s">
        <v>90</v>
      </c>
      <c r="E1688" t="s">
        <v>28</v>
      </c>
      <c r="F1688" t="s">
        <v>183</v>
      </c>
      <c r="G1688" t="s">
        <v>46</v>
      </c>
      <c r="H1688">
        <f t="shared" si="26"/>
        <v>330</v>
      </c>
      <c r="M1688">
        <v>165</v>
      </c>
      <c r="N1688">
        <v>2</v>
      </c>
    </row>
    <row r="1689" spans="1:14">
      <c r="A1689">
        <v>27586</v>
      </c>
      <c r="B1689" s="1">
        <v>43240</v>
      </c>
      <c r="C1689">
        <v>2683</v>
      </c>
      <c r="D1689" t="s">
        <v>111</v>
      </c>
      <c r="E1689" t="s">
        <v>28</v>
      </c>
      <c r="F1689" t="s">
        <v>160</v>
      </c>
      <c r="G1689" t="s">
        <v>29</v>
      </c>
      <c r="H1689">
        <f t="shared" si="26"/>
        <v>325</v>
      </c>
      <c r="M1689">
        <v>65</v>
      </c>
      <c r="N1689">
        <v>5</v>
      </c>
    </row>
    <row r="1690" spans="1:14">
      <c r="A1690">
        <v>27647</v>
      </c>
      <c r="B1690" s="1">
        <v>43240</v>
      </c>
      <c r="C1690">
        <v>1067</v>
      </c>
      <c r="D1690" t="s">
        <v>90</v>
      </c>
      <c r="E1690" t="s">
        <v>28</v>
      </c>
      <c r="F1690" t="s">
        <v>183</v>
      </c>
      <c r="G1690" t="s">
        <v>46</v>
      </c>
      <c r="H1690">
        <f t="shared" si="26"/>
        <v>330</v>
      </c>
      <c r="M1690">
        <v>165</v>
      </c>
      <c r="N1690">
        <v>2</v>
      </c>
    </row>
    <row r="1691" spans="1:14">
      <c r="A1691">
        <v>30802</v>
      </c>
      <c r="B1691" s="1">
        <v>43239</v>
      </c>
      <c r="C1691">
        <v>8422</v>
      </c>
      <c r="D1691" t="s">
        <v>111</v>
      </c>
      <c r="E1691" t="s">
        <v>28</v>
      </c>
      <c r="F1691" t="s">
        <v>160</v>
      </c>
      <c r="G1691" t="s">
        <v>29</v>
      </c>
      <c r="H1691">
        <f t="shared" si="26"/>
        <v>325</v>
      </c>
      <c r="M1691">
        <v>65</v>
      </c>
      <c r="N1691">
        <v>5</v>
      </c>
    </row>
    <row r="1692" spans="1:14">
      <c r="A1692">
        <v>33824</v>
      </c>
      <c r="B1692" s="1">
        <v>43239</v>
      </c>
      <c r="C1692">
        <v>1509</v>
      </c>
      <c r="D1692" t="s">
        <v>90</v>
      </c>
      <c r="E1692" t="s">
        <v>28</v>
      </c>
      <c r="F1692" t="s">
        <v>258</v>
      </c>
      <c r="G1692" t="s">
        <v>29</v>
      </c>
      <c r="H1692">
        <f t="shared" si="26"/>
        <v>82.62</v>
      </c>
      <c r="M1692">
        <v>27.54</v>
      </c>
      <c r="N1692">
        <v>3</v>
      </c>
    </row>
    <row r="1693" spans="1:14">
      <c r="A1693">
        <v>44316</v>
      </c>
      <c r="B1693" s="1">
        <v>43239</v>
      </c>
      <c r="C1693">
        <v>5598</v>
      </c>
      <c r="D1693" t="s">
        <v>90</v>
      </c>
      <c r="E1693" t="s">
        <v>28</v>
      </c>
      <c r="F1693" t="s">
        <v>160</v>
      </c>
      <c r="G1693" t="s">
        <v>29</v>
      </c>
      <c r="H1693">
        <f t="shared" si="26"/>
        <v>130</v>
      </c>
      <c r="M1693">
        <v>65</v>
      </c>
      <c r="N1693">
        <v>2</v>
      </c>
    </row>
    <row r="1694" spans="1:14">
      <c r="A1694">
        <v>24594</v>
      </c>
      <c r="B1694" s="1">
        <v>43238</v>
      </c>
      <c r="C1694">
        <v>5038</v>
      </c>
      <c r="D1694" t="s">
        <v>111</v>
      </c>
      <c r="E1694" t="s">
        <v>28</v>
      </c>
      <c r="F1694" t="s">
        <v>183</v>
      </c>
      <c r="G1694" t="s">
        <v>46</v>
      </c>
      <c r="H1694">
        <f t="shared" si="26"/>
        <v>825</v>
      </c>
      <c r="M1694">
        <v>165</v>
      </c>
      <c r="N1694">
        <v>5</v>
      </c>
    </row>
    <row r="1695" spans="1:14">
      <c r="A1695">
        <v>23464</v>
      </c>
      <c r="B1695" s="1">
        <v>43238</v>
      </c>
      <c r="C1695">
        <v>11252</v>
      </c>
      <c r="D1695" t="s">
        <v>90</v>
      </c>
      <c r="E1695" t="s">
        <v>28</v>
      </c>
      <c r="F1695" t="s">
        <v>160</v>
      </c>
      <c r="G1695" t="s">
        <v>29</v>
      </c>
      <c r="H1695">
        <f t="shared" si="26"/>
        <v>130</v>
      </c>
      <c r="M1695">
        <v>65</v>
      </c>
      <c r="N1695">
        <v>2</v>
      </c>
    </row>
    <row r="1696" spans="1:14">
      <c r="A1696">
        <v>66959</v>
      </c>
      <c r="B1696" s="1">
        <v>43238</v>
      </c>
      <c r="C1696">
        <v>2048</v>
      </c>
      <c r="D1696" t="s">
        <v>90</v>
      </c>
      <c r="E1696" t="s">
        <v>28</v>
      </c>
      <c r="F1696" t="s">
        <v>160</v>
      </c>
      <c r="G1696" t="s">
        <v>29</v>
      </c>
      <c r="H1696">
        <f t="shared" si="26"/>
        <v>260</v>
      </c>
      <c r="M1696">
        <v>65</v>
      </c>
      <c r="N1696">
        <v>4</v>
      </c>
    </row>
    <row r="1697" spans="1:14">
      <c r="A1697">
        <v>43739</v>
      </c>
      <c r="B1697" s="1">
        <v>43237</v>
      </c>
      <c r="C1697">
        <v>2569</v>
      </c>
      <c r="D1697" t="s">
        <v>111</v>
      </c>
      <c r="E1697" t="s">
        <v>19</v>
      </c>
      <c r="F1697" t="s">
        <v>537</v>
      </c>
      <c r="G1697" t="s">
        <v>53</v>
      </c>
      <c r="H1697">
        <f t="shared" si="26"/>
        <v>350</v>
      </c>
      <c r="M1697">
        <v>70</v>
      </c>
      <c r="N1697">
        <v>5</v>
      </c>
    </row>
    <row r="1698" spans="1:14">
      <c r="A1698">
        <v>20929</v>
      </c>
      <c r="B1698" s="1">
        <v>43237</v>
      </c>
      <c r="C1698">
        <v>8747</v>
      </c>
      <c r="D1698" t="s">
        <v>90</v>
      </c>
      <c r="E1698" t="s">
        <v>33</v>
      </c>
      <c r="F1698" t="s">
        <v>160</v>
      </c>
      <c r="G1698" t="s">
        <v>29</v>
      </c>
      <c r="H1698">
        <f t="shared" si="26"/>
        <v>130</v>
      </c>
      <c r="M1698">
        <v>65</v>
      </c>
      <c r="N1698">
        <v>2</v>
      </c>
    </row>
    <row r="1699" spans="1:14">
      <c r="A1699">
        <v>62840</v>
      </c>
      <c r="B1699" s="1">
        <v>43237</v>
      </c>
      <c r="C1699">
        <v>9906</v>
      </c>
      <c r="D1699" t="s">
        <v>90</v>
      </c>
      <c r="E1699" t="s">
        <v>33</v>
      </c>
      <c r="F1699" t="s">
        <v>120</v>
      </c>
      <c r="G1699" t="s">
        <v>53</v>
      </c>
      <c r="H1699">
        <f t="shared" si="26"/>
        <v>379</v>
      </c>
      <c r="M1699">
        <v>94.75</v>
      </c>
      <c r="N1699">
        <v>4</v>
      </c>
    </row>
    <row r="1700" spans="1:14">
      <c r="A1700">
        <v>22298</v>
      </c>
      <c r="B1700" s="1">
        <v>43236</v>
      </c>
      <c r="C1700">
        <v>9072</v>
      </c>
      <c r="D1700" t="s">
        <v>111</v>
      </c>
      <c r="E1700" t="s">
        <v>33</v>
      </c>
      <c r="F1700" t="s">
        <v>160</v>
      </c>
      <c r="G1700" t="s">
        <v>29</v>
      </c>
      <c r="H1700">
        <f t="shared" si="26"/>
        <v>325</v>
      </c>
      <c r="M1700">
        <v>65</v>
      </c>
      <c r="N1700">
        <v>5</v>
      </c>
    </row>
    <row r="1701" spans="1:14">
      <c r="A1701">
        <v>45863</v>
      </c>
      <c r="B1701" s="1">
        <v>43236</v>
      </c>
      <c r="C1701">
        <v>1880</v>
      </c>
      <c r="D1701" t="s">
        <v>90</v>
      </c>
      <c r="E1701" t="s">
        <v>33</v>
      </c>
      <c r="F1701" t="s">
        <v>183</v>
      </c>
      <c r="G1701" t="s">
        <v>46</v>
      </c>
      <c r="H1701">
        <f t="shared" si="26"/>
        <v>330</v>
      </c>
      <c r="M1701">
        <v>165</v>
      </c>
      <c r="N1701">
        <v>2</v>
      </c>
    </row>
    <row r="1702" spans="1:14">
      <c r="A1702">
        <v>16590</v>
      </c>
      <c r="B1702" s="1">
        <v>43236</v>
      </c>
      <c r="C1702">
        <v>11431</v>
      </c>
      <c r="D1702" t="s">
        <v>90</v>
      </c>
      <c r="E1702" t="s">
        <v>33</v>
      </c>
      <c r="F1702" t="s">
        <v>120</v>
      </c>
      <c r="G1702" t="s">
        <v>53</v>
      </c>
      <c r="H1702">
        <f t="shared" si="26"/>
        <v>379</v>
      </c>
      <c r="M1702">
        <v>94.75</v>
      </c>
      <c r="N1702">
        <v>4</v>
      </c>
    </row>
    <row r="1703" spans="1:14">
      <c r="A1703">
        <v>42777</v>
      </c>
      <c r="B1703" s="1">
        <v>43235</v>
      </c>
      <c r="C1703">
        <v>4438</v>
      </c>
      <c r="D1703" t="s">
        <v>111</v>
      </c>
      <c r="E1703" t="s">
        <v>33</v>
      </c>
      <c r="F1703" t="s">
        <v>160</v>
      </c>
      <c r="G1703" t="s">
        <v>29</v>
      </c>
      <c r="H1703">
        <f t="shared" si="26"/>
        <v>325</v>
      </c>
      <c r="M1703">
        <v>65</v>
      </c>
      <c r="N1703">
        <v>5</v>
      </c>
    </row>
    <row r="1704" spans="1:14">
      <c r="A1704">
        <v>46864</v>
      </c>
      <c r="B1704" s="1">
        <v>43235</v>
      </c>
      <c r="C1704">
        <v>3066</v>
      </c>
      <c r="D1704" t="s">
        <v>90</v>
      </c>
      <c r="E1704" t="s">
        <v>33</v>
      </c>
      <c r="F1704" t="s">
        <v>120</v>
      </c>
      <c r="G1704" t="s">
        <v>53</v>
      </c>
      <c r="H1704">
        <f t="shared" si="26"/>
        <v>379</v>
      </c>
      <c r="M1704">
        <v>94.75</v>
      </c>
      <c r="N1704">
        <v>4</v>
      </c>
    </row>
    <row r="1705" spans="1:14">
      <c r="A1705">
        <v>45036</v>
      </c>
      <c r="B1705" s="1">
        <v>43235</v>
      </c>
      <c r="C1705">
        <v>10126</v>
      </c>
      <c r="D1705" t="s">
        <v>90</v>
      </c>
      <c r="E1705" t="s">
        <v>33</v>
      </c>
      <c r="F1705" t="s">
        <v>120</v>
      </c>
      <c r="G1705" t="s">
        <v>53</v>
      </c>
      <c r="H1705">
        <f t="shared" si="26"/>
        <v>189.5</v>
      </c>
      <c r="M1705">
        <v>94.75</v>
      </c>
      <c r="N1705">
        <v>2</v>
      </c>
    </row>
    <row r="1706" spans="1:14">
      <c r="A1706">
        <v>24271</v>
      </c>
      <c r="B1706" s="1">
        <v>43234</v>
      </c>
      <c r="C1706">
        <v>1448</v>
      </c>
      <c r="D1706" t="s">
        <v>111</v>
      </c>
      <c r="E1706" t="s">
        <v>33</v>
      </c>
      <c r="F1706" t="s">
        <v>183</v>
      </c>
      <c r="G1706" t="s">
        <v>46</v>
      </c>
      <c r="H1706">
        <f t="shared" si="26"/>
        <v>825</v>
      </c>
      <c r="M1706">
        <v>165</v>
      </c>
      <c r="N1706">
        <v>5</v>
      </c>
    </row>
    <row r="1707" spans="1:14">
      <c r="A1707">
        <v>42154</v>
      </c>
      <c r="B1707" s="1">
        <v>43234</v>
      </c>
      <c r="C1707">
        <v>11977</v>
      </c>
      <c r="D1707" t="s">
        <v>90</v>
      </c>
      <c r="E1707" t="s">
        <v>33</v>
      </c>
      <c r="F1707" t="s">
        <v>120</v>
      </c>
      <c r="G1707" t="s">
        <v>53</v>
      </c>
      <c r="H1707">
        <f t="shared" si="26"/>
        <v>189.5</v>
      </c>
      <c r="M1707">
        <v>94.75</v>
      </c>
      <c r="N1707">
        <v>2</v>
      </c>
    </row>
    <row r="1708" spans="1:14">
      <c r="A1708">
        <v>25847</v>
      </c>
      <c r="B1708" s="1">
        <v>43233</v>
      </c>
      <c r="C1708">
        <v>6180</v>
      </c>
      <c r="D1708" t="s">
        <v>90</v>
      </c>
      <c r="E1708" t="s">
        <v>33</v>
      </c>
      <c r="F1708" t="s">
        <v>120</v>
      </c>
      <c r="G1708" t="s">
        <v>53</v>
      </c>
      <c r="H1708">
        <f t="shared" si="26"/>
        <v>189.5</v>
      </c>
      <c r="M1708">
        <v>94.75</v>
      </c>
      <c r="N1708">
        <v>2</v>
      </c>
    </row>
    <row r="1709" spans="1:14">
      <c r="A1709">
        <v>46725</v>
      </c>
      <c r="B1709" s="1">
        <v>43231</v>
      </c>
      <c r="C1709">
        <v>2431</v>
      </c>
      <c r="D1709" t="s">
        <v>90</v>
      </c>
      <c r="E1709" t="s">
        <v>28</v>
      </c>
      <c r="F1709" t="s">
        <v>134</v>
      </c>
      <c r="G1709" t="s">
        <v>29</v>
      </c>
      <c r="H1709">
        <f t="shared" si="26"/>
        <v>85</v>
      </c>
      <c r="M1709">
        <v>85</v>
      </c>
      <c r="N1709">
        <v>1</v>
      </c>
    </row>
    <row r="1710" spans="1:14">
      <c r="A1710">
        <v>24820</v>
      </c>
      <c r="B1710" s="1">
        <v>43225</v>
      </c>
      <c r="C1710">
        <v>4862</v>
      </c>
      <c r="D1710" t="s">
        <v>90</v>
      </c>
      <c r="E1710" t="s">
        <v>28</v>
      </c>
      <c r="F1710" t="s">
        <v>120</v>
      </c>
      <c r="G1710" t="s">
        <v>53</v>
      </c>
      <c r="H1710">
        <f t="shared" si="26"/>
        <v>189.5</v>
      </c>
      <c r="M1710">
        <v>94.75</v>
      </c>
      <c r="N1710">
        <v>2</v>
      </c>
    </row>
    <row r="1711" spans="1:14">
      <c r="A1711">
        <v>31269</v>
      </c>
      <c r="B1711" s="1">
        <v>43224</v>
      </c>
      <c r="C1711">
        <v>12205</v>
      </c>
      <c r="D1711" t="s">
        <v>90</v>
      </c>
      <c r="E1711" t="s">
        <v>28</v>
      </c>
      <c r="F1711" t="s">
        <v>120</v>
      </c>
      <c r="G1711" t="s">
        <v>53</v>
      </c>
      <c r="H1711">
        <f t="shared" si="26"/>
        <v>189.5</v>
      </c>
      <c r="M1711">
        <v>94.75</v>
      </c>
      <c r="N1711">
        <v>2</v>
      </c>
    </row>
    <row r="1712" spans="1:14">
      <c r="A1712">
        <v>33824</v>
      </c>
      <c r="B1712" s="1">
        <v>43224</v>
      </c>
      <c r="C1712">
        <v>1509</v>
      </c>
      <c r="D1712" t="s">
        <v>90</v>
      </c>
      <c r="E1712" t="s">
        <v>28</v>
      </c>
      <c r="F1712" t="s">
        <v>160</v>
      </c>
      <c r="G1712" t="s">
        <v>29</v>
      </c>
      <c r="H1712">
        <f t="shared" si="26"/>
        <v>195</v>
      </c>
      <c r="M1712">
        <v>65</v>
      </c>
      <c r="N1712">
        <v>3</v>
      </c>
    </row>
    <row r="1713" spans="1:14">
      <c r="A1713">
        <v>29270</v>
      </c>
      <c r="B1713" s="1">
        <v>43223</v>
      </c>
      <c r="C1713">
        <v>6187</v>
      </c>
      <c r="D1713" t="s">
        <v>90</v>
      </c>
      <c r="E1713" t="s">
        <v>28</v>
      </c>
      <c r="F1713" t="s">
        <v>120</v>
      </c>
      <c r="G1713" t="s">
        <v>53</v>
      </c>
      <c r="H1713">
        <f t="shared" si="26"/>
        <v>189.5</v>
      </c>
      <c r="M1713">
        <v>94.75</v>
      </c>
      <c r="N1713">
        <v>2</v>
      </c>
    </row>
    <row r="1714" spans="1:14">
      <c r="A1714">
        <v>30335</v>
      </c>
      <c r="B1714" s="1">
        <v>43222</v>
      </c>
      <c r="C1714">
        <v>1975</v>
      </c>
      <c r="D1714" t="s">
        <v>90</v>
      </c>
      <c r="E1714" t="s">
        <v>28</v>
      </c>
      <c r="F1714" t="s">
        <v>120</v>
      </c>
      <c r="G1714" t="s">
        <v>53</v>
      </c>
      <c r="H1714">
        <f t="shared" si="26"/>
        <v>189.5</v>
      </c>
      <c r="M1714">
        <v>94.75</v>
      </c>
      <c r="N1714">
        <v>2</v>
      </c>
    </row>
    <row r="1715" spans="1:14">
      <c r="A1715">
        <v>25606</v>
      </c>
      <c r="B1715" s="1">
        <v>43221</v>
      </c>
      <c r="C1715">
        <v>4700</v>
      </c>
      <c r="D1715" t="s">
        <v>90</v>
      </c>
      <c r="E1715" t="s">
        <v>28</v>
      </c>
      <c r="F1715" t="s">
        <v>120</v>
      </c>
      <c r="G1715" t="s">
        <v>53</v>
      </c>
      <c r="H1715">
        <f t="shared" si="26"/>
        <v>189.5</v>
      </c>
      <c r="M1715">
        <v>94.75</v>
      </c>
      <c r="N1715">
        <v>2</v>
      </c>
    </row>
    <row r="1716" spans="1:14">
      <c r="A1716">
        <v>27005</v>
      </c>
      <c r="B1716" s="1">
        <v>43220</v>
      </c>
      <c r="C1716">
        <v>11357</v>
      </c>
      <c r="D1716" t="s">
        <v>90</v>
      </c>
      <c r="E1716" t="s">
        <v>28</v>
      </c>
      <c r="F1716" t="s">
        <v>120</v>
      </c>
      <c r="G1716" t="s">
        <v>53</v>
      </c>
      <c r="H1716">
        <f t="shared" si="26"/>
        <v>189.5</v>
      </c>
      <c r="M1716">
        <v>94.75</v>
      </c>
      <c r="N1716">
        <v>2</v>
      </c>
    </row>
    <row r="1717" spans="1:14">
      <c r="A1717">
        <v>33607</v>
      </c>
      <c r="B1717" s="1">
        <v>43220</v>
      </c>
      <c r="C1717">
        <v>122</v>
      </c>
      <c r="D1717" t="s">
        <v>90</v>
      </c>
      <c r="E1717" t="s">
        <v>28</v>
      </c>
      <c r="F1717" t="s">
        <v>120</v>
      </c>
      <c r="G1717" t="s">
        <v>53</v>
      </c>
      <c r="H1717">
        <f t="shared" si="26"/>
        <v>284.25</v>
      </c>
      <c r="M1717">
        <v>94.75</v>
      </c>
      <c r="N1717">
        <v>3</v>
      </c>
    </row>
    <row r="1718" spans="1:14">
      <c r="A1718">
        <v>49888</v>
      </c>
      <c r="B1718" s="1">
        <v>43219</v>
      </c>
      <c r="C1718">
        <v>6897</v>
      </c>
      <c r="D1718" t="s">
        <v>90</v>
      </c>
      <c r="E1718" t="s">
        <v>28</v>
      </c>
      <c r="F1718" t="s">
        <v>94</v>
      </c>
      <c r="G1718" t="s">
        <v>53</v>
      </c>
      <c r="H1718">
        <f t="shared" si="26"/>
        <v>133.37</v>
      </c>
      <c r="M1718">
        <v>133.37</v>
      </c>
      <c r="N1718">
        <v>1</v>
      </c>
    </row>
    <row r="1719" spans="1:14">
      <c r="A1719">
        <v>33058</v>
      </c>
      <c r="B1719" s="1">
        <v>43217</v>
      </c>
      <c r="C1719">
        <v>5855</v>
      </c>
      <c r="D1719" t="s">
        <v>111</v>
      </c>
      <c r="E1719" t="s">
        <v>33</v>
      </c>
      <c r="F1719" t="s">
        <v>160</v>
      </c>
      <c r="G1719" t="s">
        <v>29</v>
      </c>
      <c r="H1719">
        <f t="shared" si="26"/>
        <v>325</v>
      </c>
      <c r="M1719">
        <v>65</v>
      </c>
      <c r="N1719">
        <v>5</v>
      </c>
    </row>
    <row r="1720" spans="1:14">
      <c r="A1720">
        <v>49622</v>
      </c>
      <c r="B1720" s="1">
        <v>43215</v>
      </c>
      <c r="C1720">
        <v>7112</v>
      </c>
      <c r="D1720" t="s">
        <v>90</v>
      </c>
      <c r="E1720" t="s">
        <v>28</v>
      </c>
      <c r="F1720" t="s">
        <v>122</v>
      </c>
      <c r="G1720" t="s">
        <v>46</v>
      </c>
      <c r="H1720">
        <f t="shared" si="26"/>
        <v>211.96</v>
      </c>
      <c r="M1720">
        <v>52.99</v>
      </c>
      <c r="N1720">
        <v>4</v>
      </c>
    </row>
    <row r="1721" spans="1:14">
      <c r="A1721">
        <v>45987</v>
      </c>
      <c r="B1721" s="1">
        <v>43215</v>
      </c>
      <c r="C1721">
        <v>9419</v>
      </c>
      <c r="D1721" t="s">
        <v>90</v>
      </c>
      <c r="E1721" t="s">
        <v>33</v>
      </c>
      <c r="F1721" t="s">
        <v>160</v>
      </c>
      <c r="G1721" t="s">
        <v>29</v>
      </c>
      <c r="H1721">
        <f t="shared" si="26"/>
        <v>260</v>
      </c>
      <c r="M1721">
        <v>65</v>
      </c>
      <c r="N1721">
        <v>4</v>
      </c>
    </row>
    <row r="1722" spans="1:14">
      <c r="A1722">
        <v>39081</v>
      </c>
      <c r="B1722" s="1">
        <v>43214</v>
      </c>
      <c r="C1722">
        <v>9368</v>
      </c>
      <c r="D1722" t="s">
        <v>111</v>
      </c>
      <c r="E1722" t="s">
        <v>33</v>
      </c>
      <c r="F1722" t="s">
        <v>240</v>
      </c>
      <c r="G1722" t="s">
        <v>29</v>
      </c>
      <c r="H1722">
        <f t="shared" si="26"/>
        <v>925</v>
      </c>
      <c r="M1722">
        <v>185</v>
      </c>
      <c r="N1722">
        <v>5</v>
      </c>
    </row>
    <row r="1723" spans="1:14">
      <c r="A1723">
        <v>47493</v>
      </c>
      <c r="B1723" s="1">
        <v>43214</v>
      </c>
      <c r="C1723">
        <v>4612</v>
      </c>
      <c r="D1723" t="s">
        <v>90</v>
      </c>
      <c r="E1723" t="s">
        <v>33</v>
      </c>
      <c r="F1723" t="s">
        <v>183</v>
      </c>
      <c r="G1723" t="s">
        <v>46</v>
      </c>
      <c r="H1723">
        <f t="shared" si="26"/>
        <v>660</v>
      </c>
      <c r="M1723">
        <v>165</v>
      </c>
      <c r="N1723">
        <v>4</v>
      </c>
    </row>
    <row r="1724" spans="1:14">
      <c r="A1724">
        <v>31239</v>
      </c>
      <c r="B1724" s="1">
        <v>43213</v>
      </c>
      <c r="C1724">
        <v>5564</v>
      </c>
      <c r="D1724" t="s">
        <v>90</v>
      </c>
      <c r="E1724" t="s">
        <v>28</v>
      </c>
      <c r="F1724" t="s">
        <v>120</v>
      </c>
      <c r="G1724" t="s">
        <v>53</v>
      </c>
      <c r="H1724">
        <f t="shared" si="26"/>
        <v>379</v>
      </c>
      <c r="M1724">
        <v>94.75</v>
      </c>
      <c r="N1724">
        <v>4</v>
      </c>
    </row>
    <row r="1725" spans="1:14">
      <c r="A1725">
        <v>32566</v>
      </c>
      <c r="B1725" s="1">
        <v>43212</v>
      </c>
      <c r="C1725">
        <v>3797</v>
      </c>
      <c r="D1725" t="s">
        <v>111</v>
      </c>
      <c r="E1725" t="s">
        <v>33</v>
      </c>
      <c r="F1725" t="s">
        <v>258</v>
      </c>
      <c r="G1725" t="s">
        <v>29</v>
      </c>
      <c r="H1725">
        <f t="shared" si="26"/>
        <v>137.69999999999999</v>
      </c>
      <c r="M1725">
        <v>27.54</v>
      </c>
      <c r="N1725">
        <v>5</v>
      </c>
    </row>
    <row r="1726" spans="1:14">
      <c r="A1726">
        <v>47752</v>
      </c>
      <c r="B1726" s="1">
        <v>43212</v>
      </c>
      <c r="C1726">
        <v>9114</v>
      </c>
      <c r="D1726" t="s">
        <v>90</v>
      </c>
      <c r="E1726" t="s">
        <v>28</v>
      </c>
      <c r="F1726" t="s">
        <v>120</v>
      </c>
      <c r="G1726" t="s">
        <v>53</v>
      </c>
      <c r="H1726">
        <f t="shared" si="26"/>
        <v>379</v>
      </c>
      <c r="M1726">
        <v>94.75</v>
      </c>
      <c r="N1726">
        <v>4</v>
      </c>
    </row>
    <row r="1727" spans="1:14">
      <c r="A1727">
        <v>49031</v>
      </c>
      <c r="B1727" s="1">
        <v>43207</v>
      </c>
      <c r="C1727">
        <v>8098</v>
      </c>
      <c r="D1727" t="s">
        <v>111</v>
      </c>
      <c r="E1727" t="s">
        <v>33</v>
      </c>
      <c r="F1727" t="s">
        <v>120</v>
      </c>
      <c r="G1727" t="s">
        <v>53</v>
      </c>
      <c r="H1727">
        <f t="shared" si="26"/>
        <v>473.75</v>
      </c>
      <c r="M1727">
        <v>94.75</v>
      </c>
      <c r="N1727">
        <v>5</v>
      </c>
    </row>
    <row r="1728" spans="1:14">
      <c r="A1728">
        <v>49031</v>
      </c>
      <c r="B1728" s="1">
        <v>43206</v>
      </c>
      <c r="C1728">
        <v>8098</v>
      </c>
      <c r="D1728" t="s">
        <v>111</v>
      </c>
      <c r="E1728" t="s">
        <v>33</v>
      </c>
      <c r="F1728" t="s">
        <v>120</v>
      </c>
      <c r="G1728" t="s">
        <v>53</v>
      </c>
      <c r="H1728">
        <f t="shared" si="26"/>
        <v>473.75</v>
      </c>
      <c r="M1728">
        <v>94.75</v>
      </c>
      <c r="N1728">
        <v>5</v>
      </c>
    </row>
    <row r="1729" spans="1:14">
      <c r="A1729">
        <v>62306</v>
      </c>
      <c r="B1729" s="1">
        <v>43206</v>
      </c>
      <c r="C1729">
        <v>11592</v>
      </c>
      <c r="D1729" t="s">
        <v>90</v>
      </c>
      <c r="E1729" t="s">
        <v>33</v>
      </c>
      <c r="F1729" t="s">
        <v>120</v>
      </c>
      <c r="G1729" t="s">
        <v>53</v>
      </c>
      <c r="H1729">
        <f t="shared" si="26"/>
        <v>379</v>
      </c>
      <c r="M1729">
        <v>94.75</v>
      </c>
      <c r="N1729">
        <v>4</v>
      </c>
    </row>
    <row r="1730" spans="1:14">
      <c r="A1730">
        <v>32257</v>
      </c>
      <c r="B1730" s="1">
        <v>43205</v>
      </c>
      <c r="C1730">
        <v>967</v>
      </c>
      <c r="D1730" t="s">
        <v>111</v>
      </c>
      <c r="E1730" t="s">
        <v>33</v>
      </c>
      <c r="F1730" t="s">
        <v>120</v>
      </c>
      <c r="G1730" t="s">
        <v>53</v>
      </c>
      <c r="H1730">
        <f t="shared" si="26"/>
        <v>473.75</v>
      </c>
      <c r="M1730">
        <v>94.75</v>
      </c>
      <c r="N1730">
        <v>5</v>
      </c>
    </row>
    <row r="1731" spans="1:14">
      <c r="A1731">
        <v>32257</v>
      </c>
      <c r="B1731" s="1">
        <v>43205</v>
      </c>
      <c r="C1731">
        <v>967</v>
      </c>
      <c r="D1731" t="s">
        <v>111</v>
      </c>
      <c r="E1731" t="s">
        <v>33</v>
      </c>
      <c r="F1731" t="s">
        <v>160</v>
      </c>
      <c r="G1731" t="s">
        <v>29</v>
      </c>
      <c r="H1731">
        <f t="shared" ref="H1731:H1794" si="27">M1731*N1731</f>
        <v>325</v>
      </c>
      <c r="M1731">
        <v>65</v>
      </c>
      <c r="N1731">
        <v>5</v>
      </c>
    </row>
    <row r="1732" spans="1:14">
      <c r="A1732">
        <v>46863</v>
      </c>
      <c r="B1732" s="1">
        <v>43205</v>
      </c>
      <c r="C1732">
        <v>7464</v>
      </c>
      <c r="D1732" t="s">
        <v>90</v>
      </c>
      <c r="E1732" t="s">
        <v>33</v>
      </c>
      <c r="F1732" t="s">
        <v>120</v>
      </c>
      <c r="G1732" t="s">
        <v>53</v>
      </c>
      <c r="H1732">
        <f t="shared" si="27"/>
        <v>379</v>
      </c>
      <c r="M1732">
        <v>94.75</v>
      </c>
      <c r="N1732">
        <v>4</v>
      </c>
    </row>
    <row r="1733" spans="1:14">
      <c r="A1733">
        <v>46992</v>
      </c>
      <c r="B1733" s="1">
        <v>43204</v>
      </c>
      <c r="C1733">
        <v>9484</v>
      </c>
      <c r="D1733" t="s">
        <v>111</v>
      </c>
      <c r="E1733" t="s">
        <v>33</v>
      </c>
      <c r="F1733" t="s">
        <v>160</v>
      </c>
      <c r="G1733" t="s">
        <v>29</v>
      </c>
      <c r="H1733">
        <f t="shared" si="27"/>
        <v>325</v>
      </c>
      <c r="M1733">
        <v>65</v>
      </c>
      <c r="N1733">
        <v>5</v>
      </c>
    </row>
    <row r="1734" spans="1:14">
      <c r="A1734">
        <v>39241</v>
      </c>
      <c r="B1734" s="1">
        <v>43203</v>
      </c>
      <c r="C1734">
        <v>2368</v>
      </c>
      <c r="D1734" t="s">
        <v>111</v>
      </c>
      <c r="E1734" t="s">
        <v>33</v>
      </c>
      <c r="F1734" t="s">
        <v>183</v>
      </c>
      <c r="G1734" t="s">
        <v>46</v>
      </c>
      <c r="H1734">
        <f t="shared" si="27"/>
        <v>825</v>
      </c>
      <c r="M1734">
        <v>165</v>
      </c>
      <c r="N1734">
        <v>5</v>
      </c>
    </row>
    <row r="1735" spans="1:14">
      <c r="A1735">
        <v>32090</v>
      </c>
      <c r="B1735" s="1">
        <v>43203</v>
      </c>
      <c r="C1735">
        <v>7864</v>
      </c>
      <c r="D1735" t="s">
        <v>90</v>
      </c>
      <c r="E1735" t="s">
        <v>28</v>
      </c>
      <c r="F1735" t="s">
        <v>120</v>
      </c>
      <c r="G1735" t="s">
        <v>53</v>
      </c>
      <c r="H1735">
        <f t="shared" si="27"/>
        <v>189.5</v>
      </c>
      <c r="M1735">
        <v>94.75</v>
      </c>
      <c r="N1735">
        <v>2</v>
      </c>
    </row>
    <row r="1736" spans="1:14">
      <c r="A1736">
        <v>36894</v>
      </c>
      <c r="B1736" s="1">
        <v>43202</v>
      </c>
      <c r="C1736">
        <v>10753</v>
      </c>
      <c r="D1736" t="s">
        <v>111</v>
      </c>
      <c r="E1736" t="s">
        <v>33</v>
      </c>
      <c r="F1736" t="s">
        <v>183</v>
      </c>
      <c r="G1736" t="s">
        <v>46</v>
      </c>
      <c r="H1736">
        <f t="shared" si="27"/>
        <v>825</v>
      </c>
      <c r="M1736">
        <v>165</v>
      </c>
      <c r="N1736">
        <v>5</v>
      </c>
    </row>
    <row r="1737" spans="1:14">
      <c r="A1737">
        <v>47840</v>
      </c>
      <c r="B1737" s="1">
        <v>43202</v>
      </c>
      <c r="C1737">
        <v>2728</v>
      </c>
      <c r="D1737" t="s">
        <v>90</v>
      </c>
      <c r="E1737" t="s">
        <v>33</v>
      </c>
      <c r="F1737" t="s">
        <v>537</v>
      </c>
      <c r="G1737" t="s">
        <v>53</v>
      </c>
      <c r="H1737">
        <f t="shared" si="27"/>
        <v>280</v>
      </c>
      <c r="M1737">
        <v>70</v>
      </c>
      <c r="N1737">
        <v>4</v>
      </c>
    </row>
    <row r="1738" spans="1:14">
      <c r="A1738">
        <v>46744</v>
      </c>
      <c r="B1738" s="1">
        <v>43201</v>
      </c>
      <c r="C1738">
        <v>228</v>
      </c>
      <c r="D1738" t="s">
        <v>111</v>
      </c>
      <c r="E1738" t="s">
        <v>33</v>
      </c>
      <c r="F1738" t="s">
        <v>183</v>
      </c>
      <c r="G1738" t="s">
        <v>46</v>
      </c>
      <c r="H1738">
        <f t="shared" si="27"/>
        <v>825</v>
      </c>
      <c r="M1738">
        <v>165</v>
      </c>
      <c r="N1738">
        <v>5</v>
      </c>
    </row>
    <row r="1739" spans="1:14">
      <c r="A1739">
        <v>44802</v>
      </c>
      <c r="B1739" s="1">
        <v>43201</v>
      </c>
      <c r="C1739">
        <v>8051</v>
      </c>
      <c r="D1739" t="s">
        <v>111</v>
      </c>
      <c r="E1739" t="s">
        <v>33</v>
      </c>
      <c r="F1739" t="s">
        <v>160</v>
      </c>
      <c r="G1739" t="s">
        <v>29</v>
      </c>
      <c r="H1739">
        <f t="shared" si="27"/>
        <v>325</v>
      </c>
      <c r="M1739">
        <v>65</v>
      </c>
      <c r="N1739">
        <v>5</v>
      </c>
    </row>
    <row r="1740" spans="1:14">
      <c r="A1740">
        <v>47002</v>
      </c>
      <c r="B1740" s="1">
        <v>43201</v>
      </c>
      <c r="C1740">
        <v>4596</v>
      </c>
      <c r="D1740" t="s">
        <v>90</v>
      </c>
      <c r="E1740" t="s">
        <v>28</v>
      </c>
      <c r="F1740" t="s">
        <v>134</v>
      </c>
      <c r="G1740" t="s">
        <v>29</v>
      </c>
      <c r="H1740">
        <f t="shared" si="27"/>
        <v>425</v>
      </c>
      <c r="M1740">
        <v>85</v>
      </c>
      <c r="N1740">
        <v>5</v>
      </c>
    </row>
    <row r="1741" spans="1:14">
      <c r="A1741">
        <v>31364</v>
      </c>
      <c r="B1741" s="1">
        <v>43201</v>
      </c>
      <c r="C1741">
        <v>1636</v>
      </c>
      <c r="D1741" t="s">
        <v>90</v>
      </c>
      <c r="E1741" t="s">
        <v>28</v>
      </c>
      <c r="F1741" t="s">
        <v>134</v>
      </c>
      <c r="G1741" t="s">
        <v>29</v>
      </c>
      <c r="H1741">
        <f t="shared" si="27"/>
        <v>255</v>
      </c>
      <c r="M1741">
        <v>85</v>
      </c>
      <c r="N1741">
        <v>3</v>
      </c>
    </row>
    <row r="1742" spans="1:14">
      <c r="A1742">
        <v>48713</v>
      </c>
      <c r="B1742" s="1">
        <v>43201</v>
      </c>
      <c r="C1742">
        <v>5384</v>
      </c>
      <c r="D1742" t="s">
        <v>90</v>
      </c>
      <c r="E1742" t="s">
        <v>28</v>
      </c>
      <c r="F1742" t="s">
        <v>94</v>
      </c>
      <c r="G1742" t="s">
        <v>53</v>
      </c>
      <c r="H1742">
        <f t="shared" si="27"/>
        <v>133.37</v>
      </c>
      <c r="M1742">
        <v>133.37</v>
      </c>
      <c r="N1742">
        <v>1</v>
      </c>
    </row>
    <row r="1743" spans="1:14">
      <c r="A1743">
        <v>49218</v>
      </c>
      <c r="B1743" s="1">
        <v>43201</v>
      </c>
      <c r="C1743">
        <v>7683</v>
      </c>
      <c r="D1743" t="s">
        <v>90</v>
      </c>
      <c r="E1743" t="s">
        <v>28</v>
      </c>
      <c r="F1743" t="s">
        <v>183</v>
      </c>
      <c r="G1743" t="s">
        <v>46</v>
      </c>
      <c r="H1743">
        <f t="shared" si="27"/>
        <v>660</v>
      </c>
      <c r="M1743">
        <v>165</v>
      </c>
      <c r="N1743">
        <v>4</v>
      </c>
    </row>
    <row r="1744" spans="1:14">
      <c r="A1744">
        <v>39991</v>
      </c>
      <c r="B1744" s="1">
        <v>43200</v>
      </c>
      <c r="C1744">
        <v>3915</v>
      </c>
      <c r="D1744" t="s">
        <v>111</v>
      </c>
      <c r="E1744" t="s">
        <v>33</v>
      </c>
      <c r="F1744" t="s">
        <v>160</v>
      </c>
      <c r="G1744" t="s">
        <v>29</v>
      </c>
      <c r="H1744">
        <f t="shared" si="27"/>
        <v>325</v>
      </c>
      <c r="M1744">
        <v>65</v>
      </c>
      <c r="N1744">
        <v>5</v>
      </c>
    </row>
    <row r="1745" spans="1:14">
      <c r="A1745">
        <v>32617</v>
      </c>
      <c r="B1745" s="1">
        <v>43199</v>
      </c>
      <c r="C1745">
        <v>3800</v>
      </c>
      <c r="D1745" t="s">
        <v>90</v>
      </c>
      <c r="E1745" t="s">
        <v>33</v>
      </c>
      <c r="F1745" t="s">
        <v>554</v>
      </c>
      <c r="G1745" t="s">
        <v>29</v>
      </c>
      <c r="H1745">
        <f t="shared" si="27"/>
        <v>75</v>
      </c>
      <c r="M1745">
        <v>25</v>
      </c>
      <c r="N1745">
        <v>3</v>
      </c>
    </row>
    <row r="1746" spans="1:14">
      <c r="A1746">
        <v>31738</v>
      </c>
      <c r="B1746" s="1">
        <v>43198</v>
      </c>
      <c r="C1746">
        <v>9202</v>
      </c>
      <c r="D1746" t="s">
        <v>111</v>
      </c>
      <c r="E1746" t="s">
        <v>33</v>
      </c>
      <c r="F1746" t="s">
        <v>423</v>
      </c>
      <c r="G1746" t="s">
        <v>53</v>
      </c>
      <c r="H1746">
        <f t="shared" si="27"/>
        <v>174.75</v>
      </c>
      <c r="M1746">
        <v>34.950000000000003</v>
      </c>
      <c r="N1746">
        <v>5</v>
      </c>
    </row>
    <row r="1747" spans="1:14">
      <c r="A1747">
        <v>32846</v>
      </c>
      <c r="B1747" s="1">
        <v>43196</v>
      </c>
      <c r="C1747">
        <v>2062</v>
      </c>
      <c r="D1747" t="s">
        <v>111</v>
      </c>
      <c r="E1747" t="s">
        <v>19</v>
      </c>
      <c r="F1747" t="s">
        <v>134</v>
      </c>
      <c r="G1747" t="s">
        <v>29</v>
      </c>
      <c r="H1747">
        <f t="shared" si="27"/>
        <v>425</v>
      </c>
      <c r="M1747">
        <v>85</v>
      </c>
      <c r="N1747">
        <v>5</v>
      </c>
    </row>
    <row r="1748" spans="1:14">
      <c r="A1748">
        <v>35083</v>
      </c>
      <c r="B1748" s="1">
        <v>43196</v>
      </c>
      <c r="C1748">
        <v>2518</v>
      </c>
      <c r="D1748" t="s">
        <v>111</v>
      </c>
      <c r="E1748" t="s">
        <v>33</v>
      </c>
      <c r="F1748" t="s">
        <v>134</v>
      </c>
      <c r="G1748" t="s">
        <v>29</v>
      </c>
      <c r="H1748">
        <f t="shared" si="27"/>
        <v>425</v>
      </c>
      <c r="M1748">
        <v>85</v>
      </c>
      <c r="N1748">
        <v>5</v>
      </c>
    </row>
    <row r="1749" spans="1:14">
      <c r="A1749">
        <v>32594</v>
      </c>
      <c r="B1749" s="1">
        <v>43196</v>
      </c>
      <c r="C1749">
        <v>4045</v>
      </c>
      <c r="D1749" t="s">
        <v>111</v>
      </c>
      <c r="E1749" t="s">
        <v>33</v>
      </c>
      <c r="F1749" t="s">
        <v>160</v>
      </c>
      <c r="G1749" t="s">
        <v>29</v>
      </c>
      <c r="H1749">
        <f t="shared" si="27"/>
        <v>325</v>
      </c>
      <c r="M1749">
        <v>65</v>
      </c>
      <c r="N1749">
        <v>5</v>
      </c>
    </row>
    <row r="1750" spans="1:14">
      <c r="A1750">
        <v>33619</v>
      </c>
      <c r="B1750" s="1">
        <v>43196</v>
      </c>
      <c r="C1750">
        <v>5001</v>
      </c>
      <c r="D1750" t="s">
        <v>111</v>
      </c>
      <c r="E1750" t="s">
        <v>33</v>
      </c>
      <c r="F1750" t="s">
        <v>120</v>
      </c>
      <c r="G1750" t="s">
        <v>53</v>
      </c>
      <c r="H1750">
        <f t="shared" si="27"/>
        <v>473.75</v>
      </c>
      <c r="M1750">
        <v>94.75</v>
      </c>
      <c r="N1750">
        <v>5</v>
      </c>
    </row>
    <row r="1751" spans="1:14">
      <c r="A1751">
        <v>31797</v>
      </c>
      <c r="B1751" s="1">
        <v>43196</v>
      </c>
      <c r="C1751">
        <v>6162</v>
      </c>
      <c r="D1751" t="s">
        <v>111</v>
      </c>
      <c r="E1751" t="s">
        <v>19</v>
      </c>
      <c r="F1751" t="s">
        <v>120</v>
      </c>
      <c r="G1751" t="s">
        <v>53</v>
      </c>
      <c r="H1751">
        <f t="shared" si="27"/>
        <v>473.75</v>
      </c>
      <c r="M1751">
        <v>94.75</v>
      </c>
      <c r="N1751">
        <v>5</v>
      </c>
    </row>
    <row r="1752" spans="1:14">
      <c r="A1752">
        <v>31797</v>
      </c>
      <c r="B1752" s="1">
        <v>43196</v>
      </c>
      <c r="C1752">
        <v>6162</v>
      </c>
      <c r="D1752" t="s">
        <v>111</v>
      </c>
      <c r="E1752" t="s">
        <v>33</v>
      </c>
      <c r="F1752" t="s">
        <v>120</v>
      </c>
      <c r="G1752" t="s">
        <v>53</v>
      </c>
      <c r="H1752">
        <f t="shared" si="27"/>
        <v>473.75</v>
      </c>
      <c r="M1752">
        <v>94.75</v>
      </c>
      <c r="N1752">
        <v>5</v>
      </c>
    </row>
    <row r="1753" spans="1:14">
      <c r="A1753">
        <v>39036</v>
      </c>
      <c r="B1753" s="1">
        <v>43196</v>
      </c>
      <c r="C1753">
        <v>7007</v>
      </c>
      <c r="D1753" t="s">
        <v>111</v>
      </c>
      <c r="E1753" t="s">
        <v>19</v>
      </c>
      <c r="F1753" t="s">
        <v>134</v>
      </c>
      <c r="G1753" t="s">
        <v>29</v>
      </c>
      <c r="H1753">
        <f t="shared" si="27"/>
        <v>425</v>
      </c>
      <c r="M1753">
        <v>85</v>
      </c>
      <c r="N1753">
        <v>5</v>
      </c>
    </row>
    <row r="1754" spans="1:14">
      <c r="A1754">
        <v>31336</v>
      </c>
      <c r="B1754" s="1">
        <v>43196</v>
      </c>
      <c r="C1754">
        <v>9554</v>
      </c>
      <c r="D1754" t="s">
        <v>111</v>
      </c>
      <c r="E1754" t="s">
        <v>19</v>
      </c>
      <c r="F1754" t="s">
        <v>706</v>
      </c>
      <c r="G1754" t="s">
        <v>29</v>
      </c>
      <c r="H1754">
        <f t="shared" si="27"/>
        <v>264.95</v>
      </c>
      <c r="M1754">
        <v>52.99</v>
      </c>
      <c r="N1754">
        <v>5</v>
      </c>
    </row>
    <row r="1755" spans="1:14">
      <c r="A1755">
        <v>37493</v>
      </c>
      <c r="B1755" s="1">
        <v>43196</v>
      </c>
      <c r="C1755">
        <v>11743</v>
      </c>
      <c r="D1755" t="s">
        <v>111</v>
      </c>
      <c r="E1755" t="s">
        <v>33</v>
      </c>
      <c r="F1755" t="s">
        <v>120</v>
      </c>
      <c r="G1755" t="s">
        <v>53</v>
      </c>
      <c r="H1755">
        <f t="shared" si="27"/>
        <v>473.75</v>
      </c>
      <c r="M1755">
        <v>94.75</v>
      </c>
      <c r="N1755">
        <v>5</v>
      </c>
    </row>
    <row r="1756" spans="1:14">
      <c r="A1756">
        <v>32536</v>
      </c>
      <c r="B1756" s="1">
        <v>43195</v>
      </c>
      <c r="C1756">
        <v>12333</v>
      </c>
      <c r="D1756" t="s">
        <v>111</v>
      </c>
      <c r="E1756" t="s">
        <v>33</v>
      </c>
      <c r="F1756" t="s">
        <v>806</v>
      </c>
      <c r="G1756" t="s">
        <v>46</v>
      </c>
      <c r="H1756">
        <f t="shared" si="27"/>
        <v>264.95</v>
      </c>
      <c r="M1756">
        <v>52.99</v>
      </c>
      <c r="N1756">
        <v>5</v>
      </c>
    </row>
    <row r="1757" spans="1:14">
      <c r="A1757">
        <v>37675</v>
      </c>
      <c r="B1757" s="1">
        <v>43194</v>
      </c>
      <c r="C1757">
        <v>2136</v>
      </c>
      <c r="D1757" t="s">
        <v>111</v>
      </c>
      <c r="E1757" t="s">
        <v>33</v>
      </c>
      <c r="F1757" t="s">
        <v>145</v>
      </c>
      <c r="G1757" t="s">
        <v>46</v>
      </c>
      <c r="H1757">
        <f t="shared" si="27"/>
        <v>74.95</v>
      </c>
      <c r="M1757">
        <v>14.99</v>
      </c>
      <c r="N1757">
        <v>5</v>
      </c>
    </row>
    <row r="1758" spans="1:14">
      <c r="A1758">
        <v>27357</v>
      </c>
      <c r="B1758" s="1">
        <v>43194</v>
      </c>
      <c r="C1758">
        <v>4807</v>
      </c>
      <c r="D1758" t="s">
        <v>90</v>
      </c>
      <c r="E1758" t="s">
        <v>28</v>
      </c>
      <c r="F1758" t="s">
        <v>94</v>
      </c>
      <c r="G1758" t="s">
        <v>53</v>
      </c>
      <c r="H1758">
        <f t="shared" si="27"/>
        <v>133.37</v>
      </c>
      <c r="M1758">
        <v>133.37</v>
      </c>
      <c r="N1758">
        <v>1</v>
      </c>
    </row>
    <row r="1759" spans="1:14">
      <c r="A1759">
        <v>36837</v>
      </c>
      <c r="B1759" s="1">
        <v>43193</v>
      </c>
      <c r="C1759">
        <v>7330</v>
      </c>
      <c r="D1759" t="s">
        <v>111</v>
      </c>
      <c r="E1759" t="s">
        <v>33</v>
      </c>
      <c r="F1759" t="s">
        <v>679</v>
      </c>
      <c r="G1759" t="s">
        <v>46</v>
      </c>
      <c r="H1759">
        <f t="shared" si="27"/>
        <v>925</v>
      </c>
      <c r="M1759">
        <v>185</v>
      </c>
      <c r="N1759">
        <v>5</v>
      </c>
    </row>
    <row r="1760" spans="1:14">
      <c r="A1760">
        <v>31957</v>
      </c>
      <c r="B1760" s="1">
        <v>43192</v>
      </c>
      <c r="C1760">
        <v>7045</v>
      </c>
      <c r="D1760" t="s">
        <v>111</v>
      </c>
      <c r="E1760" t="s">
        <v>33</v>
      </c>
      <c r="F1760" t="s">
        <v>157</v>
      </c>
      <c r="G1760" t="s">
        <v>46</v>
      </c>
      <c r="H1760">
        <f t="shared" si="27"/>
        <v>274.25</v>
      </c>
      <c r="M1760">
        <v>54.85</v>
      </c>
      <c r="N1760">
        <v>5</v>
      </c>
    </row>
    <row r="1761" spans="1:14">
      <c r="A1761">
        <v>31115</v>
      </c>
      <c r="B1761" s="1">
        <v>43189</v>
      </c>
      <c r="C1761">
        <v>639</v>
      </c>
      <c r="D1761" t="s">
        <v>90</v>
      </c>
      <c r="E1761" t="s">
        <v>28</v>
      </c>
      <c r="F1761" t="s">
        <v>160</v>
      </c>
      <c r="G1761" t="s">
        <v>29</v>
      </c>
      <c r="H1761">
        <f t="shared" si="27"/>
        <v>130</v>
      </c>
      <c r="M1761">
        <v>65</v>
      </c>
      <c r="N1761">
        <v>2</v>
      </c>
    </row>
    <row r="1762" spans="1:14">
      <c r="A1762">
        <v>49839</v>
      </c>
      <c r="B1762" s="1">
        <v>43187</v>
      </c>
      <c r="C1762">
        <v>1759</v>
      </c>
      <c r="D1762" t="s">
        <v>90</v>
      </c>
      <c r="E1762" t="s">
        <v>33</v>
      </c>
      <c r="F1762" t="s">
        <v>120</v>
      </c>
      <c r="G1762" t="s">
        <v>53</v>
      </c>
      <c r="H1762">
        <f t="shared" si="27"/>
        <v>379</v>
      </c>
      <c r="M1762">
        <v>94.75</v>
      </c>
      <c r="N1762">
        <v>4</v>
      </c>
    </row>
    <row r="1763" spans="1:14">
      <c r="A1763">
        <v>49598</v>
      </c>
      <c r="B1763" s="1">
        <v>43184</v>
      </c>
      <c r="C1763">
        <v>4005</v>
      </c>
      <c r="D1763" t="s">
        <v>90</v>
      </c>
      <c r="E1763" t="s">
        <v>28</v>
      </c>
      <c r="F1763" t="s">
        <v>94</v>
      </c>
      <c r="G1763" t="s">
        <v>53</v>
      </c>
      <c r="H1763">
        <f t="shared" si="27"/>
        <v>133.37</v>
      </c>
      <c r="M1763">
        <v>133.37</v>
      </c>
      <c r="N1763">
        <v>1</v>
      </c>
    </row>
    <row r="1764" spans="1:14">
      <c r="A1764">
        <v>49570</v>
      </c>
      <c r="B1764" s="1">
        <v>43183</v>
      </c>
      <c r="C1764">
        <v>10066</v>
      </c>
      <c r="D1764" t="s">
        <v>90</v>
      </c>
      <c r="E1764" t="s">
        <v>33</v>
      </c>
      <c r="F1764" t="s">
        <v>134</v>
      </c>
      <c r="G1764" t="s">
        <v>29</v>
      </c>
      <c r="H1764">
        <f t="shared" si="27"/>
        <v>340</v>
      </c>
      <c r="M1764">
        <v>85</v>
      </c>
      <c r="N1764">
        <v>4</v>
      </c>
    </row>
    <row r="1765" spans="1:14">
      <c r="A1765">
        <v>47044</v>
      </c>
      <c r="B1765" s="1">
        <v>43182</v>
      </c>
      <c r="C1765">
        <v>5536</v>
      </c>
      <c r="D1765" t="s">
        <v>90</v>
      </c>
      <c r="E1765" t="s">
        <v>28</v>
      </c>
      <c r="F1765" t="s">
        <v>94</v>
      </c>
      <c r="G1765" t="s">
        <v>53</v>
      </c>
      <c r="H1765">
        <f t="shared" si="27"/>
        <v>133.37</v>
      </c>
      <c r="M1765">
        <v>133.37</v>
      </c>
      <c r="N1765">
        <v>1</v>
      </c>
    </row>
    <row r="1766" spans="1:14">
      <c r="A1766">
        <v>30966</v>
      </c>
      <c r="B1766" s="1">
        <v>43182</v>
      </c>
      <c r="C1766">
        <v>4510</v>
      </c>
      <c r="D1766" t="s">
        <v>90</v>
      </c>
      <c r="E1766" t="s">
        <v>28</v>
      </c>
      <c r="F1766" t="s">
        <v>94</v>
      </c>
      <c r="G1766" t="s">
        <v>53</v>
      </c>
      <c r="H1766">
        <f t="shared" si="27"/>
        <v>133.37</v>
      </c>
      <c r="M1766">
        <v>133.37</v>
      </c>
      <c r="N1766">
        <v>1</v>
      </c>
    </row>
    <row r="1767" spans="1:14">
      <c r="A1767">
        <v>49806</v>
      </c>
      <c r="B1767" s="1">
        <v>43181</v>
      </c>
      <c r="C1767">
        <v>3172</v>
      </c>
      <c r="D1767" t="s">
        <v>90</v>
      </c>
      <c r="E1767" t="s">
        <v>28</v>
      </c>
      <c r="F1767" t="s">
        <v>120</v>
      </c>
      <c r="G1767" t="s">
        <v>53</v>
      </c>
      <c r="H1767">
        <f t="shared" si="27"/>
        <v>94.75</v>
      </c>
      <c r="M1767">
        <v>94.75</v>
      </c>
      <c r="N1767">
        <v>1</v>
      </c>
    </row>
    <row r="1768" spans="1:14">
      <c r="A1768">
        <v>45559</v>
      </c>
      <c r="B1768" s="1">
        <v>43181</v>
      </c>
      <c r="C1768">
        <v>4391</v>
      </c>
      <c r="D1768" t="s">
        <v>90</v>
      </c>
      <c r="E1768" t="s">
        <v>28</v>
      </c>
      <c r="F1768" t="s">
        <v>145</v>
      </c>
      <c r="G1768" t="s">
        <v>46</v>
      </c>
      <c r="H1768">
        <f t="shared" si="27"/>
        <v>74.95</v>
      </c>
      <c r="M1768">
        <v>14.99</v>
      </c>
      <c r="N1768">
        <v>5</v>
      </c>
    </row>
    <row r="1769" spans="1:14">
      <c r="A1769">
        <v>20918</v>
      </c>
      <c r="B1769" s="1">
        <v>43176</v>
      </c>
      <c r="C1769">
        <v>1664</v>
      </c>
      <c r="D1769" t="s">
        <v>90</v>
      </c>
      <c r="E1769" t="s">
        <v>28</v>
      </c>
      <c r="F1769" t="s">
        <v>160</v>
      </c>
      <c r="G1769" t="s">
        <v>29</v>
      </c>
      <c r="H1769">
        <f t="shared" si="27"/>
        <v>130</v>
      </c>
      <c r="M1769">
        <v>65</v>
      </c>
      <c r="N1769">
        <v>2</v>
      </c>
    </row>
    <row r="1770" spans="1:14">
      <c r="A1770">
        <v>21698</v>
      </c>
      <c r="B1770" s="1">
        <v>43175</v>
      </c>
      <c r="C1770">
        <v>10678</v>
      </c>
      <c r="D1770" t="s">
        <v>90</v>
      </c>
      <c r="E1770" t="s">
        <v>28</v>
      </c>
      <c r="F1770" t="s">
        <v>160</v>
      </c>
      <c r="G1770" t="s">
        <v>29</v>
      </c>
      <c r="H1770">
        <f t="shared" si="27"/>
        <v>130</v>
      </c>
      <c r="M1770">
        <v>65</v>
      </c>
      <c r="N1770">
        <v>2</v>
      </c>
    </row>
    <row r="1771" spans="1:14">
      <c r="A1771">
        <v>30851</v>
      </c>
      <c r="B1771" s="1">
        <v>43175</v>
      </c>
      <c r="C1771">
        <v>1182</v>
      </c>
      <c r="D1771" t="s">
        <v>90</v>
      </c>
      <c r="E1771" t="s">
        <v>28</v>
      </c>
      <c r="F1771" t="s">
        <v>94</v>
      </c>
      <c r="G1771" t="s">
        <v>53</v>
      </c>
      <c r="H1771">
        <f t="shared" si="27"/>
        <v>133.37</v>
      </c>
      <c r="M1771">
        <v>133.37</v>
      </c>
      <c r="N1771">
        <v>1</v>
      </c>
    </row>
    <row r="1772" spans="1:14">
      <c r="A1772">
        <v>29107</v>
      </c>
      <c r="B1772" s="1">
        <v>43174</v>
      </c>
      <c r="C1772">
        <v>9001</v>
      </c>
      <c r="D1772" t="s">
        <v>90</v>
      </c>
      <c r="E1772" t="s">
        <v>28</v>
      </c>
      <c r="F1772" t="s">
        <v>160</v>
      </c>
      <c r="G1772" t="s">
        <v>29</v>
      </c>
      <c r="H1772">
        <f t="shared" si="27"/>
        <v>130</v>
      </c>
      <c r="M1772">
        <v>65</v>
      </c>
      <c r="N1772">
        <v>2</v>
      </c>
    </row>
    <row r="1773" spans="1:14">
      <c r="A1773">
        <v>20594</v>
      </c>
      <c r="B1773" s="1">
        <v>43173</v>
      </c>
      <c r="C1773">
        <v>3586</v>
      </c>
      <c r="D1773" t="s">
        <v>90</v>
      </c>
      <c r="E1773" t="s">
        <v>28</v>
      </c>
      <c r="F1773" t="s">
        <v>160</v>
      </c>
      <c r="G1773" t="s">
        <v>29</v>
      </c>
      <c r="H1773">
        <f t="shared" si="27"/>
        <v>130</v>
      </c>
      <c r="M1773">
        <v>65</v>
      </c>
      <c r="N1773">
        <v>2</v>
      </c>
    </row>
    <row r="1774" spans="1:14">
      <c r="A1774">
        <v>22261</v>
      </c>
      <c r="B1774" s="1">
        <v>43172</v>
      </c>
      <c r="C1774">
        <v>6707</v>
      </c>
      <c r="D1774" t="s">
        <v>90</v>
      </c>
      <c r="E1774" t="s">
        <v>28</v>
      </c>
      <c r="F1774" t="s">
        <v>120</v>
      </c>
      <c r="G1774" t="s">
        <v>53</v>
      </c>
      <c r="H1774">
        <f t="shared" si="27"/>
        <v>189.5</v>
      </c>
      <c r="M1774">
        <v>94.75</v>
      </c>
      <c r="N1774">
        <v>2</v>
      </c>
    </row>
    <row r="1775" spans="1:14">
      <c r="A1775">
        <v>29871</v>
      </c>
      <c r="B1775" s="1">
        <v>43171</v>
      </c>
      <c r="C1775">
        <v>3985</v>
      </c>
      <c r="D1775" t="s">
        <v>90</v>
      </c>
      <c r="E1775" t="s">
        <v>28</v>
      </c>
      <c r="F1775" t="s">
        <v>120</v>
      </c>
      <c r="G1775" t="s">
        <v>53</v>
      </c>
      <c r="H1775">
        <f t="shared" si="27"/>
        <v>189.5</v>
      </c>
      <c r="M1775">
        <v>94.75</v>
      </c>
      <c r="N1775">
        <v>2</v>
      </c>
    </row>
    <row r="1776" spans="1:14">
      <c r="A1776">
        <v>44425</v>
      </c>
      <c r="B1776" s="1">
        <v>43169</v>
      </c>
      <c r="C1776">
        <v>3497</v>
      </c>
      <c r="D1776" t="s">
        <v>90</v>
      </c>
      <c r="E1776" t="s">
        <v>28</v>
      </c>
      <c r="F1776" t="s">
        <v>134</v>
      </c>
      <c r="G1776" t="s">
        <v>29</v>
      </c>
      <c r="H1776">
        <f t="shared" si="27"/>
        <v>340</v>
      </c>
      <c r="M1776">
        <v>85</v>
      </c>
      <c r="N1776">
        <v>4</v>
      </c>
    </row>
    <row r="1777" spans="1:14">
      <c r="A1777">
        <v>31364</v>
      </c>
      <c r="B1777" s="1">
        <v>43166</v>
      </c>
      <c r="C1777">
        <v>1636</v>
      </c>
      <c r="D1777" t="s">
        <v>90</v>
      </c>
      <c r="E1777" t="s">
        <v>28</v>
      </c>
      <c r="F1777" t="s">
        <v>134</v>
      </c>
      <c r="G1777" t="s">
        <v>29</v>
      </c>
      <c r="H1777">
        <f t="shared" si="27"/>
        <v>255</v>
      </c>
      <c r="M1777">
        <v>85</v>
      </c>
      <c r="N1777">
        <v>3</v>
      </c>
    </row>
    <row r="1778" spans="1:14">
      <c r="A1778">
        <v>75914</v>
      </c>
      <c r="B1778" s="1">
        <v>43163</v>
      </c>
      <c r="C1778">
        <v>19467</v>
      </c>
      <c r="D1778" t="s">
        <v>90</v>
      </c>
      <c r="E1778" t="s">
        <v>28</v>
      </c>
      <c r="F1778" t="s">
        <v>97</v>
      </c>
      <c r="G1778" t="s">
        <v>38</v>
      </c>
      <c r="H1778">
        <f t="shared" si="27"/>
        <v>370</v>
      </c>
      <c r="M1778">
        <v>370</v>
      </c>
      <c r="N1778">
        <v>1</v>
      </c>
    </row>
    <row r="1779" spans="1:14">
      <c r="A1779">
        <v>46725</v>
      </c>
      <c r="B1779" s="1">
        <v>43160</v>
      </c>
      <c r="C1779">
        <v>2431</v>
      </c>
      <c r="D1779" t="s">
        <v>90</v>
      </c>
      <c r="E1779" t="s">
        <v>28</v>
      </c>
      <c r="F1779" t="s">
        <v>94</v>
      </c>
      <c r="G1779" t="s">
        <v>53</v>
      </c>
      <c r="H1779">
        <f t="shared" si="27"/>
        <v>133.37</v>
      </c>
      <c r="M1779">
        <v>133.37</v>
      </c>
      <c r="N1779">
        <v>1</v>
      </c>
    </row>
    <row r="1780" spans="1:14">
      <c r="A1780">
        <v>45646</v>
      </c>
      <c r="B1780" s="1">
        <v>43159</v>
      </c>
      <c r="C1780">
        <v>5339</v>
      </c>
      <c r="D1780" t="s">
        <v>111</v>
      </c>
      <c r="E1780" t="s">
        <v>33</v>
      </c>
      <c r="F1780" t="s">
        <v>134</v>
      </c>
      <c r="G1780" t="s">
        <v>29</v>
      </c>
      <c r="H1780">
        <f t="shared" si="27"/>
        <v>425</v>
      </c>
      <c r="M1780">
        <v>85</v>
      </c>
      <c r="N1780">
        <v>5</v>
      </c>
    </row>
    <row r="1781" spans="1:14">
      <c r="A1781">
        <v>47758</v>
      </c>
      <c r="B1781" s="1">
        <v>43159</v>
      </c>
      <c r="C1781">
        <v>8293</v>
      </c>
      <c r="D1781" t="s">
        <v>111</v>
      </c>
      <c r="E1781" t="s">
        <v>28</v>
      </c>
      <c r="F1781" t="s">
        <v>94</v>
      </c>
      <c r="G1781" t="s">
        <v>53</v>
      </c>
      <c r="H1781">
        <f t="shared" si="27"/>
        <v>133.37</v>
      </c>
      <c r="M1781">
        <v>133.37</v>
      </c>
      <c r="N1781">
        <v>1</v>
      </c>
    </row>
    <row r="1782" spans="1:14">
      <c r="A1782">
        <v>47752</v>
      </c>
      <c r="B1782" s="1">
        <v>43159</v>
      </c>
      <c r="C1782">
        <v>9114</v>
      </c>
      <c r="D1782" t="s">
        <v>90</v>
      </c>
      <c r="E1782" t="s">
        <v>28</v>
      </c>
      <c r="F1782" t="s">
        <v>120</v>
      </c>
      <c r="G1782" t="s">
        <v>53</v>
      </c>
      <c r="H1782">
        <f t="shared" si="27"/>
        <v>284.25</v>
      </c>
      <c r="M1782">
        <v>94.75</v>
      </c>
      <c r="N1782">
        <v>3</v>
      </c>
    </row>
    <row r="1783" spans="1:14">
      <c r="A1783">
        <v>16013</v>
      </c>
      <c r="B1783" s="1">
        <v>43159</v>
      </c>
      <c r="C1783">
        <v>4460</v>
      </c>
      <c r="D1783" t="s">
        <v>90</v>
      </c>
      <c r="E1783" t="s">
        <v>28</v>
      </c>
      <c r="F1783" t="s">
        <v>134</v>
      </c>
      <c r="G1783" t="s">
        <v>29</v>
      </c>
      <c r="H1783">
        <f t="shared" si="27"/>
        <v>340</v>
      </c>
      <c r="M1783">
        <v>85</v>
      </c>
      <c r="N1783">
        <v>4</v>
      </c>
    </row>
    <row r="1784" spans="1:14">
      <c r="A1784">
        <v>47938</v>
      </c>
      <c r="B1784" s="1">
        <v>43158</v>
      </c>
      <c r="C1784">
        <v>8792</v>
      </c>
      <c r="D1784" t="s">
        <v>90</v>
      </c>
      <c r="E1784" t="s">
        <v>28</v>
      </c>
      <c r="F1784" t="s">
        <v>183</v>
      </c>
      <c r="G1784" t="s">
        <v>46</v>
      </c>
      <c r="H1784">
        <f t="shared" si="27"/>
        <v>660</v>
      </c>
      <c r="M1784">
        <v>165</v>
      </c>
      <c r="N1784">
        <v>4</v>
      </c>
    </row>
    <row r="1785" spans="1:14">
      <c r="A1785">
        <v>47731</v>
      </c>
      <c r="B1785" s="1">
        <v>43158</v>
      </c>
      <c r="C1785">
        <v>6473</v>
      </c>
      <c r="D1785" t="s">
        <v>90</v>
      </c>
      <c r="E1785" t="s">
        <v>28</v>
      </c>
      <c r="F1785" t="s">
        <v>120</v>
      </c>
      <c r="G1785" t="s">
        <v>53</v>
      </c>
      <c r="H1785">
        <f t="shared" si="27"/>
        <v>379</v>
      </c>
      <c r="M1785">
        <v>94.75</v>
      </c>
      <c r="N1785">
        <v>4</v>
      </c>
    </row>
    <row r="1786" spans="1:14">
      <c r="A1786">
        <v>49763</v>
      </c>
      <c r="B1786" s="1">
        <v>43158</v>
      </c>
      <c r="C1786">
        <v>12216</v>
      </c>
      <c r="D1786" t="s">
        <v>90</v>
      </c>
      <c r="E1786" t="s">
        <v>33</v>
      </c>
      <c r="F1786" t="s">
        <v>258</v>
      </c>
      <c r="G1786" t="s">
        <v>29</v>
      </c>
      <c r="H1786">
        <f t="shared" si="27"/>
        <v>110.16</v>
      </c>
      <c r="M1786">
        <v>27.54</v>
      </c>
      <c r="N1786">
        <v>4</v>
      </c>
    </row>
    <row r="1787" spans="1:14">
      <c r="A1787">
        <v>45461</v>
      </c>
      <c r="B1787" s="1">
        <v>43156</v>
      </c>
      <c r="C1787">
        <v>4741</v>
      </c>
      <c r="D1787" t="s">
        <v>90</v>
      </c>
      <c r="E1787" t="s">
        <v>28</v>
      </c>
      <c r="F1787" t="s">
        <v>183</v>
      </c>
      <c r="G1787" t="s">
        <v>46</v>
      </c>
      <c r="H1787">
        <f t="shared" si="27"/>
        <v>330</v>
      </c>
      <c r="M1787">
        <v>165</v>
      </c>
      <c r="N1787">
        <v>2</v>
      </c>
    </row>
    <row r="1788" spans="1:14">
      <c r="A1788">
        <v>47044</v>
      </c>
      <c r="B1788" s="1">
        <v>43154</v>
      </c>
      <c r="C1788">
        <v>5536</v>
      </c>
      <c r="D1788" t="s">
        <v>90</v>
      </c>
      <c r="E1788" t="s">
        <v>28</v>
      </c>
      <c r="F1788" t="s">
        <v>94</v>
      </c>
      <c r="G1788" t="s">
        <v>53</v>
      </c>
      <c r="H1788">
        <f t="shared" si="27"/>
        <v>133.37</v>
      </c>
      <c r="M1788">
        <v>133.37</v>
      </c>
      <c r="N1788">
        <v>1</v>
      </c>
    </row>
    <row r="1789" spans="1:14">
      <c r="A1789">
        <v>47262</v>
      </c>
      <c r="B1789" s="1">
        <v>43153</v>
      </c>
      <c r="C1789">
        <v>8133</v>
      </c>
      <c r="D1789" t="s">
        <v>90</v>
      </c>
      <c r="E1789" t="s">
        <v>28</v>
      </c>
      <c r="F1789" t="s">
        <v>134</v>
      </c>
      <c r="G1789" t="s">
        <v>29</v>
      </c>
      <c r="H1789">
        <f t="shared" si="27"/>
        <v>340</v>
      </c>
      <c r="M1789">
        <v>85</v>
      </c>
      <c r="N1789">
        <v>4</v>
      </c>
    </row>
    <row r="1790" spans="1:14">
      <c r="A1790">
        <v>45418</v>
      </c>
      <c r="B1790" s="1">
        <v>43153</v>
      </c>
      <c r="C1790">
        <v>9011</v>
      </c>
      <c r="D1790" t="s">
        <v>90</v>
      </c>
      <c r="E1790" t="s">
        <v>28</v>
      </c>
      <c r="F1790" t="s">
        <v>94</v>
      </c>
      <c r="G1790" t="s">
        <v>53</v>
      </c>
      <c r="H1790">
        <f t="shared" si="27"/>
        <v>133.37</v>
      </c>
      <c r="M1790">
        <v>133.37</v>
      </c>
      <c r="N1790">
        <v>1</v>
      </c>
    </row>
    <row r="1791" spans="1:14">
      <c r="A1791">
        <v>49445</v>
      </c>
      <c r="B1791" s="1">
        <v>43153</v>
      </c>
      <c r="C1791">
        <v>3935</v>
      </c>
      <c r="D1791" t="s">
        <v>90</v>
      </c>
      <c r="E1791" t="s">
        <v>33</v>
      </c>
      <c r="F1791" t="s">
        <v>120</v>
      </c>
      <c r="G1791" t="s">
        <v>53</v>
      </c>
      <c r="H1791">
        <f t="shared" si="27"/>
        <v>379</v>
      </c>
      <c r="M1791">
        <v>94.75</v>
      </c>
      <c r="N1791">
        <v>4</v>
      </c>
    </row>
    <row r="1792" spans="1:14">
      <c r="A1792">
        <v>47600</v>
      </c>
      <c r="B1792" s="1">
        <v>43153</v>
      </c>
      <c r="C1792">
        <v>11797</v>
      </c>
      <c r="D1792" t="s">
        <v>90</v>
      </c>
      <c r="E1792" t="s">
        <v>28</v>
      </c>
      <c r="F1792" t="s">
        <v>94</v>
      </c>
      <c r="G1792" t="s">
        <v>53</v>
      </c>
      <c r="H1792">
        <f t="shared" si="27"/>
        <v>133.37</v>
      </c>
      <c r="M1792">
        <v>133.37</v>
      </c>
      <c r="N1792">
        <v>1</v>
      </c>
    </row>
    <row r="1793" spans="1:14">
      <c r="A1793">
        <v>45198</v>
      </c>
      <c r="B1793" s="1">
        <v>43152</v>
      </c>
      <c r="C1793">
        <v>6497</v>
      </c>
      <c r="D1793" t="s">
        <v>90</v>
      </c>
      <c r="E1793" t="s">
        <v>28</v>
      </c>
      <c r="F1793" t="s">
        <v>94</v>
      </c>
      <c r="G1793" t="s">
        <v>53</v>
      </c>
      <c r="H1793">
        <f t="shared" si="27"/>
        <v>133.37</v>
      </c>
      <c r="M1793">
        <v>133.37</v>
      </c>
      <c r="N1793">
        <v>1</v>
      </c>
    </row>
    <row r="1794" spans="1:14">
      <c r="A1794">
        <v>17119</v>
      </c>
      <c r="B1794" s="1">
        <v>43151</v>
      </c>
      <c r="C1794">
        <v>11848</v>
      </c>
      <c r="D1794" t="s">
        <v>90</v>
      </c>
      <c r="E1794" t="s">
        <v>28</v>
      </c>
      <c r="F1794" t="s">
        <v>94</v>
      </c>
      <c r="G1794" t="s">
        <v>53</v>
      </c>
      <c r="H1794">
        <f t="shared" si="27"/>
        <v>133.37</v>
      </c>
      <c r="M1794">
        <v>133.37</v>
      </c>
      <c r="N1794">
        <v>1</v>
      </c>
    </row>
    <row r="1795" spans="1:14">
      <c r="A1795">
        <v>17415</v>
      </c>
      <c r="B1795" s="1">
        <v>43150</v>
      </c>
      <c r="C1795">
        <v>7060</v>
      </c>
      <c r="D1795" t="s">
        <v>90</v>
      </c>
      <c r="E1795" t="s">
        <v>28</v>
      </c>
      <c r="F1795" t="s">
        <v>94</v>
      </c>
      <c r="G1795" t="s">
        <v>53</v>
      </c>
      <c r="H1795">
        <f t="shared" ref="H1795:H1858" si="28">M1795*N1795</f>
        <v>133.37</v>
      </c>
      <c r="M1795">
        <v>133.37</v>
      </c>
      <c r="N1795">
        <v>1</v>
      </c>
    </row>
    <row r="1796" spans="1:14">
      <c r="A1796">
        <v>20250</v>
      </c>
      <c r="B1796" s="1">
        <v>43149</v>
      </c>
      <c r="C1796">
        <v>376</v>
      </c>
      <c r="D1796" t="s">
        <v>90</v>
      </c>
      <c r="E1796" t="s">
        <v>28</v>
      </c>
      <c r="F1796" t="s">
        <v>120</v>
      </c>
      <c r="G1796" t="s">
        <v>53</v>
      </c>
      <c r="H1796">
        <f t="shared" si="28"/>
        <v>94.75</v>
      </c>
      <c r="M1796">
        <v>94.75</v>
      </c>
      <c r="N1796">
        <v>1</v>
      </c>
    </row>
    <row r="1797" spans="1:14">
      <c r="A1797">
        <v>44981</v>
      </c>
      <c r="B1797" s="1">
        <v>43149</v>
      </c>
      <c r="C1797">
        <v>2091</v>
      </c>
      <c r="D1797" t="s">
        <v>90</v>
      </c>
      <c r="E1797" t="s">
        <v>28</v>
      </c>
      <c r="F1797" t="s">
        <v>183</v>
      </c>
      <c r="G1797" t="s">
        <v>46</v>
      </c>
      <c r="H1797">
        <f t="shared" si="28"/>
        <v>825</v>
      </c>
      <c r="M1797">
        <v>165</v>
      </c>
      <c r="N1797">
        <v>5</v>
      </c>
    </row>
    <row r="1798" spans="1:14">
      <c r="A1798">
        <v>42821</v>
      </c>
      <c r="B1798" s="1">
        <v>43148</v>
      </c>
      <c r="C1798">
        <v>4354</v>
      </c>
      <c r="D1798" t="s">
        <v>90</v>
      </c>
      <c r="E1798" t="s">
        <v>28</v>
      </c>
      <c r="F1798" t="s">
        <v>94</v>
      </c>
      <c r="G1798" t="s">
        <v>53</v>
      </c>
      <c r="H1798">
        <f t="shared" si="28"/>
        <v>133.37</v>
      </c>
      <c r="M1798">
        <v>133.37</v>
      </c>
      <c r="N1798">
        <v>1</v>
      </c>
    </row>
    <row r="1799" spans="1:14">
      <c r="A1799">
        <v>41903</v>
      </c>
      <c r="B1799" s="1">
        <v>43145</v>
      </c>
      <c r="C1799">
        <v>3767</v>
      </c>
      <c r="D1799" t="s">
        <v>111</v>
      </c>
      <c r="E1799" t="s">
        <v>33</v>
      </c>
      <c r="F1799" t="s">
        <v>120</v>
      </c>
      <c r="G1799" t="s">
        <v>53</v>
      </c>
      <c r="H1799">
        <f t="shared" si="28"/>
        <v>473.75</v>
      </c>
      <c r="M1799">
        <v>94.75</v>
      </c>
      <c r="N1799">
        <v>5</v>
      </c>
    </row>
    <row r="1800" spans="1:14">
      <c r="A1800">
        <v>32617</v>
      </c>
      <c r="B1800" s="1">
        <v>43145</v>
      </c>
      <c r="C1800">
        <v>3800</v>
      </c>
      <c r="D1800" t="s">
        <v>90</v>
      </c>
      <c r="E1800" t="s">
        <v>33</v>
      </c>
      <c r="F1800" t="s">
        <v>120</v>
      </c>
      <c r="G1800" t="s">
        <v>53</v>
      </c>
      <c r="H1800">
        <f t="shared" si="28"/>
        <v>284.25</v>
      </c>
      <c r="M1800">
        <v>94.75</v>
      </c>
      <c r="N1800">
        <v>3</v>
      </c>
    </row>
    <row r="1801" spans="1:14">
      <c r="A1801">
        <v>48901</v>
      </c>
      <c r="B1801" s="1">
        <v>43145</v>
      </c>
      <c r="C1801">
        <v>3624</v>
      </c>
      <c r="D1801" t="s">
        <v>90</v>
      </c>
      <c r="E1801" t="s">
        <v>33</v>
      </c>
      <c r="F1801" t="s">
        <v>91</v>
      </c>
      <c r="G1801" t="s">
        <v>46</v>
      </c>
      <c r="H1801">
        <f t="shared" si="28"/>
        <v>75.959999999999994</v>
      </c>
      <c r="M1801">
        <v>18.989999999999998</v>
      </c>
      <c r="N1801">
        <v>4</v>
      </c>
    </row>
    <row r="1802" spans="1:14">
      <c r="A1802">
        <v>24770</v>
      </c>
      <c r="B1802" s="1">
        <v>43144</v>
      </c>
      <c r="C1802">
        <v>10240</v>
      </c>
      <c r="D1802" t="s">
        <v>111</v>
      </c>
      <c r="E1802" t="s">
        <v>33</v>
      </c>
      <c r="F1802" t="s">
        <v>120</v>
      </c>
      <c r="G1802" t="s">
        <v>53</v>
      </c>
      <c r="H1802">
        <f t="shared" si="28"/>
        <v>473.75</v>
      </c>
      <c r="M1802">
        <v>94.75</v>
      </c>
      <c r="N1802">
        <v>5</v>
      </c>
    </row>
    <row r="1803" spans="1:14">
      <c r="A1803">
        <v>47439</v>
      </c>
      <c r="B1803" s="1">
        <v>43143</v>
      </c>
      <c r="C1803">
        <v>346</v>
      </c>
      <c r="D1803" t="s">
        <v>111</v>
      </c>
      <c r="E1803" t="s">
        <v>33</v>
      </c>
      <c r="F1803" t="s">
        <v>120</v>
      </c>
      <c r="G1803" t="s">
        <v>53</v>
      </c>
      <c r="H1803">
        <f t="shared" si="28"/>
        <v>473.75</v>
      </c>
      <c r="M1803">
        <v>94.75</v>
      </c>
      <c r="N1803">
        <v>5</v>
      </c>
    </row>
    <row r="1804" spans="1:14">
      <c r="A1804">
        <v>45339</v>
      </c>
      <c r="B1804" s="1">
        <v>43143</v>
      </c>
      <c r="C1804">
        <v>6508</v>
      </c>
      <c r="D1804" t="s">
        <v>90</v>
      </c>
      <c r="E1804" t="s">
        <v>33</v>
      </c>
      <c r="F1804" t="s">
        <v>806</v>
      </c>
      <c r="G1804" t="s">
        <v>46</v>
      </c>
      <c r="H1804">
        <f t="shared" si="28"/>
        <v>105.98</v>
      </c>
      <c r="M1804">
        <v>52.99</v>
      </c>
      <c r="N1804">
        <v>2</v>
      </c>
    </row>
    <row r="1805" spans="1:14">
      <c r="A1805">
        <v>27856</v>
      </c>
      <c r="B1805" s="1">
        <v>43142</v>
      </c>
      <c r="C1805">
        <v>9177</v>
      </c>
      <c r="D1805" t="s">
        <v>111</v>
      </c>
      <c r="E1805" t="s">
        <v>33</v>
      </c>
      <c r="F1805" t="s">
        <v>120</v>
      </c>
      <c r="G1805" t="s">
        <v>53</v>
      </c>
      <c r="H1805">
        <f t="shared" si="28"/>
        <v>473.75</v>
      </c>
      <c r="M1805">
        <v>94.75</v>
      </c>
      <c r="N1805">
        <v>5</v>
      </c>
    </row>
    <row r="1806" spans="1:14">
      <c r="A1806">
        <v>44771</v>
      </c>
      <c r="B1806" s="1">
        <v>43142</v>
      </c>
      <c r="C1806">
        <v>1429</v>
      </c>
      <c r="D1806" t="s">
        <v>90</v>
      </c>
      <c r="E1806" t="s">
        <v>28</v>
      </c>
      <c r="F1806" t="s">
        <v>309</v>
      </c>
      <c r="G1806" t="s">
        <v>46</v>
      </c>
      <c r="H1806">
        <f t="shared" si="28"/>
        <v>740</v>
      </c>
      <c r="M1806">
        <v>185</v>
      </c>
      <c r="N1806">
        <v>4</v>
      </c>
    </row>
    <row r="1807" spans="1:14">
      <c r="A1807">
        <v>46599</v>
      </c>
      <c r="B1807" s="1">
        <v>43142</v>
      </c>
      <c r="C1807">
        <v>6122</v>
      </c>
      <c r="D1807" t="s">
        <v>90</v>
      </c>
      <c r="E1807" t="s">
        <v>28</v>
      </c>
      <c r="F1807" t="s">
        <v>362</v>
      </c>
      <c r="G1807" t="s">
        <v>49</v>
      </c>
      <c r="H1807">
        <f t="shared" si="28"/>
        <v>80.849999999999994</v>
      </c>
      <c r="M1807">
        <v>26.95</v>
      </c>
      <c r="N1807">
        <v>3</v>
      </c>
    </row>
    <row r="1808" spans="1:14">
      <c r="A1808">
        <v>47743</v>
      </c>
      <c r="B1808" s="1">
        <v>43142</v>
      </c>
      <c r="C1808">
        <v>11012</v>
      </c>
      <c r="D1808" t="s">
        <v>90</v>
      </c>
      <c r="E1808" t="s">
        <v>33</v>
      </c>
      <c r="F1808" t="s">
        <v>160</v>
      </c>
      <c r="G1808" t="s">
        <v>29</v>
      </c>
      <c r="H1808">
        <f t="shared" si="28"/>
        <v>130</v>
      </c>
      <c r="M1808">
        <v>65</v>
      </c>
      <c r="N1808">
        <v>2</v>
      </c>
    </row>
    <row r="1809" spans="1:14">
      <c r="A1809">
        <v>48950</v>
      </c>
      <c r="B1809" s="1">
        <v>43142</v>
      </c>
      <c r="C1809">
        <v>8643</v>
      </c>
      <c r="D1809" t="s">
        <v>90</v>
      </c>
      <c r="E1809" t="s">
        <v>28</v>
      </c>
      <c r="F1809" t="s">
        <v>94</v>
      </c>
      <c r="G1809" t="s">
        <v>53</v>
      </c>
      <c r="H1809">
        <f t="shared" si="28"/>
        <v>133.37</v>
      </c>
      <c r="M1809">
        <v>133.37</v>
      </c>
      <c r="N1809">
        <v>1</v>
      </c>
    </row>
    <row r="1810" spans="1:14">
      <c r="A1810">
        <v>46827</v>
      </c>
      <c r="B1810" s="1">
        <v>43142</v>
      </c>
      <c r="C1810">
        <v>7537</v>
      </c>
      <c r="D1810" t="s">
        <v>90</v>
      </c>
      <c r="E1810" t="s">
        <v>33</v>
      </c>
      <c r="F1810" t="s">
        <v>134</v>
      </c>
      <c r="G1810" t="s">
        <v>29</v>
      </c>
      <c r="H1810">
        <f t="shared" si="28"/>
        <v>340</v>
      </c>
      <c r="M1810">
        <v>85</v>
      </c>
      <c r="N1810">
        <v>4</v>
      </c>
    </row>
    <row r="1811" spans="1:14">
      <c r="A1811">
        <v>25688</v>
      </c>
      <c r="B1811" s="1">
        <v>43141</v>
      </c>
      <c r="C1811">
        <v>5920</v>
      </c>
      <c r="D1811" t="s">
        <v>90</v>
      </c>
      <c r="E1811" t="s">
        <v>33</v>
      </c>
      <c r="F1811" t="s">
        <v>120</v>
      </c>
      <c r="G1811" t="s">
        <v>53</v>
      </c>
      <c r="H1811">
        <f t="shared" si="28"/>
        <v>189.5</v>
      </c>
      <c r="M1811">
        <v>94.75</v>
      </c>
      <c r="N1811">
        <v>2</v>
      </c>
    </row>
    <row r="1812" spans="1:14">
      <c r="A1812">
        <v>27742</v>
      </c>
      <c r="B1812" s="1">
        <v>43140</v>
      </c>
      <c r="C1812">
        <v>9495</v>
      </c>
      <c r="D1812" t="s">
        <v>111</v>
      </c>
      <c r="E1812" t="s">
        <v>33</v>
      </c>
      <c r="F1812" t="s">
        <v>134</v>
      </c>
      <c r="G1812" t="s">
        <v>29</v>
      </c>
      <c r="H1812">
        <f t="shared" si="28"/>
        <v>425</v>
      </c>
      <c r="M1812">
        <v>85</v>
      </c>
      <c r="N1812">
        <v>5</v>
      </c>
    </row>
    <row r="1813" spans="1:14">
      <c r="A1813">
        <v>41827</v>
      </c>
      <c r="B1813" s="1">
        <v>43140</v>
      </c>
      <c r="C1813">
        <v>3594</v>
      </c>
      <c r="D1813" t="s">
        <v>90</v>
      </c>
      <c r="E1813" t="s">
        <v>28</v>
      </c>
      <c r="F1813" t="s">
        <v>505</v>
      </c>
      <c r="G1813" t="s">
        <v>53</v>
      </c>
      <c r="H1813">
        <f t="shared" si="28"/>
        <v>120</v>
      </c>
      <c r="M1813">
        <v>30</v>
      </c>
      <c r="N1813">
        <v>4</v>
      </c>
    </row>
    <row r="1814" spans="1:14">
      <c r="A1814">
        <v>31239</v>
      </c>
      <c r="B1814" s="1">
        <v>43135</v>
      </c>
      <c r="C1814">
        <v>5564</v>
      </c>
      <c r="D1814" t="s">
        <v>90</v>
      </c>
      <c r="E1814" t="s">
        <v>28</v>
      </c>
      <c r="F1814" t="s">
        <v>120</v>
      </c>
      <c r="G1814" t="s">
        <v>53</v>
      </c>
      <c r="H1814">
        <f t="shared" si="28"/>
        <v>473.75</v>
      </c>
      <c r="M1814">
        <v>94.75</v>
      </c>
      <c r="N1814">
        <v>5</v>
      </c>
    </row>
    <row r="1815" spans="1:14">
      <c r="A1815">
        <v>45772</v>
      </c>
      <c r="B1815" s="1">
        <v>43134</v>
      </c>
      <c r="C1815">
        <v>7955</v>
      </c>
      <c r="D1815" t="s">
        <v>90</v>
      </c>
      <c r="E1815" t="s">
        <v>28</v>
      </c>
      <c r="F1815" t="s">
        <v>120</v>
      </c>
      <c r="G1815" t="s">
        <v>53</v>
      </c>
      <c r="H1815">
        <f t="shared" si="28"/>
        <v>379</v>
      </c>
      <c r="M1815">
        <v>94.75</v>
      </c>
      <c r="N1815">
        <v>4</v>
      </c>
    </row>
    <row r="1816" spans="1:14">
      <c r="A1816">
        <v>45772</v>
      </c>
      <c r="B1816" s="1">
        <v>43134</v>
      </c>
      <c r="C1816">
        <v>7955</v>
      </c>
      <c r="D1816" t="s">
        <v>90</v>
      </c>
      <c r="E1816" t="s">
        <v>28</v>
      </c>
      <c r="F1816" t="s">
        <v>120</v>
      </c>
      <c r="G1816" t="s">
        <v>53</v>
      </c>
      <c r="H1816">
        <f t="shared" si="28"/>
        <v>473.75</v>
      </c>
      <c r="M1816">
        <v>94.75</v>
      </c>
      <c r="N1816">
        <v>5</v>
      </c>
    </row>
    <row r="1817" spans="1:14">
      <c r="A1817">
        <v>45291</v>
      </c>
      <c r="B1817" s="1">
        <v>43134</v>
      </c>
      <c r="C1817">
        <v>7905</v>
      </c>
      <c r="D1817" t="s">
        <v>90</v>
      </c>
      <c r="E1817" t="s">
        <v>28</v>
      </c>
      <c r="F1817" t="s">
        <v>120</v>
      </c>
      <c r="G1817" t="s">
        <v>53</v>
      </c>
      <c r="H1817">
        <f t="shared" si="28"/>
        <v>473.75</v>
      </c>
      <c r="M1817">
        <v>94.75</v>
      </c>
      <c r="N1817">
        <v>5</v>
      </c>
    </row>
    <row r="1818" spans="1:14">
      <c r="A1818">
        <v>47343</v>
      </c>
      <c r="B1818" s="1">
        <v>43133</v>
      </c>
      <c r="C1818">
        <v>1758</v>
      </c>
      <c r="D1818" t="s">
        <v>90</v>
      </c>
      <c r="E1818" t="s">
        <v>28</v>
      </c>
      <c r="F1818" t="s">
        <v>134</v>
      </c>
      <c r="G1818" t="s">
        <v>29</v>
      </c>
      <c r="H1818">
        <f t="shared" si="28"/>
        <v>340</v>
      </c>
      <c r="M1818">
        <v>85</v>
      </c>
      <c r="N1818">
        <v>4</v>
      </c>
    </row>
    <row r="1819" spans="1:14">
      <c r="A1819">
        <v>10586</v>
      </c>
      <c r="B1819" s="1">
        <v>43133</v>
      </c>
      <c r="C1819">
        <v>10129</v>
      </c>
      <c r="D1819" t="s">
        <v>90</v>
      </c>
      <c r="E1819" t="s">
        <v>28</v>
      </c>
      <c r="F1819" t="s">
        <v>120</v>
      </c>
      <c r="G1819" t="s">
        <v>53</v>
      </c>
      <c r="H1819">
        <f t="shared" si="28"/>
        <v>473.75</v>
      </c>
      <c r="M1819">
        <v>94.75</v>
      </c>
      <c r="N1819">
        <v>5</v>
      </c>
    </row>
    <row r="1820" spans="1:14">
      <c r="A1820">
        <v>64500</v>
      </c>
      <c r="B1820" s="1">
        <v>43132</v>
      </c>
      <c r="C1820">
        <v>11536</v>
      </c>
      <c r="D1820" t="s">
        <v>90</v>
      </c>
      <c r="E1820" t="s">
        <v>28</v>
      </c>
      <c r="F1820" t="s">
        <v>120</v>
      </c>
      <c r="G1820" t="s">
        <v>53</v>
      </c>
      <c r="H1820">
        <f t="shared" si="28"/>
        <v>473.75</v>
      </c>
      <c r="M1820">
        <v>94.75</v>
      </c>
      <c r="N1820">
        <v>5</v>
      </c>
    </row>
    <row r="1821" spans="1:14">
      <c r="A1821">
        <v>44504</v>
      </c>
      <c r="B1821" s="1">
        <v>43132</v>
      </c>
      <c r="C1821">
        <v>8544</v>
      </c>
      <c r="D1821" t="s">
        <v>90</v>
      </c>
      <c r="E1821" t="s">
        <v>28</v>
      </c>
      <c r="F1821" t="s">
        <v>412</v>
      </c>
      <c r="G1821" t="s">
        <v>46</v>
      </c>
      <c r="H1821">
        <f t="shared" si="28"/>
        <v>264.95</v>
      </c>
      <c r="M1821">
        <v>52.99</v>
      </c>
      <c r="N1821">
        <v>5</v>
      </c>
    </row>
    <row r="1822" spans="1:14">
      <c r="A1822">
        <v>48684</v>
      </c>
      <c r="B1822" s="1">
        <v>43132</v>
      </c>
      <c r="C1822">
        <v>3056</v>
      </c>
      <c r="D1822" t="s">
        <v>90</v>
      </c>
      <c r="E1822" t="s">
        <v>28</v>
      </c>
      <c r="F1822" t="s">
        <v>134</v>
      </c>
      <c r="G1822" t="s">
        <v>29</v>
      </c>
      <c r="H1822">
        <f t="shared" si="28"/>
        <v>340</v>
      </c>
      <c r="M1822">
        <v>85</v>
      </c>
      <c r="N1822">
        <v>4</v>
      </c>
    </row>
    <row r="1823" spans="1:14">
      <c r="A1823">
        <v>27099</v>
      </c>
      <c r="B1823" s="1">
        <v>43131</v>
      </c>
      <c r="C1823">
        <v>6489</v>
      </c>
      <c r="D1823" t="s">
        <v>90</v>
      </c>
      <c r="E1823" t="s">
        <v>28</v>
      </c>
      <c r="F1823" t="s">
        <v>134</v>
      </c>
      <c r="G1823" t="s">
        <v>29</v>
      </c>
      <c r="H1823">
        <f t="shared" si="28"/>
        <v>425</v>
      </c>
      <c r="M1823">
        <v>85</v>
      </c>
      <c r="N1823">
        <v>5</v>
      </c>
    </row>
    <row r="1824" spans="1:14">
      <c r="A1824">
        <v>27099</v>
      </c>
      <c r="B1824" s="1">
        <v>43131</v>
      </c>
      <c r="C1824">
        <v>6489</v>
      </c>
      <c r="D1824" t="s">
        <v>90</v>
      </c>
      <c r="E1824" t="s">
        <v>28</v>
      </c>
      <c r="F1824" t="s">
        <v>362</v>
      </c>
      <c r="G1824" t="s">
        <v>49</v>
      </c>
      <c r="H1824">
        <f t="shared" si="28"/>
        <v>80.849999999999994</v>
      </c>
      <c r="M1824">
        <v>26.95</v>
      </c>
      <c r="N1824">
        <v>3</v>
      </c>
    </row>
    <row r="1825" spans="1:14">
      <c r="A1825">
        <v>41676</v>
      </c>
      <c r="B1825" s="1">
        <v>43131</v>
      </c>
      <c r="C1825">
        <v>11372</v>
      </c>
      <c r="D1825" t="s">
        <v>90</v>
      </c>
      <c r="E1825" t="s">
        <v>28</v>
      </c>
      <c r="F1825" t="s">
        <v>94</v>
      </c>
      <c r="G1825" t="s">
        <v>53</v>
      </c>
      <c r="H1825">
        <f t="shared" si="28"/>
        <v>133.37</v>
      </c>
      <c r="M1825">
        <v>133.37</v>
      </c>
      <c r="N1825">
        <v>1</v>
      </c>
    </row>
    <row r="1826" spans="1:14">
      <c r="A1826">
        <v>41686</v>
      </c>
      <c r="B1826" s="1">
        <v>43131</v>
      </c>
      <c r="C1826">
        <v>7884</v>
      </c>
      <c r="D1826" t="s">
        <v>90</v>
      </c>
      <c r="E1826" t="s">
        <v>28</v>
      </c>
      <c r="F1826" t="s">
        <v>94</v>
      </c>
      <c r="G1826" t="s">
        <v>53</v>
      </c>
      <c r="H1826">
        <f t="shared" si="28"/>
        <v>133.37</v>
      </c>
      <c r="M1826">
        <v>133.37</v>
      </c>
      <c r="N1826">
        <v>1</v>
      </c>
    </row>
    <row r="1827" spans="1:14">
      <c r="A1827">
        <v>31211</v>
      </c>
      <c r="B1827" s="1">
        <v>43131</v>
      </c>
      <c r="C1827">
        <v>4402</v>
      </c>
      <c r="D1827" t="s">
        <v>90</v>
      </c>
      <c r="E1827" t="s">
        <v>28</v>
      </c>
      <c r="F1827" t="s">
        <v>183</v>
      </c>
      <c r="G1827" t="s">
        <v>46</v>
      </c>
      <c r="H1827">
        <f t="shared" si="28"/>
        <v>330</v>
      </c>
      <c r="M1827">
        <v>165</v>
      </c>
      <c r="N1827">
        <v>2</v>
      </c>
    </row>
    <row r="1828" spans="1:14">
      <c r="A1828">
        <v>64274</v>
      </c>
      <c r="B1828" s="1">
        <v>43131</v>
      </c>
      <c r="C1828">
        <v>12019</v>
      </c>
      <c r="D1828" t="s">
        <v>90</v>
      </c>
      <c r="E1828" t="s">
        <v>28</v>
      </c>
      <c r="F1828" t="s">
        <v>134</v>
      </c>
      <c r="G1828" t="s">
        <v>29</v>
      </c>
      <c r="H1828">
        <f t="shared" si="28"/>
        <v>340</v>
      </c>
      <c r="M1828">
        <v>85</v>
      </c>
      <c r="N1828">
        <v>4</v>
      </c>
    </row>
    <row r="1829" spans="1:14">
      <c r="A1829">
        <v>41718</v>
      </c>
      <c r="B1829" s="1">
        <v>43131</v>
      </c>
      <c r="C1829">
        <v>7492</v>
      </c>
      <c r="D1829" t="s">
        <v>90</v>
      </c>
      <c r="E1829" t="s">
        <v>28</v>
      </c>
      <c r="F1829" t="s">
        <v>120</v>
      </c>
      <c r="G1829" t="s">
        <v>53</v>
      </c>
      <c r="H1829">
        <f t="shared" si="28"/>
        <v>473.75</v>
      </c>
      <c r="M1829">
        <v>94.75</v>
      </c>
      <c r="N1829">
        <v>5</v>
      </c>
    </row>
    <row r="1830" spans="1:14">
      <c r="A1830">
        <v>41612</v>
      </c>
      <c r="B1830" s="1">
        <v>43130</v>
      </c>
      <c r="C1830">
        <v>1222</v>
      </c>
      <c r="D1830" t="s">
        <v>111</v>
      </c>
      <c r="E1830" t="s">
        <v>33</v>
      </c>
      <c r="F1830" t="s">
        <v>134</v>
      </c>
      <c r="G1830" t="s">
        <v>29</v>
      </c>
      <c r="H1830">
        <f t="shared" si="28"/>
        <v>425</v>
      </c>
      <c r="M1830">
        <v>85</v>
      </c>
      <c r="N1830">
        <v>5</v>
      </c>
    </row>
    <row r="1831" spans="1:14">
      <c r="A1831">
        <v>13343</v>
      </c>
      <c r="B1831" s="1">
        <v>43130</v>
      </c>
      <c r="C1831">
        <v>9726</v>
      </c>
      <c r="D1831" t="s">
        <v>111</v>
      </c>
      <c r="E1831" t="s">
        <v>28</v>
      </c>
      <c r="F1831" t="s">
        <v>94</v>
      </c>
      <c r="G1831" t="s">
        <v>53</v>
      </c>
      <c r="H1831">
        <f t="shared" si="28"/>
        <v>133.37</v>
      </c>
      <c r="M1831">
        <v>133.37</v>
      </c>
      <c r="N1831">
        <v>1</v>
      </c>
    </row>
    <row r="1832" spans="1:14">
      <c r="A1832">
        <v>41640</v>
      </c>
      <c r="B1832" s="1">
        <v>43130</v>
      </c>
      <c r="C1832">
        <v>9189</v>
      </c>
      <c r="D1832" t="s">
        <v>90</v>
      </c>
      <c r="E1832" t="s">
        <v>28</v>
      </c>
      <c r="F1832" t="s">
        <v>94</v>
      </c>
      <c r="G1832" t="s">
        <v>53</v>
      </c>
      <c r="H1832">
        <f t="shared" si="28"/>
        <v>133.37</v>
      </c>
      <c r="M1832">
        <v>133.37</v>
      </c>
      <c r="N1832">
        <v>1</v>
      </c>
    </row>
    <row r="1833" spans="1:14">
      <c r="A1833">
        <v>31115</v>
      </c>
      <c r="B1833" s="1">
        <v>43130</v>
      </c>
      <c r="C1833">
        <v>639</v>
      </c>
      <c r="D1833" t="s">
        <v>90</v>
      </c>
      <c r="E1833" t="s">
        <v>28</v>
      </c>
      <c r="F1833" t="s">
        <v>134</v>
      </c>
      <c r="G1833" t="s">
        <v>29</v>
      </c>
      <c r="H1833">
        <f t="shared" si="28"/>
        <v>425</v>
      </c>
      <c r="M1833">
        <v>85</v>
      </c>
      <c r="N1833">
        <v>5</v>
      </c>
    </row>
    <row r="1834" spans="1:14">
      <c r="A1834">
        <v>46062</v>
      </c>
      <c r="B1834" s="1">
        <v>43130</v>
      </c>
      <c r="C1834">
        <v>12288</v>
      </c>
      <c r="D1834" t="s">
        <v>90</v>
      </c>
      <c r="E1834" t="s">
        <v>28</v>
      </c>
      <c r="F1834" t="s">
        <v>120</v>
      </c>
      <c r="G1834" t="s">
        <v>53</v>
      </c>
      <c r="H1834">
        <f t="shared" si="28"/>
        <v>379</v>
      </c>
      <c r="M1834">
        <v>94.75</v>
      </c>
      <c r="N1834">
        <v>4</v>
      </c>
    </row>
    <row r="1835" spans="1:14">
      <c r="A1835">
        <v>27007</v>
      </c>
      <c r="B1835" s="1">
        <v>43130</v>
      </c>
      <c r="C1835">
        <v>3815</v>
      </c>
      <c r="D1835" t="s">
        <v>90</v>
      </c>
      <c r="E1835" t="s">
        <v>28</v>
      </c>
      <c r="F1835" t="s">
        <v>91</v>
      </c>
      <c r="G1835" t="s">
        <v>46</v>
      </c>
      <c r="H1835">
        <f t="shared" si="28"/>
        <v>37.979999999999997</v>
      </c>
      <c r="M1835">
        <v>18.989999999999998</v>
      </c>
      <c r="N1835">
        <v>2</v>
      </c>
    </row>
    <row r="1836" spans="1:14">
      <c r="A1836">
        <v>41623</v>
      </c>
      <c r="B1836" s="1">
        <v>43130</v>
      </c>
      <c r="C1836">
        <v>12253</v>
      </c>
      <c r="D1836" t="s">
        <v>90</v>
      </c>
      <c r="E1836" t="s">
        <v>28</v>
      </c>
      <c r="F1836" t="s">
        <v>183</v>
      </c>
      <c r="G1836" t="s">
        <v>46</v>
      </c>
      <c r="H1836">
        <f t="shared" si="28"/>
        <v>495</v>
      </c>
      <c r="M1836">
        <v>165</v>
      </c>
      <c r="N1836">
        <v>3</v>
      </c>
    </row>
    <row r="1837" spans="1:14">
      <c r="A1837">
        <v>41591</v>
      </c>
      <c r="B1837" s="1">
        <v>43130</v>
      </c>
      <c r="C1837">
        <v>10699</v>
      </c>
      <c r="D1837" t="s">
        <v>90</v>
      </c>
      <c r="E1837" t="s">
        <v>28</v>
      </c>
      <c r="F1837" t="s">
        <v>120</v>
      </c>
      <c r="G1837" t="s">
        <v>53</v>
      </c>
      <c r="H1837">
        <f t="shared" si="28"/>
        <v>473.75</v>
      </c>
      <c r="M1837">
        <v>94.75</v>
      </c>
      <c r="N1837">
        <v>5</v>
      </c>
    </row>
    <row r="1838" spans="1:14">
      <c r="A1838">
        <v>31169</v>
      </c>
      <c r="B1838" s="1">
        <v>43130</v>
      </c>
      <c r="C1838">
        <v>1293</v>
      </c>
      <c r="D1838" t="s">
        <v>90</v>
      </c>
      <c r="E1838" t="s">
        <v>28</v>
      </c>
      <c r="F1838" t="s">
        <v>94</v>
      </c>
      <c r="G1838" t="s">
        <v>53</v>
      </c>
      <c r="H1838">
        <f t="shared" si="28"/>
        <v>133.37</v>
      </c>
      <c r="M1838">
        <v>133.37</v>
      </c>
      <c r="N1838">
        <v>1</v>
      </c>
    </row>
    <row r="1839" spans="1:14">
      <c r="A1839">
        <v>31169</v>
      </c>
      <c r="B1839" s="1">
        <v>43130</v>
      </c>
      <c r="C1839">
        <v>1293</v>
      </c>
      <c r="D1839" t="s">
        <v>90</v>
      </c>
      <c r="E1839" t="s">
        <v>28</v>
      </c>
      <c r="F1839" t="s">
        <v>94</v>
      </c>
      <c r="G1839" t="s">
        <v>53</v>
      </c>
      <c r="H1839">
        <f t="shared" si="28"/>
        <v>133.37</v>
      </c>
      <c r="M1839">
        <v>133.37</v>
      </c>
      <c r="N1839">
        <v>1</v>
      </c>
    </row>
    <row r="1840" spans="1:14">
      <c r="A1840">
        <v>41590</v>
      </c>
      <c r="B1840" s="1">
        <v>43130</v>
      </c>
      <c r="C1840">
        <v>125</v>
      </c>
      <c r="D1840" t="s">
        <v>90</v>
      </c>
      <c r="E1840" t="s">
        <v>28</v>
      </c>
      <c r="F1840" t="s">
        <v>134</v>
      </c>
      <c r="G1840" t="s">
        <v>29</v>
      </c>
      <c r="H1840">
        <f t="shared" si="28"/>
        <v>340</v>
      </c>
      <c r="M1840">
        <v>85</v>
      </c>
      <c r="N1840">
        <v>4</v>
      </c>
    </row>
    <row r="1841" spans="1:14">
      <c r="A1841">
        <v>41590</v>
      </c>
      <c r="B1841" s="1">
        <v>43130</v>
      </c>
      <c r="C1841">
        <v>125</v>
      </c>
      <c r="D1841" t="s">
        <v>90</v>
      </c>
      <c r="E1841" t="s">
        <v>28</v>
      </c>
      <c r="F1841" t="s">
        <v>935</v>
      </c>
      <c r="G1841" t="s">
        <v>46</v>
      </c>
      <c r="H1841">
        <f t="shared" si="28"/>
        <v>259.95999999999998</v>
      </c>
      <c r="M1841">
        <v>64.989999999999995</v>
      </c>
      <c r="N1841">
        <v>4</v>
      </c>
    </row>
    <row r="1842" spans="1:14">
      <c r="A1842">
        <v>41608</v>
      </c>
      <c r="B1842" s="1">
        <v>43130</v>
      </c>
      <c r="C1842">
        <v>2454</v>
      </c>
      <c r="D1842" t="s">
        <v>90</v>
      </c>
      <c r="E1842" t="s">
        <v>28</v>
      </c>
      <c r="F1842" t="s">
        <v>94</v>
      </c>
      <c r="G1842" t="s">
        <v>53</v>
      </c>
      <c r="H1842">
        <f t="shared" si="28"/>
        <v>133.37</v>
      </c>
      <c r="M1842">
        <v>133.37</v>
      </c>
      <c r="N1842">
        <v>1</v>
      </c>
    </row>
    <row r="1843" spans="1:14">
      <c r="A1843">
        <v>18593</v>
      </c>
      <c r="B1843" s="1">
        <v>43129</v>
      </c>
      <c r="C1843">
        <v>1275</v>
      </c>
      <c r="D1843" t="s">
        <v>111</v>
      </c>
      <c r="E1843" t="s">
        <v>28</v>
      </c>
      <c r="F1843" t="s">
        <v>94</v>
      </c>
      <c r="G1843" t="s">
        <v>53</v>
      </c>
      <c r="H1843">
        <f t="shared" si="28"/>
        <v>133.37</v>
      </c>
      <c r="M1843">
        <v>133.37</v>
      </c>
      <c r="N1843">
        <v>1</v>
      </c>
    </row>
    <row r="1844" spans="1:14">
      <c r="A1844">
        <v>43650</v>
      </c>
      <c r="B1844" s="1">
        <v>43129</v>
      </c>
      <c r="C1844">
        <v>1738</v>
      </c>
      <c r="D1844" t="s">
        <v>90</v>
      </c>
      <c r="E1844" t="s">
        <v>28</v>
      </c>
      <c r="F1844" t="s">
        <v>173</v>
      </c>
      <c r="G1844" t="s">
        <v>42</v>
      </c>
      <c r="H1844">
        <f t="shared" si="28"/>
        <v>174.75</v>
      </c>
      <c r="M1844">
        <v>34.950000000000003</v>
      </c>
      <c r="N1844">
        <v>5</v>
      </c>
    </row>
    <row r="1845" spans="1:14">
      <c r="A1845">
        <v>41494</v>
      </c>
      <c r="B1845" s="1">
        <v>43128</v>
      </c>
      <c r="C1845">
        <v>1173</v>
      </c>
      <c r="D1845" t="s">
        <v>111</v>
      </c>
      <c r="E1845" t="s">
        <v>28</v>
      </c>
      <c r="F1845" t="s">
        <v>120</v>
      </c>
      <c r="G1845" t="s">
        <v>53</v>
      </c>
      <c r="H1845">
        <f t="shared" si="28"/>
        <v>94.75</v>
      </c>
      <c r="M1845">
        <v>94.75</v>
      </c>
      <c r="N1845">
        <v>1</v>
      </c>
    </row>
    <row r="1846" spans="1:14">
      <c r="A1846">
        <v>43576</v>
      </c>
      <c r="B1846" s="1">
        <v>43128</v>
      </c>
      <c r="C1846">
        <v>10311</v>
      </c>
      <c r="D1846" t="s">
        <v>111</v>
      </c>
      <c r="E1846" t="s">
        <v>33</v>
      </c>
      <c r="F1846" t="s">
        <v>134</v>
      </c>
      <c r="G1846" t="s">
        <v>29</v>
      </c>
      <c r="H1846">
        <f t="shared" si="28"/>
        <v>425</v>
      </c>
      <c r="M1846">
        <v>85</v>
      </c>
      <c r="N1846">
        <v>5</v>
      </c>
    </row>
    <row r="1847" spans="1:14">
      <c r="A1847">
        <v>43576</v>
      </c>
      <c r="B1847" s="1">
        <v>43128</v>
      </c>
      <c r="C1847">
        <v>10311</v>
      </c>
      <c r="D1847" t="s">
        <v>111</v>
      </c>
      <c r="E1847" t="s">
        <v>33</v>
      </c>
      <c r="F1847" t="s">
        <v>362</v>
      </c>
      <c r="G1847" t="s">
        <v>49</v>
      </c>
      <c r="H1847">
        <f t="shared" si="28"/>
        <v>134.75</v>
      </c>
      <c r="M1847">
        <v>26.95</v>
      </c>
      <c r="N1847">
        <v>5</v>
      </c>
    </row>
    <row r="1848" spans="1:14">
      <c r="A1848">
        <v>26861</v>
      </c>
      <c r="B1848" s="1">
        <v>43128</v>
      </c>
      <c r="C1848">
        <v>7931</v>
      </c>
      <c r="D1848" t="s">
        <v>90</v>
      </c>
      <c r="E1848" t="s">
        <v>28</v>
      </c>
      <c r="F1848" t="s">
        <v>94</v>
      </c>
      <c r="G1848" t="s">
        <v>53</v>
      </c>
      <c r="H1848">
        <f t="shared" si="28"/>
        <v>133.37</v>
      </c>
      <c r="M1848">
        <v>133.37</v>
      </c>
      <c r="N1848">
        <v>1</v>
      </c>
    </row>
    <row r="1849" spans="1:14">
      <c r="A1849">
        <v>18617</v>
      </c>
      <c r="B1849" s="1">
        <v>43128</v>
      </c>
      <c r="C1849">
        <v>4044</v>
      </c>
      <c r="D1849" t="s">
        <v>90</v>
      </c>
      <c r="E1849" t="s">
        <v>28</v>
      </c>
      <c r="F1849" t="s">
        <v>120</v>
      </c>
      <c r="G1849" t="s">
        <v>53</v>
      </c>
      <c r="H1849">
        <f t="shared" si="28"/>
        <v>379</v>
      </c>
      <c r="M1849">
        <v>94.75</v>
      </c>
      <c r="N1849">
        <v>4</v>
      </c>
    </row>
    <row r="1850" spans="1:14">
      <c r="A1850">
        <v>43561</v>
      </c>
      <c r="B1850" s="1">
        <v>43127</v>
      </c>
      <c r="C1850">
        <v>5089</v>
      </c>
      <c r="D1850" t="s">
        <v>111</v>
      </c>
      <c r="E1850" t="s">
        <v>28</v>
      </c>
      <c r="F1850" t="s">
        <v>240</v>
      </c>
      <c r="G1850" t="s">
        <v>29</v>
      </c>
      <c r="H1850">
        <f t="shared" si="28"/>
        <v>925</v>
      </c>
      <c r="M1850">
        <v>185</v>
      </c>
      <c r="N1850">
        <v>5</v>
      </c>
    </row>
    <row r="1851" spans="1:14">
      <c r="A1851">
        <v>30388</v>
      </c>
      <c r="B1851" s="1">
        <v>43127</v>
      </c>
      <c r="C1851">
        <v>12240</v>
      </c>
      <c r="D1851" t="s">
        <v>111</v>
      </c>
      <c r="E1851" t="s">
        <v>28</v>
      </c>
      <c r="F1851" t="s">
        <v>134</v>
      </c>
      <c r="G1851" t="s">
        <v>29</v>
      </c>
      <c r="H1851">
        <f t="shared" si="28"/>
        <v>425</v>
      </c>
      <c r="M1851">
        <v>85</v>
      </c>
      <c r="N1851">
        <v>5</v>
      </c>
    </row>
    <row r="1852" spans="1:14">
      <c r="A1852">
        <v>41404</v>
      </c>
      <c r="B1852" s="1">
        <v>43127</v>
      </c>
      <c r="C1852">
        <v>2851</v>
      </c>
      <c r="D1852" t="s">
        <v>90</v>
      </c>
      <c r="E1852" t="s">
        <v>28</v>
      </c>
      <c r="F1852" t="s">
        <v>94</v>
      </c>
      <c r="G1852" t="s">
        <v>53</v>
      </c>
      <c r="H1852">
        <f t="shared" si="28"/>
        <v>133.37</v>
      </c>
      <c r="M1852">
        <v>133.37</v>
      </c>
      <c r="N1852">
        <v>1</v>
      </c>
    </row>
    <row r="1853" spans="1:14">
      <c r="A1853">
        <v>41404</v>
      </c>
      <c r="B1853" s="1">
        <v>43127</v>
      </c>
      <c r="C1853">
        <v>2851</v>
      </c>
      <c r="D1853" t="s">
        <v>90</v>
      </c>
      <c r="E1853" t="s">
        <v>28</v>
      </c>
      <c r="F1853" t="s">
        <v>112</v>
      </c>
      <c r="G1853" t="s">
        <v>34</v>
      </c>
      <c r="H1853">
        <f t="shared" si="28"/>
        <v>80</v>
      </c>
      <c r="M1853">
        <v>80</v>
      </c>
      <c r="N1853">
        <v>1</v>
      </c>
    </row>
    <row r="1854" spans="1:14">
      <c r="A1854">
        <v>41442</v>
      </c>
      <c r="B1854" s="1">
        <v>43127</v>
      </c>
      <c r="C1854">
        <v>223</v>
      </c>
      <c r="D1854" t="s">
        <v>90</v>
      </c>
      <c r="E1854" t="s">
        <v>28</v>
      </c>
      <c r="F1854" t="s">
        <v>120</v>
      </c>
      <c r="G1854" t="s">
        <v>53</v>
      </c>
      <c r="H1854">
        <f t="shared" si="28"/>
        <v>94.75</v>
      </c>
      <c r="M1854">
        <v>94.75</v>
      </c>
      <c r="N1854">
        <v>1</v>
      </c>
    </row>
    <row r="1855" spans="1:14">
      <c r="A1855">
        <v>26821</v>
      </c>
      <c r="B1855" s="1">
        <v>43127</v>
      </c>
      <c r="C1855">
        <v>7795</v>
      </c>
      <c r="D1855" t="s">
        <v>90</v>
      </c>
      <c r="E1855" t="s">
        <v>28</v>
      </c>
      <c r="F1855" t="s">
        <v>94</v>
      </c>
      <c r="G1855" t="s">
        <v>53</v>
      </c>
      <c r="H1855">
        <f t="shared" si="28"/>
        <v>133.37</v>
      </c>
      <c r="M1855">
        <v>133.37</v>
      </c>
      <c r="N1855">
        <v>1</v>
      </c>
    </row>
    <row r="1856" spans="1:14">
      <c r="A1856">
        <v>26821</v>
      </c>
      <c r="B1856" s="1">
        <v>43127</v>
      </c>
      <c r="C1856">
        <v>7795</v>
      </c>
      <c r="D1856" t="s">
        <v>90</v>
      </c>
      <c r="E1856" t="s">
        <v>28</v>
      </c>
      <c r="F1856" t="s">
        <v>94</v>
      </c>
      <c r="G1856" t="s">
        <v>53</v>
      </c>
      <c r="H1856">
        <f t="shared" si="28"/>
        <v>133.37</v>
      </c>
      <c r="M1856">
        <v>133.37</v>
      </c>
      <c r="N1856">
        <v>1</v>
      </c>
    </row>
    <row r="1857" spans="1:14">
      <c r="A1857">
        <v>26821</v>
      </c>
      <c r="B1857" s="1">
        <v>43127</v>
      </c>
      <c r="C1857">
        <v>7795</v>
      </c>
      <c r="D1857" t="s">
        <v>90</v>
      </c>
      <c r="E1857" t="s">
        <v>28</v>
      </c>
      <c r="F1857" t="s">
        <v>94</v>
      </c>
      <c r="G1857" t="s">
        <v>53</v>
      </c>
      <c r="H1857">
        <f t="shared" si="28"/>
        <v>133.37</v>
      </c>
      <c r="M1857">
        <v>133.37</v>
      </c>
      <c r="N1857">
        <v>1</v>
      </c>
    </row>
    <row r="1858" spans="1:14">
      <c r="A1858">
        <v>31000</v>
      </c>
      <c r="B1858" s="1">
        <v>43127</v>
      </c>
      <c r="C1858">
        <v>11730</v>
      </c>
      <c r="D1858" t="s">
        <v>90</v>
      </c>
      <c r="E1858" t="s">
        <v>28</v>
      </c>
      <c r="F1858" t="s">
        <v>178</v>
      </c>
      <c r="G1858" t="s">
        <v>29</v>
      </c>
      <c r="H1858">
        <f t="shared" si="28"/>
        <v>109.98</v>
      </c>
      <c r="M1858">
        <v>54.99</v>
      </c>
      <c r="N1858">
        <v>2</v>
      </c>
    </row>
    <row r="1859" spans="1:14">
      <c r="A1859">
        <v>16075</v>
      </c>
      <c r="B1859" s="1">
        <v>43127</v>
      </c>
      <c r="C1859">
        <v>7051</v>
      </c>
      <c r="D1859" t="s">
        <v>90</v>
      </c>
      <c r="E1859" t="s">
        <v>28</v>
      </c>
      <c r="F1859" t="s">
        <v>120</v>
      </c>
      <c r="G1859" t="s">
        <v>53</v>
      </c>
      <c r="H1859">
        <f t="shared" ref="H1859:H1922" si="29">M1859*N1859</f>
        <v>379</v>
      </c>
      <c r="M1859">
        <v>94.75</v>
      </c>
      <c r="N1859">
        <v>4</v>
      </c>
    </row>
    <row r="1860" spans="1:14">
      <c r="A1860">
        <v>28847</v>
      </c>
      <c r="B1860" s="1">
        <v>43126</v>
      </c>
      <c r="C1860">
        <v>39</v>
      </c>
      <c r="D1860" t="s">
        <v>111</v>
      </c>
      <c r="E1860" t="s">
        <v>33</v>
      </c>
      <c r="F1860" t="s">
        <v>99</v>
      </c>
      <c r="G1860" t="s">
        <v>46</v>
      </c>
      <c r="H1860">
        <f t="shared" si="29"/>
        <v>94.949999999999989</v>
      </c>
      <c r="M1860">
        <v>18.989999999999998</v>
      </c>
      <c r="N1860">
        <v>5</v>
      </c>
    </row>
    <row r="1861" spans="1:14">
      <c r="A1861">
        <v>22134</v>
      </c>
      <c r="B1861" s="1">
        <v>43126</v>
      </c>
      <c r="C1861">
        <v>6165</v>
      </c>
      <c r="D1861" t="s">
        <v>111</v>
      </c>
      <c r="E1861" t="s">
        <v>33</v>
      </c>
      <c r="F1861" t="s">
        <v>183</v>
      </c>
      <c r="G1861" t="s">
        <v>46</v>
      </c>
      <c r="H1861">
        <f t="shared" si="29"/>
        <v>825</v>
      </c>
      <c r="M1861">
        <v>165</v>
      </c>
      <c r="N1861">
        <v>5</v>
      </c>
    </row>
    <row r="1862" spans="1:14">
      <c r="A1862">
        <v>28866</v>
      </c>
      <c r="B1862" s="1">
        <v>43126</v>
      </c>
      <c r="C1862">
        <v>8760</v>
      </c>
      <c r="D1862" t="s">
        <v>111</v>
      </c>
      <c r="E1862" t="s">
        <v>33</v>
      </c>
      <c r="F1862" t="s">
        <v>120</v>
      </c>
      <c r="G1862" t="s">
        <v>53</v>
      </c>
      <c r="H1862">
        <f t="shared" si="29"/>
        <v>473.75</v>
      </c>
      <c r="M1862">
        <v>94.75</v>
      </c>
      <c r="N1862">
        <v>5</v>
      </c>
    </row>
    <row r="1863" spans="1:14">
      <c r="A1863">
        <v>22044</v>
      </c>
      <c r="B1863" s="1">
        <v>43126</v>
      </c>
      <c r="C1863">
        <v>12020</v>
      </c>
      <c r="D1863" t="s">
        <v>111</v>
      </c>
      <c r="E1863" t="s">
        <v>33</v>
      </c>
      <c r="F1863" t="s">
        <v>134</v>
      </c>
      <c r="G1863" t="s">
        <v>29</v>
      </c>
      <c r="H1863">
        <f t="shared" si="29"/>
        <v>425</v>
      </c>
      <c r="M1863">
        <v>85</v>
      </c>
      <c r="N1863">
        <v>5</v>
      </c>
    </row>
    <row r="1864" spans="1:14">
      <c r="A1864">
        <v>43976</v>
      </c>
      <c r="B1864" s="1">
        <v>43126</v>
      </c>
      <c r="C1864">
        <v>1171</v>
      </c>
      <c r="D1864" t="s">
        <v>90</v>
      </c>
      <c r="E1864" t="s">
        <v>28</v>
      </c>
      <c r="F1864" t="s">
        <v>94</v>
      </c>
      <c r="G1864" t="s">
        <v>53</v>
      </c>
      <c r="H1864">
        <f t="shared" si="29"/>
        <v>133.37</v>
      </c>
      <c r="M1864">
        <v>133.37</v>
      </c>
      <c r="N1864">
        <v>1</v>
      </c>
    </row>
    <row r="1865" spans="1:14">
      <c r="A1865">
        <v>41322</v>
      </c>
      <c r="B1865" s="1">
        <v>43126</v>
      </c>
      <c r="C1865">
        <v>2924</v>
      </c>
      <c r="D1865" t="s">
        <v>90</v>
      </c>
      <c r="E1865" t="s">
        <v>28</v>
      </c>
      <c r="F1865" t="s">
        <v>679</v>
      </c>
      <c r="G1865" t="s">
        <v>46</v>
      </c>
      <c r="H1865">
        <f t="shared" si="29"/>
        <v>185</v>
      </c>
      <c r="M1865">
        <v>185</v>
      </c>
      <c r="N1865">
        <v>1</v>
      </c>
    </row>
    <row r="1866" spans="1:14">
      <c r="A1866">
        <v>43468</v>
      </c>
      <c r="B1866" s="1">
        <v>43126</v>
      </c>
      <c r="C1866">
        <v>10219</v>
      </c>
      <c r="D1866" t="s">
        <v>90</v>
      </c>
      <c r="E1866" t="s">
        <v>33</v>
      </c>
      <c r="F1866" t="s">
        <v>134</v>
      </c>
      <c r="G1866" t="s">
        <v>29</v>
      </c>
      <c r="H1866">
        <f t="shared" si="29"/>
        <v>170</v>
      </c>
      <c r="M1866">
        <v>85</v>
      </c>
      <c r="N1866">
        <v>2</v>
      </c>
    </row>
    <row r="1867" spans="1:14">
      <c r="A1867">
        <v>43468</v>
      </c>
      <c r="B1867" s="1">
        <v>43126</v>
      </c>
      <c r="C1867">
        <v>10219</v>
      </c>
      <c r="D1867" t="s">
        <v>90</v>
      </c>
      <c r="E1867" t="s">
        <v>33</v>
      </c>
      <c r="F1867" t="s">
        <v>134</v>
      </c>
      <c r="G1867" t="s">
        <v>29</v>
      </c>
      <c r="H1867">
        <f t="shared" si="29"/>
        <v>170</v>
      </c>
      <c r="M1867">
        <v>85</v>
      </c>
      <c r="N1867">
        <v>2</v>
      </c>
    </row>
    <row r="1868" spans="1:14">
      <c r="A1868">
        <v>16459</v>
      </c>
      <c r="B1868" s="1">
        <v>43126</v>
      </c>
      <c r="C1868">
        <v>8102</v>
      </c>
      <c r="D1868" t="s">
        <v>90</v>
      </c>
      <c r="E1868" t="s">
        <v>33</v>
      </c>
      <c r="F1868" t="s">
        <v>120</v>
      </c>
      <c r="G1868" t="s">
        <v>53</v>
      </c>
      <c r="H1868">
        <f t="shared" si="29"/>
        <v>379</v>
      </c>
      <c r="M1868">
        <v>94.75</v>
      </c>
      <c r="N1868">
        <v>4</v>
      </c>
    </row>
    <row r="1869" spans="1:14">
      <c r="A1869">
        <v>41345</v>
      </c>
      <c r="B1869" s="1">
        <v>43126</v>
      </c>
      <c r="C1869">
        <v>8741</v>
      </c>
      <c r="D1869" t="s">
        <v>90</v>
      </c>
      <c r="E1869" t="s">
        <v>33</v>
      </c>
      <c r="F1869" t="s">
        <v>120</v>
      </c>
      <c r="G1869" t="s">
        <v>53</v>
      </c>
      <c r="H1869">
        <f t="shared" si="29"/>
        <v>379</v>
      </c>
      <c r="M1869">
        <v>94.75</v>
      </c>
      <c r="N1869">
        <v>4</v>
      </c>
    </row>
    <row r="1870" spans="1:14">
      <c r="A1870">
        <v>25942</v>
      </c>
      <c r="B1870" s="1">
        <v>43125</v>
      </c>
      <c r="C1870">
        <v>1117</v>
      </c>
      <c r="D1870" t="s">
        <v>111</v>
      </c>
      <c r="E1870" t="s">
        <v>33</v>
      </c>
      <c r="F1870" t="s">
        <v>160</v>
      </c>
      <c r="G1870" t="s">
        <v>29</v>
      </c>
      <c r="H1870">
        <f t="shared" si="29"/>
        <v>325</v>
      </c>
      <c r="M1870">
        <v>65</v>
      </c>
      <c r="N1870">
        <v>5</v>
      </c>
    </row>
    <row r="1871" spans="1:14">
      <c r="A1871">
        <v>21193</v>
      </c>
      <c r="B1871" s="1">
        <v>43125</v>
      </c>
      <c r="C1871">
        <v>5074</v>
      </c>
      <c r="D1871" t="s">
        <v>111</v>
      </c>
      <c r="E1871" t="s">
        <v>33</v>
      </c>
      <c r="F1871" t="s">
        <v>167</v>
      </c>
      <c r="G1871" t="s">
        <v>46</v>
      </c>
      <c r="H1871">
        <f t="shared" si="29"/>
        <v>74.95</v>
      </c>
      <c r="M1871">
        <v>14.99</v>
      </c>
      <c r="N1871">
        <v>5</v>
      </c>
    </row>
    <row r="1872" spans="1:14">
      <c r="A1872">
        <v>47846</v>
      </c>
      <c r="B1872" s="1">
        <v>43125</v>
      </c>
      <c r="C1872">
        <v>6073</v>
      </c>
      <c r="D1872" t="s">
        <v>111</v>
      </c>
      <c r="E1872" t="s">
        <v>33</v>
      </c>
      <c r="F1872" t="s">
        <v>160</v>
      </c>
      <c r="G1872" t="s">
        <v>29</v>
      </c>
      <c r="H1872">
        <f t="shared" si="29"/>
        <v>325</v>
      </c>
      <c r="M1872">
        <v>65</v>
      </c>
      <c r="N1872">
        <v>5</v>
      </c>
    </row>
    <row r="1873" spans="1:14">
      <c r="A1873">
        <v>41304</v>
      </c>
      <c r="B1873" s="1">
        <v>43125</v>
      </c>
      <c r="C1873">
        <v>9316</v>
      </c>
      <c r="D1873" t="s">
        <v>111</v>
      </c>
      <c r="E1873" t="s">
        <v>28</v>
      </c>
      <c r="F1873" t="s">
        <v>94</v>
      </c>
      <c r="G1873" t="s">
        <v>53</v>
      </c>
      <c r="H1873">
        <f t="shared" si="29"/>
        <v>133.37</v>
      </c>
      <c r="M1873">
        <v>133.37</v>
      </c>
      <c r="N1873">
        <v>1</v>
      </c>
    </row>
    <row r="1874" spans="1:14">
      <c r="A1874">
        <v>41304</v>
      </c>
      <c r="B1874" s="1">
        <v>43125</v>
      </c>
      <c r="C1874">
        <v>9316</v>
      </c>
      <c r="D1874" t="s">
        <v>111</v>
      </c>
      <c r="E1874" t="s">
        <v>28</v>
      </c>
      <c r="F1874" t="s">
        <v>112</v>
      </c>
      <c r="G1874" t="s">
        <v>34</v>
      </c>
      <c r="H1874">
        <f t="shared" si="29"/>
        <v>80</v>
      </c>
      <c r="M1874">
        <v>80</v>
      </c>
      <c r="N1874">
        <v>1</v>
      </c>
    </row>
    <row r="1875" spans="1:14">
      <c r="A1875">
        <v>28827</v>
      </c>
      <c r="B1875" s="1">
        <v>43125</v>
      </c>
      <c r="C1875">
        <v>10461</v>
      </c>
      <c r="D1875" t="s">
        <v>111</v>
      </c>
      <c r="E1875" t="s">
        <v>33</v>
      </c>
      <c r="F1875" t="s">
        <v>120</v>
      </c>
      <c r="G1875" t="s">
        <v>53</v>
      </c>
      <c r="H1875">
        <f t="shared" si="29"/>
        <v>473.75</v>
      </c>
      <c r="M1875">
        <v>94.75</v>
      </c>
      <c r="N1875">
        <v>5</v>
      </c>
    </row>
    <row r="1876" spans="1:14">
      <c r="A1876">
        <v>43551</v>
      </c>
      <c r="B1876" s="1">
        <v>43125</v>
      </c>
      <c r="C1876">
        <v>1191</v>
      </c>
      <c r="D1876" t="s">
        <v>90</v>
      </c>
      <c r="E1876" t="s">
        <v>33</v>
      </c>
      <c r="F1876" t="s">
        <v>120</v>
      </c>
      <c r="G1876" t="s">
        <v>53</v>
      </c>
      <c r="H1876">
        <f t="shared" si="29"/>
        <v>379</v>
      </c>
      <c r="M1876">
        <v>94.75</v>
      </c>
      <c r="N1876">
        <v>4</v>
      </c>
    </row>
    <row r="1877" spans="1:14">
      <c r="A1877">
        <v>26670</v>
      </c>
      <c r="B1877" s="1">
        <v>43125</v>
      </c>
      <c r="C1877">
        <v>7163</v>
      </c>
      <c r="D1877" t="s">
        <v>90</v>
      </c>
      <c r="E1877" t="s">
        <v>28</v>
      </c>
      <c r="F1877" t="s">
        <v>94</v>
      </c>
      <c r="G1877" t="s">
        <v>53</v>
      </c>
      <c r="H1877">
        <f t="shared" si="29"/>
        <v>133.37</v>
      </c>
      <c r="M1877">
        <v>133.37</v>
      </c>
      <c r="N1877">
        <v>1</v>
      </c>
    </row>
    <row r="1878" spans="1:14">
      <c r="A1878">
        <v>24176</v>
      </c>
      <c r="B1878" s="1">
        <v>43124</v>
      </c>
      <c r="C1878">
        <v>7200</v>
      </c>
      <c r="D1878" t="s">
        <v>111</v>
      </c>
      <c r="E1878" t="s">
        <v>33</v>
      </c>
      <c r="F1878" t="s">
        <v>91</v>
      </c>
      <c r="G1878" t="s">
        <v>46</v>
      </c>
      <c r="H1878">
        <f t="shared" si="29"/>
        <v>94.949999999999989</v>
      </c>
      <c r="M1878">
        <v>18.989999999999998</v>
      </c>
      <c r="N1878">
        <v>5</v>
      </c>
    </row>
    <row r="1879" spans="1:14">
      <c r="A1879">
        <v>47011</v>
      </c>
      <c r="B1879" s="1">
        <v>43124</v>
      </c>
      <c r="C1879">
        <v>10811</v>
      </c>
      <c r="D1879" t="s">
        <v>111</v>
      </c>
      <c r="E1879" t="s">
        <v>33</v>
      </c>
      <c r="F1879" t="s">
        <v>160</v>
      </c>
      <c r="G1879" t="s">
        <v>29</v>
      </c>
      <c r="H1879">
        <f t="shared" si="29"/>
        <v>325</v>
      </c>
      <c r="M1879">
        <v>65</v>
      </c>
      <c r="N1879">
        <v>5</v>
      </c>
    </row>
    <row r="1880" spans="1:14">
      <c r="A1880">
        <v>28744</v>
      </c>
      <c r="B1880" s="1">
        <v>43124</v>
      </c>
      <c r="C1880">
        <v>9083</v>
      </c>
      <c r="D1880" t="s">
        <v>90</v>
      </c>
      <c r="E1880" t="s">
        <v>28</v>
      </c>
      <c r="F1880" t="s">
        <v>120</v>
      </c>
      <c r="G1880" t="s">
        <v>53</v>
      </c>
      <c r="H1880">
        <f t="shared" si="29"/>
        <v>189.5</v>
      </c>
      <c r="M1880">
        <v>94.75</v>
      </c>
      <c r="N1880">
        <v>2</v>
      </c>
    </row>
    <row r="1881" spans="1:14">
      <c r="A1881">
        <v>40085</v>
      </c>
      <c r="B1881" s="1">
        <v>43124</v>
      </c>
      <c r="C1881">
        <v>2426</v>
      </c>
      <c r="D1881" t="s">
        <v>90</v>
      </c>
      <c r="E1881" t="s">
        <v>28</v>
      </c>
      <c r="F1881" t="s">
        <v>160</v>
      </c>
      <c r="G1881" t="s">
        <v>29</v>
      </c>
      <c r="H1881">
        <f t="shared" si="29"/>
        <v>195</v>
      </c>
      <c r="M1881">
        <v>65</v>
      </c>
      <c r="N1881">
        <v>3</v>
      </c>
    </row>
    <row r="1882" spans="1:14">
      <c r="A1882">
        <v>30724</v>
      </c>
      <c r="B1882" s="1">
        <v>43124</v>
      </c>
      <c r="C1882">
        <v>7697</v>
      </c>
      <c r="D1882" t="s">
        <v>90</v>
      </c>
      <c r="E1882" t="s">
        <v>28</v>
      </c>
      <c r="F1882" t="s">
        <v>94</v>
      </c>
      <c r="G1882" t="s">
        <v>53</v>
      </c>
      <c r="H1882">
        <f t="shared" si="29"/>
        <v>133.37</v>
      </c>
      <c r="M1882">
        <v>133.37</v>
      </c>
      <c r="N1882">
        <v>1</v>
      </c>
    </row>
    <row r="1883" spans="1:14">
      <c r="A1883">
        <v>30712</v>
      </c>
      <c r="B1883" s="1">
        <v>43124</v>
      </c>
      <c r="C1883">
        <v>6855</v>
      </c>
      <c r="D1883" t="s">
        <v>90</v>
      </c>
      <c r="E1883" t="s">
        <v>28</v>
      </c>
      <c r="F1883" t="s">
        <v>94</v>
      </c>
      <c r="G1883" t="s">
        <v>53</v>
      </c>
      <c r="H1883">
        <f t="shared" si="29"/>
        <v>133.37</v>
      </c>
      <c r="M1883">
        <v>133.37</v>
      </c>
      <c r="N1883">
        <v>1</v>
      </c>
    </row>
    <row r="1884" spans="1:14">
      <c r="A1884">
        <v>30712</v>
      </c>
      <c r="B1884" s="1">
        <v>43124</v>
      </c>
      <c r="C1884">
        <v>6855</v>
      </c>
      <c r="D1884" t="s">
        <v>90</v>
      </c>
      <c r="E1884" t="s">
        <v>28</v>
      </c>
      <c r="F1884" t="s">
        <v>94</v>
      </c>
      <c r="G1884" t="s">
        <v>53</v>
      </c>
      <c r="H1884">
        <f t="shared" si="29"/>
        <v>133.37</v>
      </c>
      <c r="M1884">
        <v>133.37</v>
      </c>
      <c r="N1884">
        <v>1</v>
      </c>
    </row>
    <row r="1885" spans="1:14">
      <c r="A1885">
        <v>66636</v>
      </c>
      <c r="B1885" s="1">
        <v>43124</v>
      </c>
      <c r="C1885">
        <v>11073</v>
      </c>
      <c r="D1885" t="s">
        <v>90</v>
      </c>
      <c r="E1885" t="s">
        <v>28</v>
      </c>
      <c r="F1885" t="s">
        <v>120</v>
      </c>
      <c r="G1885" t="s">
        <v>53</v>
      </c>
      <c r="H1885">
        <f t="shared" si="29"/>
        <v>379</v>
      </c>
      <c r="M1885">
        <v>94.75</v>
      </c>
      <c r="N1885">
        <v>4</v>
      </c>
    </row>
    <row r="1886" spans="1:14">
      <c r="A1886">
        <v>46791</v>
      </c>
      <c r="B1886" s="1">
        <v>43123</v>
      </c>
      <c r="C1886">
        <v>197</v>
      </c>
      <c r="D1886" t="s">
        <v>111</v>
      </c>
      <c r="E1886" t="s">
        <v>33</v>
      </c>
      <c r="F1886" t="s">
        <v>362</v>
      </c>
      <c r="G1886" t="s">
        <v>49</v>
      </c>
      <c r="H1886">
        <f t="shared" si="29"/>
        <v>134.75</v>
      </c>
      <c r="M1886">
        <v>26.95</v>
      </c>
      <c r="N1886">
        <v>5</v>
      </c>
    </row>
    <row r="1887" spans="1:14">
      <c r="A1887">
        <v>28657</v>
      </c>
      <c r="B1887" s="1">
        <v>43123</v>
      </c>
      <c r="C1887">
        <v>1306</v>
      </c>
      <c r="D1887" t="s">
        <v>111</v>
      </c>
      <c r="E1887" t="s">
        <v>33</v>
      </c>
      <c r="F1887" t="s">
        <v>183</v>
      </c>
      <c r="G1887" t="s">
        <v>46</v>
      </c>
      <c r="H1887">
        <f t="shared" si="29"/>
        <v>825</v>
      </c>
      <c r="M1887">
        <v>165</v>
      </c>
      <c r="N1887">
        <v>5</v>
      </c>
    </row>
    <row r="1888" spans="1:14">
      <c r="A1888">
        <v>26577</v>
      </c>
      <c r="B1888" s="1">
        <v>43123</v>
      </c>
      <c r="C1888">
        <v>5533</v>
      </c>
      <c r="D1888" t="s">
        <v>111</v>
      </c>
      <c r="E1888" t="s">
        <v>33</v>
      </c>
      <c r="F1888" t="s">
        <v>145</v>
      </c>
      <c r="G1888" t="s">
        <v>46</v>
      </c>
      <c r="H1888">
        <f t="shared" si="29"/>
        <v>74.95</v>
      </c>
      <c r="M1888">
        <v>14.99</v>
      </c>
      <c r="N1888">
        <v>5</v>
      </c>
    </row>
    <row r="1889" spans="1:14">
      <c r="A1889">
        <v>34773</v>
      </c>
      <c r="B1889" s="1">
        <v>43123</v>
      </c>
      <c r="C1889">
        <v>11169</v>
      </c>
      <c r="D1889" t="s">
        <v>90</v>
      </c>
      <c r="E1889" t="s">
        <v>28</v>
      </c>
      <c r="F1889" t="s">
        <v>160</v>
      </c>
      <c r="G1889" t="s">
        <v>29</v>
      </c>
      <c r="H1889">
        <f t="shared" si="29"/>
        <v>195</v>
      </c>
      <c r="M1889">
        <v>65</v>
      </c>
      <c r="N1889">
        <v>3</v>
      </c>
    </row>
    <row r="1890" spans="1:14">
      <c r="A1890">
        <v>62419</v>
      </c>
      <c r="B1890" s="1">
        <v>43123</v>
      </c>
      <c r="C1890">
        <v>6600</v>
      </c>
      <c r="D1890" t="s">
        <v>90</v>
      </c>
      <c r="E1890" t="s">
        <v>33</v>
      </c>
      <c r="F1890" t="s">
        <v>134</v>
      </c>
      <c r="G1890" t="s">
        <v>29</v>
      </c>
      <c r="H1890">
        <f t="shared" si="29"/>
        <v>340</v>
      </c>
      <c r="M1890">
        <v>85</v>
      </c>
      <c r="N1890">
        <v>4</v>
      </c>
    </row>
    <row r="1891" spans="1:14">
      <c r="A1891">
        <v>44452</v>
      </c>
      <c r="B1891" s="1">
        <v>43123</v>
      </c>
      <c r="C1891">
        <v>1250</v>
      </c>
      <c r="D1891" t="s">
        <v>90</v>
      </c>
      <c r="E1891" t="s">
        <v>33</v>
      </c>
      <c r="F1891" t="s">
        <v>160</v>
      </c>
      <c r="G1891" t="s">
        <v>29</v>
      </c>
      <c r="H1891">
        <f t="shared" si="29"/>
        <v>260</v>
      </c>
      <c r="M1891">
        <v>65</v>
      </c>
      <c r="N1891">
        <v>4</v>
      </c>
    </row>
    <row r="1892" spans="1:14">
      <c r="A1892">
        <v>43257</v>
      </c>
      <c r="B1892" s="1">
        <v>43123</v>
      </c>
      <c r="C1892">
        <v>4062</v>
      </c>
      <c r="D1892" t="s">
        <v>90</v>
      </c>
      <c r="E1892" t="s">
        <v>28</v>
      </c>
      <c r="F1892" t="s">
        <v>94</v>
      </c>
      <c r="G1892" t="s">
        <v>53</v>
      </c>
      <c r="H1892">
        <f t="shared" si="29"/>
        <v>133.37</v>
      </c>
      <c r="M1892">
        <v>133.37</v>
      </c>
      <c r="N1892">
        <v>1</v>
      </c>
    </row>
    <row r="1893" spans="1:14">
      <c r="A1893">
        <v>62603</v>
      </c>
      <c r="B1893" s="1">
        <v>43122</v>
      </c>
      <c r="C1893">
        <v>6255</v>
      </c>
      <c r="D1893" t="s">
        <v>111</v>
      </c>
      <c r="E1893" t="s">
        <v>28</v>
      </c>
      <c r="F1893" t="s">
        <v>120</v>
      </c>
      <c r="G1893" t="s">
        <v>53</v>
      </c>
      <c r="H1893">
        <f t="shared" si="29"/>
        <v>94.75</v>
      </c>
      <c r="M1893">
        <v>94.75</v>
      </c>
      <c r="N1893">
        <v>1</v>
      </c>
    </row>
    <row r="1894" spans="1:14">
      <c r="A1894">
        <v>37669</v>
      </c>
      <c r="B1894" s="1">
        <v>43122</v>
      </c>
      <c r="C1894">
        <v>6405</v>
      </c>
      <c r="D1894" t="s">
        <v>90</v>
      </c>
      <c r="E1894" t="s">
        <v>28</v>
      </c>
      <c r="F1894" t="s">
        <v>120</v>
      </c>
      <c r="G1894" t="s">
        <v>53</v>
      </c>
      <c r="H1894">
        <f t="shared" si="29"/>
        <v>284.25</v>
      </c>
      <c r="M1894">
        <v>94.75</v>
      </c>
      <c r="N1894">
        <v>3</v>
      </c>
    </row>
    <row r="1895" spans="1:14">
      <c r="A1895">
        <v>45987</v>
      </c>
      <c r="B1895" s="1">
        <v>43122</v>
      </c>
      <c r="C1895">
        <v>9419</v>
      </c>
      <c r="D1895" t="s">
        <v>90</v>
      </c>
      <c r="E1895" t="s">
        <v>33</v>
      </c>
      <c r="F1895" t="s">
        <v>120</v>
      </c>
      <c r="G1895" t="s">
        <v>53</v>
      </c>
      <c r="H1895">
        <f t="shared" si="29"/>
        <v>379</v>
      </c>
      <c r="M1895">
        <v>94.75</v>
      </c>
      <c r="N1895">
        <v>4</v>
      </c>
    </row>
    <row r="1896" spans="1:14">
      <c r="A1896">
        <v>16811</v>
      </c>
      <c r="B1896" s="1">
        <v>43122</v>
      </c>
      <c r="C1896">
        <v>6906</v>
      </c>
      <c r="D1896" t="s">
        <v>90</v>
      </c>
      <c r="E1896" t="s">
        <v>33</v>
      </c>
      <c r="F1896" t="s">
        <v>134</v>
      </c>
      <c r="G1896" t="s">
        <v>29</v>
      </c>
      <c r="H1896">
        <f t="shared" si="29"/>
        <v>340</v>
      </c>
      <c r="M1896">
        <v>85</v>
      </c>
      <c r="N1896">
        <v>4</v>
      </c>
    </row>
    <row r="1897" spans="1:14">
      <c r="A1897">
        <v>26510</v>
      </c>
      <c r="B1897" s="1">
        <v>43122</v>
      </c>
      <c r="C1897">
        <v>3554</v>
      </c>
      <c r="D1897" t="s">
        <v>90</v>
      </c>
      <c r="E1897" t="s">
        <v>33</v>
      </c>
      <c r="F1897" t="s">
        <v>251</v>
      </c>
      <c r="G1897" t="s">
        <v>53</v>
      </c>
      <c r="H1897">
        <f t="shared" si="29"/>
        <v>189.5</v>
      </c>
      <c r="M1897">
        <v>94.75</v>
      </c>
      <c r="N1897">
        <v>2</v>
      </c>
    </row>
    <row r="1898" spans="1:14">
      <c r="A1898">
        <v>48042</v>
      </c>
      <c r="B1898" s="1">
        <v>43122</v>
      </c>
      <c r="C1898">
        <v>4104</v>
      </c>
      <c r="D1898" t="s">
        <v>90</v>
      </c>
      <c r="E1898" t="s">
        <v>28</v>
      </c>
      <c r="F1898" t="s">
        <v>1084</v>
      </c>
      <c r="G1898" t="s">
        <v>29</v>
      </c>
      <c r="H1898">
        <f t="shared" si="29"/>
        <v>137.69999999999999</v>
      </c>
      <c r="M1898">
        <v>27.54</v>
      </c>
      <c r="N1898">
        <v>5</v>
      </c>
    </row>
    <row r="1899" spans="1:14">
      <c r="A1899">
        <v>26402</v>
      </c>
      <c r="B1899" s="1">
        <v>43121</v>
      </c>
      <c r="C1899">
        <v>3230</v>
      </c>
      <c r="D1899" t="s">
        <v>111</v>
      </c>
      <c r="E1899" t="s">
        <v>33</v>
      </c>
      <c r="F1899" t="s">
        <v>120</v>
      </c>
      <c r="G1899" t="s">
        <v>53</v>
      </c>
      <c r="H1899">
        <f t="shared" si="29"/>
        <v>473.75</v>
      </c>
      <c r="M1899">
        <v>94.75</v>
      </c>
      <c r="N1899">
        <v>5</v>
      </c>
    </row>
    <row r="1900" spans="1:14">
      <c r="A1900">
        <v>17582</v>
      </c>
      <c r="B1900" s="1">
        <v>43121</v>
      </c>
      <c r="C1900">
        <v>5091</v>
      </c>
      <c r="D1900" t="s">
        <v>111</v>
      </c>
      <c r="E1900" t="s">
        <v>19</v>
      </c>
      <c r="F1900" t="s">
        <v>94</v>
      </c>
      <c r="G1900" t="s">
        <v>53</v>
      </c>
      <c r="H1900">
        <f t="shared" si="29"/>
        <v>133.37</v>
      </c>
      <c r="M1900">
        <v>133.37</v>
      </c>
      <c r="N1900">
        <v>1</v>
      </c>
    </row>
    <row r="1901" spans="1:14">
      <c r="A1901">
        <v>29181</v>
      </c>
      <c r="B1901" s="1">
        <v>43121</v>
      </c>
      <c r="C1901">
        <v>10969</v>
      </c>
      <c r="D1901" t="s">
        <v>111</v>
      </c>
      <c r="E1901" t="s">
        <v>33</v>
      </c>
      <c r="F1901" t="s">
        <v>134</v>
      </c>
      <c r="G1901" t="s">
        <v>29</v>
      </c>
      <c r="H1901">
        <f t="shared" si="29"/>
        <v>425</v>
      </c>
      <c r="M1901">
        <v>85</v>
      </c>
      <c r="N1901">
        <v>5</v>
      </c>
    </row>
    <row r="1902" spans="1:14">
      <c r="A1902">
        <v>37669</v>
      </c>
      <c r="B1902" s="1">
        <v>43121</v>
      </c>
      <c r="C1902">
        <v>6405</v>
      </c>
      <c r="D1902" t="s">
        <v>90</v>
      </c>
      <c r="E1902" t="s">
        <v>28</v>
      </c>
      <c r="F1902" t="s">
        <v>134</v>
      </c>
      <c r="G1902" t="s">
        <v>29</v>
      </c>
      <c r="H1902">
        <f t="shared" si="29"/>
        <v>255</v>
      </c>
      <c r="M1902">
        <v>85</v>
      </c>
      <c r="N1902">
        <v>3</v>
      </c>
    </row>
    <row r="1903" spans="1:14">
      <c r="A1903">
        <v>30519</v>
      </c>
      <c r="B1903" s="1">
        <v>43121</v>
      </c>
      <c r="C1903">
        <v>12205</v>
      </c>
      <c r="D1903" t="s">
        <v>90</v>
      </c>
      <c r="E1903" t="s">
        <v>28</v>
      </c>
      <c r="F1903" t="s">
        <v>94</v>
      </c>
      <c r="G1903" t="s">
        <v>53</v>
      </c>
      <c r="H1903">
        <f t="shared" si="29"/>
        <v>133.37</v>
      </c>
      <c r="M1903">
        <v>133.37</v>
      </c>
      <c r="N1903">
        <v>1</v>
      </c>
    </row>
    <row r="1904" spans="1:14">
      <c r="A1904">
        <v>43266</v>
      </c>
      <c r="B1904" s="1">
        <v>43121</v>
      </c>
      <c r="C1904">
        <v>5329</v>
      </c>
      <c r="D1904" t="s">
        <v>90</v>
      </c>
      <c r="E1904" t="s">
        <v>33</v>
      </c>
      <c r="F1904" t="s">
        <v>160</v>
      </c>
      <c r="G1904" t="s">
        <v>29</v>
      </c>
      <c r="H1904">
        <f t="shared" si="29"/>
        <v>260</v>
      </c>
      <c r="M1904">
        <v>65</v>
      </c>
      <c r="N1904">
        <v>4</v>
      </c>
    </row>
    <row r="1905" spans="1:14">
      <c r="A1905">
        <v>61848</v>
      </c>
      <c r="B1905" s="1">
        <v>43121</v>
      </c>
      <c r="C1905">
        <v>6397</v>
      </c>
      <c r="D1905" t="s">
        <v>90</v>
      </c>
      <c r="E1905" t="s">
        <v>33</v>
      </c>
      <c r="F1905" t="s">
        <v>134</v>
      </c>
      <c r="G1905" t="s">
        <v>29</v>
      </c>
      <c r="H1905">
        <f t="shared" si="29"/>
        <v>340</v>
      </c>
      <c r="M1905">
        <v>85</v>
      </c>
      <c r="N1905">
        <v>4</v>
      </c>
    </row>
    <row r="1906" spans="1:14">
      <c r="A1906">
        <v>43032</v>
      </c>
      <c r="B1906" s="1">
        <v>43120</v>
      </c>
      <c r="C1906">
        <v>8517</v>
      </c>
      <c r="D1906" t="s">
        <v>111</v>
      </c>
      <c r="E1906" t="s">
        <v>28</v>
      </c>
      <c r="F1906" t="s">
        <v>94</v>
      </c>
      <c r="G1906" t="s">
        <v>53</v>
      </c>
      <c r="H1906">
        <f t="shared" si="29"/>
        <v>133.37</v>
      </c>
      <c r="M1906">
        <v>133.37</v>
      </c>
      <c r="N1906">
        <v>1</v>
      </c>
    </row>
    <row r="1907" spans="1:14">
      <c r="A1907">
        <v>28441</v>
      </c>
      <c r="B1907" s="1">
        <v>43120</v>
      </c>
      <c r="C1907">
        <v>3948</v>
      </c>
      <c r="D1907" t="s">
        <v>111</v>
      </c>
      <c r="E1907" t="s">
        <v>33</v>
      </c>
      <c r="F1907" t="s">
        <v>134</v>
      </c>
      <c r="G1907" t="s">
        <v>29</v>
      </c>
      <c r="H1907">
        <f t="shared" si="29"/>
        <v>425</v>
      </c>
      <c r="M1907">
        <v>85</v>
      </c>
      <c r="N1907">
        <v>5</v>
      </c>
    </row>
    <row r="1908" spans="1:14">
      <c r="A1908">
        <v>34631</v>
      </c>
      <c r="B1908" s="1">
        <v>43120</v>
      </c>
      <c r="C1908">
        <v>47</v>
      </c>
      <c r="D1908" t="s">
        <v>90</v>
      </c>
      <c r="E1908" t="s">
        <v>28</v>
      </c>
      <c r="F1908" t="s">
        <v>134</v>
      </c>
      <c r="G1908" t="s">
        <v>29</v>
      </c>
      <c r="H1908">
        <f t="shared" si="29"/>
        <v>255</v>
      </c>
      <c r="M1908">
        <v>85</v>
      </c>
      <c r="N1908">
        <v>3</v>
      </c>
    </row>
    <row r="1909" spans="1:14">
      <c r="A1909">
        <v>21267</v>
      </c>
      <c r="B1909" s="1">
        <v>43120</v>
      </c>
      <c r="C1909">
        <v>5582</v>
      </c>
      <c r="D1909" t="s">
        <v>90</v>
      </c>
      <c r="E1909" t="s">
        <v>28</v>
      </c>
      <c r="F1909" t="s">
        <v>94</v>
      </c>
      <c r="G1909" t="s">
        <v>53</v>
      </c>
      <c r="H1909">
        <f t="shared" si="29"/>
        <v>133.37</v>
      </c>
      <c r="M1909">
        <v>133.37</v>
      </c>
      <c r="N1909">
        <v>1</v>
      </c>
    </row>
    <row r="1910" spans="1:14">
      <c r="A1910">
        <v>44677</v>
      </c>
      <c r="B1910" s="1">
        <v>43120</v>
      </c>
      <c r="C1910">
        <v>7272</v>
      </c>
      <c r="D1910" t="s">
        <v>90</v>
      </c>
      <c r="E1910" t="s">
        <v>33</v>
      </c>
      <c r="F1910" t="s">
        <v>160</v>
      </c>
      <c r="G1910" t="s">
        <v>29</v>
      </c>
      <c r="H1910">
        <f t="shared" si="29"/>
        <v>260</v>
      </c>
      <c r="M1910">
        <v>65</v>
      </c>
      <c r="N1910">
        <v>4</v>
      </c>
    </row>
    <row r="1911" spans="1:14">
      <c r="A1911">
        <v>42992</v>
      </c>
      <c r="B1911" s="1">
        <v>43119</v>
      </c>
      <c r="C1911">
        <v>3972</v>
      </c>
      <c r="D1911" t="s">
        <v>111</v>
      </c>
      <c r="E1911" t="s">
        <v>28</v>
      </c>
      <c r="F1911" t="s">
        <v>94</v>
      </c>
      <c r="G1911" t="s">
        <v>53</v>
      </c>
      <c r="H1911">
        <f t="shared" si="29"/>
        <v>133.37</v>
      </c>
      <c r="M1911">
        <v>133.37</v>
      </c>
      <c r="N1911">
        <v>1</v>
      </c>
    </row>
    <row r="1912" spans="1:14">
      <c r="A1912">
        <v>32090</v>
      </c>
      <c r="B1912" s="1">
        <v>43119</v>
      </c>
      <c r="C1912">
        <v>7864</v>
      </c>
      <c r="D1912" t="s">
        <v>90</v>
      </c>
      <c r="E1912" t="s">
        <v>28</v>
      </c>
      <c r="F1912" t="s">
        <v>1084</v>
      </c>
      <c r="G1912" t="s">
        <v>29</v>
      </c>
      <c r="H1912">
        <f t="shared" si="29"/>
        <v>82.62</v>
      </c>
      <c r="M1912">
        <v>27.54</v>
      </c>
      <c r="N1912">
        <v>3</v>
      </c>
    </row>
    <row r="1913" spans="1:14">
      <c r="A1913">
        <v>24661</v>
      </c>
      <c r="B1913" s="1">
        <v>43119</v>
      </c>
      <c r="C1913">
        <v>5728</v>
      </c>
      <c r="D1913" t="s">
        <v>90</v>
      </c>
      <c r="E1913" t="s">
        <v>28</v>
      </c>
      <c r="F1913" t="s">
        <v>160</v>
      </c>
      <c r="G1913" t="s">
        <v>29</v>
      </c>
      <c r="H1913">
        <f t="shared" si="29"/>
        <v>325</v>
      </c>
      <c r="M1913">
        <v>65</v>
      </c>
      <c r="N1913">
        <v>5</v>
      </c>
    </row>
    <row r="1914" spans="1:14">
      <c r="A1914">
        <v>24314</v>
      </c>
      <c r="B1914" s="1">
        <v>43119</v>
      </c>
      <c r="C1914">
        <v>3567</v>
      </c>
      <c r="D1914" t="s">
        <v>90</v>
      </c>
      <c r="E1914" t="s">
        <v>28</v>
      </c>
      <c r="F1914" t="s">
        <v>94</v>
      </c>
      <c r="G1914" t="s">
        <v>53</v>
      </c>
      <c r="H1914">
        <f t="shared" si="29"/>
        <v>133.37</v>
      </c>
      <c r="M1914">
        <v>133.37</v>
      </c>
      <c r="N1914">
        <v>1</v>
      </c>
    </row>
    <row r="1915" spans="1:14">
      <c r="A1915">
        <v>42971</v>
      </c>
      <c r="B1915" s="1">
        <v>43119</v>
      </c>
      <c r="C1915">
        <v>5418</v>
      </c>
      <c r="D1915" t="s">
        <v>90</v>
      </c>
      <c r="E1915" t="s">
        <v>33</v>
      </c>
      <c r="F1915" t="s">
        <v>183</v>
      </c>
      <c r="G1915" t="s">
        <v>46</v>
      </c>
      <c r="H1915">
        <f t="shared" si="29"/>
        <v>660</v>
      </c>
      <c r="M1915">
        <v>165</v>
      </c>
      <c r="N1915">
        <v>4</v>
      </c>
    </row>
    <row r="1916" spans="1:14">
      <c r="A1916">
        <v>47758</v>
      </c>
      <c r="B1916" s="1">
        <v>43118</v>
      </c>
      <c r="C1916">
        <v>8293</v>
      </c>
      <c r="D1916" t="s">
        <v>111</v>
      </c>
      <c r="E1916" t="s">
        <v>28</v>
      </c>
      <c r="F1916" t="s">
        <v>112</v>
      </c>
      <c r="G1916" t="s">
        <v>34</v>
      </c>
      <c r="H1916">
        <f t="shared" si="29"/>
        <v>80</v>
      </c>
      <c r="M1916">
        <v>80</v>
      </c>
      <c r="N1916">
        <v>1</v>
      </c>
    </row>
    <row r="1917" spans="1:14">
      <c r="A1917">
        <v>39159</v>
      </c>
      <c r="B1917" s="1">
        <v>43118</v>
      </c>
      <c r="C1917">
        <v>11292</v>
      </c>
      <c r="D1917" t="s">
        <v>90</v>
      </c>
      <c r="E1917" t="s">
        <v>28</v>
      </c>
      <c r="F1917" t="s">
        <v>120</v>
      </c>
      <c r="G1917" t="s">
        <v>53</v>
      </c>
      <c r="H1917">
        <f t="shared" si="29"/>
        <v>284.25</v>
      </c>
      <c r="M1917">
        <v>94.75</v>
      </c>
      <c r="N1917">
        <v>3</v>
      </c>
    </row>
    <row r="1918" spans="1:14">
      <c r="A1918">
        <v>20529</v>
      </c>
      <c r="B1918" s="1">
        <v>43118</v>
      </c>
      <c r="C1918">
        <v>4497</v>
      </c>
      <c r="D1918" t="s">
        <v>90</v>
      </c>
      <c r="E1918" t="s">
        <v>28</v>
      </c>
      <c r="F1918" t="s">
        <v>160</v>
      </c>
      <c r="G1918" t="s">
        <v>29</v>
      </c>
      <c r="H1918">
        <f t="shared" si="29"/>
        <v>325</v>
      </c>
      <c r="M1918">
        <v>65</v>
      </c>
      <c r="N1918">
        <v>5</v>
      </c>
    </row>
    <row r="1919" spans="1:14">
      <c r="A1919">
        <v>42920</v>
      </c>
      <c r="B1919" s="1">
        <v>43118</v>
      </c>
      <c r="C1919">
        <v>716</v>
      </c>
      <c r="D1919" t="s">
        <v>90</v>
      </c>
      <c r="E1919" t="s">
        <v>28</v>
      </c>
      <c r="F1919" t="s">
        <v>94</v>
      </c>
      <c r="G1919" t="s">
        <v>53</v>
      </c>
      <c r="H1919">
        <f t="shared" si="29"/>
        <v>133.37</v>
      </c>
      <c r="M1919">
        <v>133.37</v>
      </c>
      <c r="N1919">
        <v>1</v>
      </c>
    </row>
    <row r="1920" spans="1:14">
      <c r="A1920">
        <v>42920</v>
      </c>
      <c r="B1920" s="1">
        <v>43118</v>
      </c>
      <c r="C1920">
        <v>716</v>
      </c>
      <c r="D1920" t="s">
        <v>90</v>
      </c>
      <c r="E1920" t="s">
        <v>28</v>
      </c>
      <c r="F1920" t="s">
        <v>112</v>
      </c>
      <c r="G1920" t="s">
        <v>34</v>
      </c>
      <c r="H1920">
        <f t="shared" si="29"/>
        <v>80</v>
      </c>
      <c r="M1920">
        <v>80</v>
      </c>
      <c r="N1920">
        <v>1</v>
      </c>
    </row>
    <row r="1921" spans="1:14">
      <c r="A1921">
        <v>30323</v>
      </c>
      <c r="B1921" s="1">
        <v>43118</v>
      </c>
      <c r="C1921">
        <v>11922</v>
      </c>
      <c r="D1921" t="s">
        <v>90</v>
      </c>
      <c r="E1921" t="s">
        <v>28</v>
      </c>
      <c r="F1921" t="s">
        <v>94</v>
      </c>
      <c r="G1921" t="s">
        <v>53</v>
      </c>
      <c r="H1921">
        <f t="shared" si="29"/>
        <v>133.37</v>
      </c>
      <c r="M1921">
        <v>133.37</v>
      </c>
      <c r="N1921">
        <v>1</v>
      </c>
    </row>
    <row r="1922" spans="1:14">
      <c r="A1922">
        <v>28355</v>
      </c>
      <c r="B1922" s="1">
        <v>43118</v>
      </c>
      <c r="C1922">
        <v>8622</v>
      </c>
      <c r="D1922" t="s">
        <v>90</v>
      </c>
      <c r="E1922" t="s">
        <v>28</v>
      </c>
      <c r="F1922" t="s">
        <v>94</v>
      </c>
      <c r="G1922" t="s">
        <v>53</v>
      </c>
      <c r="H1922">
        <f t="shared" si="29"/>
        <v>133.37</v>
      </c>
      <c r="M1922">
        <v>133.37</v>
      </c>
      <c r="N1922">
        <v>1</v>
      </c>
    </row>
    <row r="1923" spans="1:14">
      <c r="A1923">
        <v>26183</v>
      </c>
      <c r="B1923" s="1">
        <v>43118</v>
      </c>
      <c r="C1923">
        <v>9769</v>
      </c>
      <c r="D1923" t="s">
        <v>90</v>
      </c>
      <c r="E1923" t="s">
        <v>28</v>
      </c>
      <c r="F1923" t="s">
        <v>94</v>
      </c>
      <c r="G1923" t="s">
        <v>53</v>
      </c>
      <c r="H1923">
        <f t="shared" ref="H1923:H1986" si="30">M1923*N1923</f>
        <v>133.37</v>
      </c>
      <c r="M1923">
        <v>133.37</v>
      </c>
      <c r="N1923">
        <v>1</v>
      </c>
    </row>
    <row r="1924" spans="1:14">
      <c r="A1924">
        <v>28249</v>
      </c>
      <c r="B1924" s="1">
        <v>43117</v>
      </c>
      <c r="C1924">
        <v>6145</v>
      </c>
      <c r="D1924" t="s">
        <v>111</v>
      </c>
      <c r="E1924" t="s">
        <v>33</v>
      </c>
      <c r="F1924" t="s">
        <v>134</v>
      </c>
      <c r="G1924" t="s">
        <v>29</v>
      </c>
      <c r="H1924">
        <f t="shared" si="30"/>
        <v>425</v>
      </c>
      <c r="M1924">
        <v>85</v>
      </c>
      <c r="N1924">
        <v>5</v>
      </c>
    </row>
    <row r="1925" spans="1:14">
      <c r="A1925">
        <v>48141</v>
      </c>
      <c r="B1925" s="1">
        <v>43117</v>
      </c>
      <c r="C1925">
        <v>6477</v>
      </c>
      <c r="D1925" t="s">
        <v>111</v>
      </c>
      <c r="E1925" t="s">
        <v>28</v>
      </c>
      <c r="F1925" t="s">
        <v>112</v>
      </c>
      <c r="G1925" t="s">
        <v>34</v>
      </c>
      <c r="H1925">
        <f t="shared" si="30"/>
        <v>80</v>
      </c>
      <c r="M1925">
        <v>80</v>
      </c>
      <c r="N1925">
        <v>1</v>
      </c>
    </row>
    <row r="1926" spans="1:14">
      <c r="A1926">
        <v>28292</v>
      </c>
      <c r="B1926" s="1">
        <v>43117</v>
      </c>
      <c r="C1926">
        <v>10533</v>
      </c>
      <c r="D1926" t="s">
        <v>90</v>
      </c>
      <c r="E1926" t="s">
        <v>28</v>
      </c>
      <c r="F1926" t="s">
        <v>167</v>
      </c>
      <c r="G1926" t="s">
        <v>46</v>
      </c>
      <c r="H1926">
        <f t="shared" si="30"/>
        <v>44.97</v>
      </c>
      <c r="M1926">
        <v>14.99</v>
      </c>
      <c r="N1926">
        <v>3</v>
      </c>
    </row>
    <row r="1927" spans="1:14">
      <c r="A1927">
        <v>30921</v>
      </c>
      <c r="B1927" s="1">
        <v>43117</v>
      </c>
      <c r="C1927">
        <v>12223</v>
      </c>
      <c r="D1927" t="s">
        <v>90</v>
      </c>
      <c r="E1927" t="s">
        <v>28</v>
      </c>
      <c r="F1927" t="s">
        <v>120</v>
      </c>
      <c r="G1927" t="s">
        <v>53</v>
      </c>
      <c r="H1927">
        <f t="shared" si="30"/>
        <v>473.75</v>
      </c>
      <c r="M1927">
        <v>94.75</v>
      </c>
      <c r="N1927">
        <v>5</v>
      </c>
    </row>
    <row r="1928" spans="1:14">
      <c r="A1928">
        <v>64677</v>
      </c>
      <c r="B1928" s="1">
        <v>43117</v>
      </c>
      <c r="C1928">
        <v>3206</v>
      </c>
      <c r="D1928" t="s">
        <v>90</v>
      </c>
      <c r="E1928" t="s">
        <v>28</v>
      </c>
      <c r="F1928" t="s">
        <v>120</v>
      </c>
      <c r="G1928" t="s">
        <v>53</v>
      </c>
      <c r="H1928">
        <f t="shared" si="30"/>
        <v>473.75</v>
      </c>
      <c r="M1928">
        <v>94.75</v>
      </c>
      <c r="N1928">
        <v>5</v>
      </c>
    </row>
    <row r="1929" spans="1:14">
      <c r="A1929">
        <v>42828</v>
      </c>
      <c r="B1929" s="1">
        <v>43117</v>
      </c>
      <c r="C1929">
        <v>6422</v>
      </c>
      <c r="D1929" t="s">
        <v>90</v>
      </c>
      <c r="E1929" t="s">
        <v>28</v>
      </c>
      <c r="F1929" t="s">
        <v>120</v>
      </c>
      <c r="G1929" t="s">
        <v>53</v>
      </c>
      <c r="H1929">
        <f t="shared" si="30"/>
        <v>94.75</v>
      </c>
      <c r="M1929">
        <v>94.75</v>
      </c>
      <c r="N1929">
        <v>1</v>
      </c>
    </row>
    <row r="1930" spans="1:14">
      <c r="A1930">
        <v>30214</v>
      </c>
      <c r="B1930" s="1">
        <v>43117</v>
      </c>
      <c r="C1930">
        <v>4117</v>
      </c>
      <c r="D1930" t="s">
        <v>90</v>
      </c>
      <c r="E1930" t="s">
        <v>33</v>
      </c>
      <c r="F1930" t="s">
        <v>120</v>
      </c>
      <c r="G1930" t="s">
        <v>53</v>
      </c>
      <c r="H1930">
        <f t="shared" si="30"/>
        <v>189.5</v>
      </c>
      <c r="M1930">
        <v>94.75</v>
      </c>
      <c r="N1930">
        <v>2</v>
      </c>
    </row>
    <row r="1931" spans="1:14">
      <c r="A1931">
        <v>42882</v>
      </c>
      <c r="B1931" s="1">
        <v>43117</v>
      </c>
      <c r="C1931">
        <v>2041</v>
      </c>
      <c r="D1931" t="s">
        <v>90</v>
      </c>
      <c r="E1931" t="s">
        <v>33</v>
      </c>
      <c r="F1931" t="s">
        <v>134</v>
      </c>
      <c r="G1931" t="s">
        <v>29</v>
      </c>
      <c r="H1931">
        <f t="shared" si="30"/>
        <v>340</v>
      </c>
      <c r="M1931">
        <v>85</v>
      </c>
      <c r="N1931">
        <v>4</v>
      </c>
    </row>
    <row r="1932" spans="1:14">
      <c r="A1932">
        <v>75938</v>
      </c>
      <c r="B1932" s="1">
        <v>43117</v>
      </c>
      <c r="C1932">
        <v>19491</v>
      </c>
      <c r="D1932" t="s">
        <v>90</v>
      </c>
      <c r="E1932" t="s">
        <v>28</v>
      </c>
      <c r="F1932" t="s">
        <v>97</v>
      </c>
      <c r="G1932" t="s">
        <v>38</v>
      </c>
      <c r="H1932">
        <f t="shared" si="30"/>
        <v>370</v>
      </c>
      <c r="M1932">
        <v>370</v>
      </c>
      <c r="N1932">
        <v>1</v>
      </c>
    </row>
    <row r="1933" spans="1:14">
      <c r="A1933">
        <v>14965</v>
      </c>
      <c r="B1933" s="1">
        <v>43116</v>
      </c>
      <c r="C1933">
        <v>3012</v>
      </c>
      <c r="D1933" t="s">
        <v>111</v>
      </c>
      <c r="E1933" t="s">
        <v>28</v>
      </c>
      <c r="F1933" t="s">
        <v>115</v>
      </c>
      <c r="G1933" t="s">
        <v>49</v>
      </c>
      <c r="H1933">
        <f t="shared" si="30"/>
        <v>460.58</v>
      </c>
      <c r="M1933">
        <v>460.58</v>
      </c>
      <c r="N1933">
        <v>1</v>
      </c>
    </row>
    <row r="1934" spans="1:14">
      <c r="A1934">
        <v>42777</v>
      </c>
      <c r="B1934" s="1">
        <v>43116</v>
      </c>
      <c r="C1934">
        <v>4438</v>
      </c>
      <c r="D1934" t="s">
        <v>111</v>
      </c>
      <c r="E1934" t="s">
        <v>33</v>
      </c>
      <c r="F1934" t="s">
        <v>134</v>
      </c>
      <c r="G1934" t="s">
        <v>29</v>
      </c>
      <c r="H1934">
        <f t="shared" si="30"/>
        <v>425</v>
      </c>
      <c r="M1934">
        <v>85</v>
      </c>
      <c r="N1934">
        <v>5</v>
      </c>
    </row>
    <row r="1935" spans="1:14">
      <c r="A1935">
        <v>26054</v>
      </c>
      <c r="B1935" s="1">
        <v>43116</v>
      </c>
      <c r="C1935">
        <v>7614</v>
      </c>
      <c r="D1935" t="s">
        <v>111</v>
      </c>
      <c r="E1935" t="s">
        <v>33</v>
      </c>
      <c r="F1935" t="s">
        <v>120</v>
      </c>
      <c r="G1935" t="s">
        <v>53</v>
      </c>
      <c r="H1935">
        <f t="shared" si="30"/>
        <v>473.75</v>
      </c>
      <c r="M1935">
        <v>94.75</v>
      </c>
      <c r="N1935">
        <v>5</v>
      </c>
    </row>
    <row r="1936" spans="1:14">
      <c r="A1936">
        <v>26039</v>
      </c>
      <c r="B1936" s="1">
        <v>43116</v>
      </c>
      <c r="C1936">
        <v>8203</v>
      </c>
      <c r="D1936" t="s">
        <v>111</v>
      </c>
      <c r="E1936" t="s">
        <v>33</v>
      </c>
      <c r="F1936" t="s">
        <v>134</v>
      </c>
      <c r="G1936" t="s">
        <v>29</v>
      </c>
      <c r="H1936">
        <f t="shared" si="30"/>
        <v>425</v>
      </c>
      <c r="M1936">
        <v>85</v>
      </c>
      <c r="N1936">
        <v>5</v>
      </c>
    </row>
    <row r="1937" spans="1:14">
      <c r="A1937">
        <v>28193</v>
      </c>
      <c r="B1937" s="1">
        <v>43116</v>
      </c>
      <c r="C1937">
        <v>10013</v>
      </c>
      <c r="D1937" t="s">
        <v>90</v>
      </c>
      <c r="E1937" t="s">
        <v>28</v>
      </c>
      <c r="F1937" t="s">
        <v>120</v>
      </c>
      <c r="G1937" t="s">
        <v>53</v>
      </c>
      <c r="H1937">
        <f t="shared" si="30"/>
        <v>473.75</v>
      </c>
      <c r="M1937">
        <v>94.75</v>
      </c>
      <c r="N1937">
        <v>5</v>
      </c>
    </row>
    <row r="1938" spans="1:14">
      <c r="A1938">
        <v>42783</v>
      </c>
      <c r="B1938" s="1">
        <v>43116</v>
      </c>
      <c r="C1938">
        <v>7924</v>
      </c>
      <c r="D1938" t="s">
        <v>90</v>
      </c>
      <c r="E1938" t="s">
        <v>28</v>
      </c>
      <c r="F1938" t="s">
        <v>120</v>
      </c>
      <c r="G1938" t="s">
        <v>53</v>
      </c>
      <c r="H1938">
        <f t="shared" si="30"/>
        <v>473.75</v>
      </c>
      <c r="M1938">
        <v>94.75</v>
      </c>
      <c r="N1938">
        <v>5</v>
      </c>
    </row>
    <row r="1939" spans="1:14">
      <c r="A1939">
        <v>42751</v>
      </c>
      <c r="B1939" s="1">
        <v>43116</v>
      </c>
      <c r="C1939">
        <v>12255</v>
      </c>
      <c r="D1939" t="s">
        <v>90</v>
      </c>
      <c r="E1939" t="s">
        <v>28</v>
      </c>
      <c r="F1939" t="s">
        <v>134</v>
      </c>
      <c r="G1939" t="s">
        <v>29</v>
      </c>
      <c r="H1939">
        <f t="shared" si="30"/>
        <v>340</v>
      </c>
      <c r="M1939">
        <v>85</v>
      </c>
      <c r="N1939">
        <v>4</v>
      </c>
    </row>
    <row r="1940" spans="1:14">
      <c r="A1940">
        <v>26036</v>
      </c>
      <c r="B1940" s="1">
        <v>43116</v>
      </c>
      <c r="C1940">
        <v>10891</v>
      </c>
      <c r="D1940" t="s">
        <v>90</v>
      </c>
      <c r="E1940" t="s">
        <v>28</v>
      </c>
      <c r="F1940" t="s">
        <v>120</v>
      </c>
      <c r="G1940" t="s">
        <v>53</v>
      </c>
      <c r="H1940">
        <f t="shared" si="30"/>
        <v>94.75</v>
      </c>
      <c r="M1940">
        <v>94.75</v>
      </c>
      <c r="N1940">
        <v>1</v>
      </c>
    </row>
    <row r="1941" spans="1:14">
      <c r="A1941">
        <v>28168</v>
      </c>
      <c r="B1941" s="1">
        <v>43116</v>
      </c>
      <c r="C1941">
        <v>10081</v>
      </c>
      <c r="D1941" t="s">
        <v>90</v>
      </c>
      <c r="E1941" t="s">
        <v>28</v>
      </c>
      <c r="F1941" t="s">
        <v>120</v>
      </c>
      <c r="G1941" t="s">
        <v>53</v>
      </c>
      <c r="H1941">
        <f t="shared" si="30"/>
        <v>94.75</v>
      </c>
      <c r="M1941">
        <v>94.75</v>
      </c>
      <c r="N1941">
        <v>1</v>
      </c>
    </row>
    <row r="1942" spans="1:14">
      <c r="A1942">
        <v>30172</v>
      </c>
      <c r="B1942" s="1">
        <v>43116</v>
      </c>
      <c r="C1942">
        <v>1271</v>
      </c>
      <c r="D1942" t="s">
        <v>90</v>
      </c>
      <c r="E1942" t="s">
        <v>28</v>
      </c>
      <c r="F1942" t="s">
        <v>94</v>
      </c>
      <c r="G1942" t="s">
        <v>53</v>
      </c>
      <c r="H1942">
        <f t="shared" si="30"/>
        <v>133.37</v>
      </c>
      <c r="M1942">
        <v>133.37</v>
      </c>
      <c r="N1942">
        <v>1</v>
      </c>
    </row>
    <row r="1943" spans="1:14">
      <c r="A1943">
        <v>42271</v>
      </c>
      <c r="B1943" s="1">
        <v>43116</v>
      </c>
      <c r="C1943">
        <v>3905</v>
      </c>
      <c r="D1943" t="s">
        <v>90</v>
      </c>
      <c r="E1943" t="s">
        <v>28</v>
      </c>
      <c r="F1943" t="s">
        <v>94</v>
      </c>
      <c r="G1943" t="s">
        <v>53</v>
      </c>
      <c r="H1943">
        <f t="shared" si="30"/>
        <v>133.37</v>
      </c>
      <c r="M1943">
        <v>133.37</v>
      </c>
      <c r="N1943">
        <v>1</v>
      </c>
    </row>
    <row r="1944" spans="1:14">
      <c r="A1944">
        <v>16966</v>
      </c>
      <c r="B1944" s="1">
        <v>43115</v>
      </c>
      <c r="C1944">
        <v>1948</v>
      </c>
      <c r="D1944" t="s">
        <v>111</v>
      </c>
      <c r="E1944" t="s">
        <v>28</v>
      </c>
      <c r="F1944" t="s">
        <v>115</v>
      </c>
      <c r="G1944" t="s">
        <v>49</v>
      </c>
      <c r="H1944">
        <f t="shared" si="30"/>
        <v>460.58</v>
      </c>
      <c r="M1944">
        <v>460.58</v>
      </c>
      <c r="N1944">
        <v>1</v>
      </c>
    </row>
    <row r="1945" spans="1:14">
      <c r="A1945">
        <v>42712</v>
      </c>
      <c r="B1945" s="1">
        <v>43115</v>
      </c>
      <c r="C1945">
        <v>11782</v>
      </c>
      <c r="D1945" t="s">
        <v>90</v>
      </c>
      <c r="E1945" t="s">
        <v>28</v>
      </c>
      <c r="F1945" t="s">
        <v>112</v>
      </c>
      <c r="G1945" t="s">
        <v>34</v>
      </c>
      <c r="H1945">
        <f t="shared" si="30"/>
        <v>80</v>
      </c>
      <c r="M1945">
        <v>80</v>
      </c>
      <c r="N1945">
        <v>1</v>
      </c>
    </row>
    <row r="1946" spans="1:14">
      <c r="A1946">
        <v>42739</v>
      </c>
      <c r="B1946" s="1">
        <v>43115</v>
      </c>
      <c r="C1946">
        <v>245</v>
      </c>
      <c r="D1946" t="s">
        <v>90</v>
      </c>
      <c r="E1946" t="s">
        <v>33</v>
      </c>
      <c r="F1946" t="s">
        <v>120</v>
      </c>
      <c r="G1946" t="s">
        <v>53</v>
      </c>
      <c r="H1946">
        <f t="shared" si="30"/>
        <v>379</v>
      </c>
      <c r="M1946">
        <v>94.75</v>
      </c>
      <c r="N1946">
        <v>4</v>
      </c>
    </row>
    <row r="1947" spans="1:14">
      <c r="A1947">
        <v>30085</v>
      </c>
      <c r="B1947" s="1">
        <v>43115</v>
      </c>
      <c r="C1947">
        <v>10071</v>
      </c>
      <c r="D1947" t="s">
        <v>90</v>
      </c>
      <c r="E1947" t="s">
        <v>28</v>
      </c>
      <c r="F1947" t="s">
        <v>120</v>
      </c>
      <c r="G1947" t="s">
        <v>53</v>
      </c>
      <c r="H1947">
        <f t="shared" si="30"/>
        <v>94.75</v>
      </c>
      <c r="M1947">
        <v>94.75</v>
      </c>
      <c r="N1947">
        <v>1</v>
      </c>
    </row>
    <row r="1948" spans="1:14">
      <c r="A1948">
        <v>30097</v>
      </c>
      <c r="B1948" s="1">
        <v>43115</v>
      </c>
      <c r="C1948">
        <v>489</v>
      </c>
      <c r="D1948" t="s">
        <v>90</v>
      </c>
      <c r="E1948" t="s">
        <v>28</v>
      </c>
      <c r="F1948" t="s">
        <v>120</v>
      </c>
      <c r="G1948" t="s">
        <v>53</v>
      </c>
      <c r="H1948">
        <f t="shared" si="30"/>
        <v>94.75</v>
      </c>
      <c r="M1948">
        <v>94.75</v>
      </c>
      <c r="N1948">
        <v>1</v>
      </c>
    </row>
    <row r="1949" spans="1:14">
      <c r="A1949">
        <v>42626</v>
      </c>
      <c r="B1949" s="1">
        <v>43115</v>
      </c>
      <c r="C1949">
        <v>1410</v>
      </c>
      <c r="D1949" t="s">
        <v>90</v>
      </c>
      <c r="E1949" t="s">
        <v>33</v>
      </c>
      <c r="F1949" t="s">
        <v>160</v>
      </c>
      <c r="G1949" t="s">
        <v>29</v>
      </c>
      <c r="H1949">
        <f t="shared" si="30"/>
        <v>260</v>
      </c>
      <c r="M1949">
        <v>65</v>
      </c>
      <c r="N1949">
        <v>4</v>
      </c>
    </row>
    <row r="1950" spans="1:14">
      <c r="A1950">
        <v>42658</v>
      </c>
      <c r="B1950" s="1">
        <v>43114</v>
      </c>
      <c r="C1950">
        <v>2078</v>
      </c>
      <c r="D1950" t="s">
        <v>111</v>
      </c>
      <c r="E1950" t="s">
        <v>33</v>
      </c>
      <c r="F1950" t="s">
        <v>120</v>
      </c>
      <c r="G1950" t="s">
        <v>53</v>
      </c>
      <c r="H1950">
        <f t="shared" si="30"/>
        <v>473.75</v>
      </c>
      <c r="M1950">
        <v>94.75</v>
      </c>
      <c r="N1950">
        <v>5</v>
      </c>
    </row>
    <row r="1951" spans="1:14">
      <c r="A1951">
        <v>30589</v>
      </c>
      <c r="B1951" s="1">
        <v>43114</v>
      </c>
      <c r="C1951">
        <v>11426</v>
      </c>
      <c r="D1951" t="s">
        <v>111</v>
      </c>
      <c r="E1951" t="s">
        <v>33</v>
      </c>
      <c r="F1951" t="s">
        <v>162</v>
      </c>
      <c r="G1951" t="s">
        <v>29</v>
      </c>
      <c r="H1951">
        <f t="shared" si="30"/>
        <v>150</v>
      </c>
      <c r="M1951">
        <v>30</v>
      </c>
      <c r="N1951">
        <v>5</v>
      </c>
    </row>
    <row r="1952" spans="1:14">
      <c r="A1952">
        <v>14651</v>
      </c>
      <c r="B1952" s="1">
        <v>43114</v>
      </c>
      <c r="C1952">
        <v>11887</v>
      </c>
      <c r="D1952" t="s">
        <v>111</v>
      </c>
      <c r="E1952" t="s">
        <v>28</v>
      </c>
      <c r="F1952" t="s">
        <v>112</v>
      </c>
      <c r="G1952" t="s">
        <v>34</v>
      </c>
      <c r="H1952">
        <f t="shared" si="30"/>
        <v>80</v>
      </c>
      <c r="M1952">
        <v>80</v>
      </c>
      <c r="N1952">
        <v>1</v>
      </c>
    </row>
    <row r="1953" spans="1:14">
      <c r="A1953">
        <v>28036</v>
      </c>
      <c r="B1953" s="1">
        <v>43114</v>
      </c>
      <c r="C1953">
        <v>702</v>
      </c>
      <c r="D1953" t="s">
        <v>90</v>
      </c>
      <c r="E1953" t="s">
        <v>28</v>
      </c>
      <c r="F1953" t="s">
        <v>94</v>
      </c>
      <c r="G1953" t="s">
        <v>53</v>
      </c>
      <c r="H1953">
        <f t="shared" si="30"/>
        <v>133.37</v>
      </c>
      <c r="M1953">
        <v>133.37</v>
      </c>
      <c r="N1953">
        <v>1</v>
      </c>
    </row>
    <row r="1954" spans="1:14">
      <c r="A1954">
        <v>30063</v>
      </c>
      <c r="B1954" s="1">
        <v>43114</v>
      </c>
      <c r="C1954">
        <v>9626</v>
      </c>
      <c r="D1954" t="s">
        <v>90</v>
      </c>
      <c r="E1954" t="s">
        <v>28</v>
      </c>
      <c r="F1954" t="s">
        <v>94</v>
      </c>
      <c r="G1954" t="s">
        <v>53</v>
      </c>
      <c r="H1954">
        <f t="shared" si="30"/>
        <v>133.37</v>
      </c>
      <c r="M1954">
        <v>133.37</v>
      </c>
      <c r="N1954">
        <v>1</v>
      </c>
    </row>
    <row r="1955" spans="1:14">
      <c r="A1955">
        <v>30044</v>
      </c>
      <c r="B1955" s="1">
        <v>43114</v>
      </c>
      <c r="C1955">
        <v>10438</v>
      </c>
      <c r="D1955" t="s">
        <v>90</v>
      </c>
      <c r="E1955" t="s">
        <v>28</v>
      </c>
      <c r="F1955" t="s">
        <v>94</v>
      </c>
      <c r="G1955" t="s">
        <v>53</v>
      </c>
      <c r="H1955">
        <f t="shared" si="30"/>
        <v>133.37</v>
      </c>
      <c r="M1955">
        <v>133.37</v>
      </c>
      <c r="N1955">
        <v>1</v>
      </c>
    </row>
    <row r="1956" spans="1:14">
      <c r="A1956">
        <v>17104</v>
      </c>
      <c r="B1956" s="1">
        <v>43114</v>
      </c>
      <c r="C1956">
        <v>2513</v>
      </c>
      <c r="D1956" t="s">
        <v>90</v>
      </c>
      <c r="E1956" t="s">
        <v>33</v>
      </c>
      <c r="F1956" t="s">
        <v>138</v>
      </c>
      <c r="G1956" t="s">
        <v>46</v>
      </c>
      <c r="H1956">
        <f t="shared" si="30"/>
        <v>259.95999999999998</v>
      </c>
      <c r="M1956">
        <v>64.989999999999995</v>
      </c>
      <c r="N1956">
        <v>4</v>
      </c>
    </row>
    <row r="1957" spans="1:14">
      <c r="A1957">
        <v>63303</v>
      </c>
      <c r="B1957" s="1">
        <v>43113</v>
      </c>
      <c r="C1957">
        <v>2574</v>
      </c>
      <c r="D1957" t="s">
        <v>111</v>
      </c>
      <c r="E1957" t="s">
        <v>28</v>
      </c>
      <c r="F1957" t="s">
        <v>112</v>
      </c>
      <c r="G1957" t="s">
        <v>34</v>
      </c>
      <c r="H1957">
        <f t="shared" si="30"/>
        <v>80</v>
      </c>
      <c r="M1957">
        <v>80</v>
      </c>
      <c r="N1957">
        <v>1</v>
      </c>
    </row>
    <row r="1958" spans="1:14">
      <c r="A1958">
        <v>25875</v>
      </c>
      <c r="B1958" s="1">
        <v>43113</v>
      </c>
      <c r="C1958">
        <v>7391</v>
      </c>
      <c r="D1958" t="s">
        <v>111</v>
      </c>
      <c r="E1958" t="s">
        <v>33</v>
      </c>
      <c r="F1958" t="s">
        <v>409</v>
      </c>
      <c r="G1958" t="s">
        <v>29</v>
      </c>
      <c r="H1958">
        <f t="shared" si="30"/>
        <v>925</v>
      </c>
      <c r="M1958">
        <v>185</v>
      </c>
      <c r="N1958">
        <v>5</v>
      </c>
    </row>
    <row r="1959" spans="1:14">
      <c r="A1959">
        <v>19327</v>
      </c>
      <c r="B1959" s="1">
        <v>43113</v>
      </c>
      <c r="C1959">
        <v>9426</v>
      </c>
      <c r="D1959" t="s">
        <v>90</v>
      </c>
      <c r="E1959" t="s">
        <v>33</v>
      </c>
      <c r="F1959" t="s">
        <v>160</v>
      </c>
      <c r="G1959" t="s">
        <v>29</v>
      </c>
      <c r="H1959">
        <f t="shared" si="30"/>
        <v>260</v>
      </c>
      <c r="M1959">
        <v>65</v>
      </c>
      <c r="N1959">
        <v>4</v>
      </c>
    </row>
    <row r="1960" spans="1:14">
      <c r="A1960">
        <v>8488</v>
      </c>
      <c r="B1960" s="1">
        <v>43113</v>
      </c>
      <c r="C1960">
        <v>9154</v>
      </c>
      <c r="D1960" t="s">
        <v>90</v>
      </c>
      <c r="E1960" t="s">
        <v>33</v>
      </c>
      <c r="F1960" t="s">
        <v>120</v>
      </c>
      <c r="G1960" t="s">
        <v>53</v>
      </c>
      <c r="H1960">
        <f t="shared" si="30"/>
        <v>379</v>
      </c>
      <c r="M1960">
        <v>94.75</v>
      </c>
      <c r="N1960">
        <v>4</v>
      </c>
    </row>
    <row r="1961" spans="1:14">
      <c r="A1961">
        <v>27957</v>
      </c>
      <c r="B1961" s="1">
        <v>43113</v>
      </c>
      <c r="C1961">
        <v>4618</v>
      </c>
      <c r="D1961" t="s">
        <v>90</v>
      </c>
      <c r="E1961" t="s">
        <v>28</v>
      </c>
      <c r="F1961" t="s">
        <v>94</v>
      </c>
      <c r="G1961" t="s">
        <v>53</v>
      </c>
      <c r="H1961">
        <f t="shared" si="30"/>
        <v>133.37</v>
      </c>
      <c r="M1961">
        <v>133.37</v>
      </c>
      <c r="N1961">
        <v>1</v>
      </c>
    </row>
    <row r="1962" spans="1:14">
      <c r="A1962">
        <v>29959</v>
      </c>
      <c r="B1962" s="1">
        <v>43113</v>
      </c>
      <c r="C1962">
        <v>11882</v>
      </c>
      <c r="D1962" t="s">
        <v>90</v>
      </c>
      <c r="E1962" t="s">
        <v>33</v>
      </c>
      <c r="F1962" t="s">
        <v>183</v>
      </c>
      <c r="G1962" t="s">
        <v>46</v>
      </c>
      <c r="H1962">
        <f t="shared" si="30"/>
        <v>330</v>
      </c>
      <c r="M1962">
        <v>165</v>
      </c>
      <c r="N1962">
        <v>2</v>
      </c>
    </row>
    <row r="1963" spans="1:14">
      <c r="A1963">
        <v>29993</v>
      </c>
      <c r="B1963" s="1">
        <v>43113</v>
      </c>
      <c r="C1963">
        <v>7229</v>
      </c>
      <c r="D1963" t="s">
        <v>90</v>
      </c>
      <c r="E1963" t="s">
        <v>33</v>
      </c>
      <c r="F1963" t="s">
        <v>134</v>
      </c>
      <c r="G1963" t="s">
        <v>29</v>
      </c>
      <c r="H1963">
        <f t="shared" si="30"/>
        <v>170</v>
      </c>
      <c r="M1963">
        <v>85</v>
      </c>
      <c r="N1963">
        <v>2</v>
      </c>
    </row>
    <row r="1964" spans="1:14">
      <c r="A1964">
        <v>56476</v>
      </c>
      <c r="B1964" s="1">
        <v>43112</v>
      </c>
      <c r="C1964">
        <v>9698</v>
      </c>
      <c r="D1964" t="s">
        <v>90</v>
      </c>
      <c r="E1964" t="s">
        <v>33</v>
      </c>
      <c r="F1964" t="s">
        <v>120</v>
      </c>
      <c r="G1964" t="s">
        <v>53</v>
      </c>
      <c r="H1964">
        <f t="shared" si="30"/>
        <v>379</v>
      </c>
      <c r="M1964">
        <v>94.75</v>
      </c>
      <c r="N1964">
        <v>4</v>
      </c>
    </row>
    <row r="1965" spans="1:14">
      <c r="A1965">
        <v>27918</v>
      </c>
      <c r="B1965" s="1">
        <v>43112</v>
      </c>
      <c r="C1965">
        <v>11286</v>
      </c>
      <c r="D1965" t="s">
        <v>90</v>
      </c>
      <c r="E1965" t="s">
        <v>28</v>
      </c>
      <c r="F1965" t="s">
        <v>120</v>
      </c>
      <c r="G1965" t="s">
        <v>53</v>
      </c>
      <c r="H1965">
        <f t="shared" si="30"/>
        <v>94.75</v>
      </c>
      <c r="M1965">
        <v>94.75</v>
      </c>
      <c r="N1965">
        <v>1</v>
      </c>
    </row>
    <row r="1966" spans="1:14">
      <c r="A1966">
        <v>27918</v>
      </c>
      <c r="B1966" s="1">
        <v>43112</v>
      </c>
      <c r="C1966">
        <v>11286</v>
      </c>
      <c r="D1966" t="s">
        <v>90</v>
      </c>
      <c r="E1966" t="s">
        <v>28</v>
      </c>
      <c r="F1966" t="s">
        <v>94</v>
      </c>
      <c r="G1966" t="s">
        <v>53</v>
      </c>
      <c r="H1966">
        <f t="shared" si="30"/>
        <v>133.37</v>
      </c>
      <c r="M1966">
        <v>133.37</v>
      </c>
      <c r="N1966">
        <v>1</v>
      </c>
    </row>
    <row r="1967" spans="1:14">
      <c r="A1967">
        <v>31296</v>
      </c>
      <c r="B1967" s="1">
        <v>43111</v>
      </c>
      <c r="C1967">
        <v>2546</v>
      </c>
      <c r="D1967" t="s">
        <v>90</v>
      </c>
      <c r="E1967" t="s">
        <v>28</v>
      </c>
      <c r="F1967" t="s">
        <v>160</v>
      </c>
      <c r="G1967" t="s">
        <v>29</v>
      </c>
      <c r="H1967">
        <f t="shared" si="30"/>
        <v>195</v>
      </c>
      <c r="M1967">
        <v>65</v>
      </c>
      <c r="N1967">
        <v>3</v>
      </c>
    </row>
    <row r="1968" spans="1:14">
      <c r="A1968">
        <v>738</v>
      </c>
      <c r="B1968" s="1">
        <v>43111</v>
      </c>
      <c r="C1968">
        <v>10042</v>
      </c>
      <c r="D1968" t="s">
        <v>90</v>
      </c>
      <c r="E1968" t="s">
        <v>33</v>
      </c>
      <c r="F1968" t="s">
        <v>120</v>
      </c>
      <c r="G1968" t="s">
        <v>53</v>
      </c>
      <c r="H1968">
        <f t="shared" si="30"/>
        <v>379</v>
      </c>
      <c r="M1968">
        <v>94.75</v>
      </c>
      <c r="N1968">
        <v>4</v>
      </c>
    </row>
    <row r="1969" spans="1:14">
      <c r="A1969">
        <v>27772</v>
      </c>
      <c r="B1969" s="1">
        <v>43110</v>
      </c>
      <c r="C1969">
        <v>9467</v>
      </c>
      <c r="D1969" t="s">
        <v>90</v>
      </c>
      <c r="E1969" t="s">
        <v>28</v>
      </c>
      <c r="F1969" t="s">
        <v>120</v>
      </c>
      <c r="G1969" t="s">
        <v>53</v>
      </c>
      <c r="H1969">
        <f t="shared" si="30"/>
        <v>284.25</v>
      </c>
      <c r="M1969">
        <v>94.75</v>
      </c>
      <c r="N1969">
        <v>3</v>
      </c>
    </row>
    <row r="1970" spans="1:14">
      <c r="A1970">
        <v>29746</v>
      </c>
      <c r="B1970" s="1">
        <v>43110</v>
      </c>
      <c r="C1970">
        <v>11924</v>
      </c>
      <c r="D1970" t="s">
        <v>90</v>
      </c>
      <c r="E1970" t="s">
        <v>28</v>
      </c>
      <c r="F1970" t="s">
        <v>120</v>
      </c>
      <c r="G1970" t="s">
        <v>53</v>
      </c>
      <c r="H1970">
        <f t="shared" si="30"/>
        <v>94.75</v>
      </c>
      <c r="M1970">
        <v>94.75</v>
      </c>
      <c r="N1970">
        <v>1</v>
      </c>
    </row>
    <row r="1971" spans="1:14">
      <c r="A1971">
        <v>29746</v>
      </c>
      <c r="B1971" s="1">
        <v>43110</v>
      </c>
      <c r="C1971">
        <v>11924</v>
      </c>
      <c r="D1971" t="s">
        <v>90</v>
      </c>
      <c r="E1971" t="s">
        <v>28</v>
      </c>
      <c r="F1971" t="s">
        <v>94</v>
      </c>
      <c r="G1971" t="s">
        <v>53</v>
      </c>
      <c r="H1971">
        <f t="shared" si="30"/>
        <v>133.37</v>
      </c>
      <c r="M1971">
        <v>133.37</v>
      </c>
      <c r="N1971">
        <v>1</v>
      </c>
    </row>
    <row r="1972" spans="1:14">
      <c r="A1972">
        <v>25665</v>
      </c>
      <c r="B1972" s="1">
        <v>43110</v>
      </c>
      <c r="C1972">
        <v>11650</v>
      </c>
      <c r="D1972" t="s">
        <v>90</v>
      </c>
      <c r="E1972" t="s">
        <v>28</v>
      </c>
      <c r="F1972" t="s">
        <v>120</v>
      </c>
      <c r="G1972" t="s">
        <v>53</v>
      </c>
      <c r="H1972">
        <f t="shared" si="30"/>
        <v>284.25</v>
      </c>
      <c r="M1972">
        <v>94.75</v>
      </c>
      <c r="N1972">
        <v>3</v>
      </c>
    </row>
    <row r="1973" spans="1:14">
      <c r="A1973">
        <v>42353</v>
      </c>
      <c r="B1973" s="1">
        <v>43110</v>
      </c>
      <c r="C1973">
        <v>5295</v>
      </c>
      <c r="D1973" t="s">
        <v>90</v>
      </c>
      <c r="E1973" t="s">
        <v>28</v>
      </c>
      <c r="F1973" t="s">
        <v>94</v>
      </c>
      <c r="G1973" t="s">
        <v>53</v>
      </c>
      <c r="H1973">
        <f t="shared" si="30"/>
        <v>133.37</v>
      </c>
      <c r="M1973">
        <v>133.37</v>
      </c>
      <c r="N1973">
        <v>1</v>
      </c>
    </row>
    <row r="1974" spans="1:14">
      <c r="A1974">
        <v>44388</v>
      </c>
      <c r="B1974" s="1">
        <v>43109</v>
      </c>
      <c r="C1974">
        <v>468</v>
      </c>
      <c r="D1974" t="s">
        <v>111</v>
      </c>
      <c r="E1974" t="s">
        <v>28</v>
      </c>
      <c r="F1974" t="s">
        <v>94</v>
      </c>
      <c r="G1974" t="s">
        <v>53</v>
      </c>
      <c r="H1974">
        <f t="shared" si="30"/>
        <v>133.37</v>
      </c>
      <c r="M1974">
        <v>133.37</v>
      </c>
      <c r="N1974">
        <v>1</v>
      </c>
    </row>
    <row r="1975" spans="1:14">
      <c r="A1975">
        <v>18009</v>
      </c>
      <c r="B1975" s="1">
        <v>43109</v>
      </c>
      <c r="C1975">
        <v>1222</v>
      </c>
      <c r="D1975" t="s">
        <v>111</v>
      </c>
      <c r="E1975" t="s">
        <v>28</v>
      </c>
      <c r="F1975" t="s">
        <v>94</v>
      </c>
      <c r="G1975" t="s">
        <v>53</v>
      </c>
      <c r="H1975">
        <f t="shared" si="30"/>
        <v>133.37</v>
      </c>
      <c r="M1975">
        <v>133.37</v>
      </c>
      <c r="N1975">
        <v>1</v>
      </c>
    </row>
    <row r="1976" spans="1:14">
      <c r="A1976">
        <v>50054</v>
      </c>
      <c r="B1976" s="1">
        <v>43109</v>
      </c>
      <c r="C1976">
        <v>1362</v>
      </c>
      <c r="D1976" t="s">
        <v>90</v>
      </c>
      <c r="E1976" t="s">
        <v>28</v>
      </c>
      <c r="F1976" t="s">
        <v>134</v>
      </c>
      <c r="G1976" t="s">
        <v>29</v>
      </c>
      <c r="H1976">
        <f t="shared" si="30"/>
        <v>255</v>
      </c>
      <c r="M1976">
        <v>85</v>
      </c>
      <c r="N1976">
        <v>3</v>
      </c>
    </row>
    <row r="1977" spans="1:14">
      <c r="A1977">
        <v>27729</v>
      </c>
      <c r="B1977" s="1">
        <v>43109</v>
      </c>
      <c r="C1977">
        <v>6721</v>
      </c>
      <c r="D1977" t="s">
        <v>90</v>
      </c>
      <c r="E1977" t="s">
        <v>28</v>
      </c>
      <c r="F1977" t="s">
        <v>94</v>
      </c>
      <c r="G1977" t="s">
        <v>53</v>
      </c>
      <c r="H1977">
        <f t="shared" si="30"/>
        <v>133.37</v>
      </c>
      <c r="M1977">
        <v>133.37</v>
      </c>
      <c r="N1977">
        <v>1</v>
      </c>
    </row>
    <row r="1978" spans="1:14">
      <c r="A1978">
        <v>19200</v>
      </c>
      <c r="B1978" s="1">
        <v>43108</v>
      </c>
      <c r="C1978">
        <v>7175</v>
      </c>
      <c r="D1978" t="s">
        <v>111</v>
      </c>
      <c r="E1978" t="s">
        <v>28</v>
      </c>
      <c r="F1978" t="s">
        <v>94</v>
      </c>
      <c r="G1978" t="s">
        <v>53</v>
      </c>
      <c r="H1978">
        <f t="shared" si="30"/>
        <v>133.37</v>
      </c>
      <c r="M1978">
        <v>133.37</v>
      </c>
      <c r="N1978">
        <v>1</v>
      </c>
    </row>
    <row r="1979" spans="1:14">
      <c r="A1979">
        <v>48434</v>
      </c>
      <c r="B1979" s="1">
        <v>43108</v>
      </c>
      <c r="C1979">
        <v>9451</v>
      </c>
      <c r="D1979" t="s">
        <v>90</v>
      </c>
      <c r="E1979" t="s">
        <v>28</v>
      </c>
      <c r="F1979" t="s">
        <v>160</v>
      </c>
      <c r="G1979" t="s">
        <v>29</v>
      </c>
      <c r="H1979">
        <f t="shared" si="30"/>
        <v>325</v>
      </c>
      <c r="M1979">
        <v>65</v>
      </c>
      <c r="N1979">
        <v>5</v>
      </c>
    </row>
    <row r="1980" spans="1:14">
      <c r="A1980">
        <v>48434</v>
      </c>
      <c r="B1980" s="1">
        <v>43108</v>
      </c>
      <c r="C1980">
        <v>9451</v>
      </c>
      <c r="D1980" t="s">
        <v>90</v>
      </c>
      <c r="E1980" t="s">
        <v>28</v>
      </c>
      <c r="F1980" t="s">
        <v>932</v>
      </c>
      <c r="G1980" t="s">
        <v>49</v>
      </c>
      <c r="H1980">
        <f t="shared" si="30"/>
        <v>555</v>
      </c>
      <c r="M1980">
        <v>185</v>
      </c>
      <c r="N1980">
        <v>3</v>
      </c>
    </row>
    <row r="1981" spans="1:14">
      <c r="A1981">
        <v>30305</v>
      </c>
      <c r="B1981" s="1">
        <v>43108</v>
      </c>
      <c r="C1981">
        <v>9702</v>
      </c>
      <c r="D1981" t="s">
        <v>90</v>
      </c>
      <c r="E1981" t="s">
        <v>28</v>
      </c>
      <c r="F1981" t="s">
        <v>183</v>
      </c>
      <c r="G1981" t="s">
        <v>46</v>
      </c>
      <c r="H1981">
        <f t="shared" si="30"/>
        <v>495</v>
      </c>
      <c r="M1981">
        <v>165</v>
      </c>
      <c r="N1981">
        <v>3</v>
      </c>
    </row>
    <row r="1982" spans="1:14">
      <c r="A1982">
        <v>44265</v>
      </c>
      <c r="B1982" s="1">
        <v>43108</v>
      </c>
      <c r="C1982">
        <v>7331</v>
      </c>
      <c r="D1982" t="s">
        <v>90</v>
      </c>
      <c r="E1982" t="s">
        <v>33</v>
      </c>
      <c r="F1982" t="s">
        <v>1084</v>
      </c>
      <c r="G1982" t="s">
        <v>29</v>
      </c>
      <c r="H1982">
        <f t="shared" si="30"/>
        <v>110.16</v>
      </c>
      <c r="M1982">
        <v>27.54</v>
      </c>
      <c r="N1982">
        <v>4</v>
      </c>
    </row>
    <row r="1983" spans="1:14">
      <c r="A1983">
        <v>46416</v>
      </c>
      <c r="B1983" s="1">
        <v>43108</v>
      </c>
      <c r="C1983">
        <v>7967</v>
      </c>
      <c r="D1983" t="s">
        <v>90</v>
      </c>
      <c r="E1983" t="s">
        <v>33</v>
      </c>
      <c r="F1983" t="s">
        <v>134</v>
      </c>
      <c r="G1983" t="s">
        <v>29</v>
      </c>
      <c r="H1983">
        <f t="shared" si="30"/>
        <v>340</v>
      </c>
      <c r="M1983">
        <v>85</v>
      </c>
      <c r="N1983">
        <v>4</v>
      </c>
    </row>
    <row r="1984" spans="1:14">
      <c r="A1984">
        <v>44301</v>
      </c>
      <c r="B1984" s="1">
        <v>43108</v>
      </c>
      <c r="C1984">
        <v>12214</v>
      </c>
      <c r="D1984" t="s">
        <v>90</v>
      </c>
      <c r="E1984" t="s">
        <v>28</v>
      </c>
      <c r="F1984" t="s">
        <v>134</v>
      </c>
      <c r="G1984" t="s">
        <v>29</v>
      </c>
      <c r="H1984">
        <f t="shared" si="30"/>
        <v>425</v>
      </c>
      <c r="M1984">
        <v>85</v>
      </c>
      <c r="N1984">
        <v>5</v>
      </c>
    </row>
    <row r="1985" spans="1:14">
      <c r="A1985">
        <v>63972</v>
      </c>
      <c r="B1985" s="1">
        <v>43107</v>
      </c>
      <c r="C1985">
        <v>1962</v>
      </c>
      <c r="D1985" t="s">
        <v>111</v>
      </c>
      <c r="E1985" t="s">
        <v>28</v>
      </c>
      <c r="F1985" t="s">
        <v>94</v>
      </c>
      <c r="G1985" t="s">
        <v>53</v>
      </c>
      <c r="H1985">
        <f t="shared" si="30"/>
        <v>133.37</v>
      </c>
      <c r="M1985">
        <v>133.37</v>
      </c>
      <c r="N1985">
        <v>1</v>
      </c>
    </row>
    <row r="1986" spans="1:14">
      <c r="A1986">
        <v>49521</v>
      </c>
      <c r="B1986" s="1">
        <v>43107</v>
      </c>
      <c r="C1986">
        <v>9597</v>
      </c>
      <c r="D1986" t="s">
        <v>90</v>
      </c>
      <c r="E1986" t="s">
        <v>28</v>
      </c>
      <c r="F1986" t="s">
        <v>134</v>
      </c>
      <c r="G1986" t="s">
        <v>29</v>
      </c>
      <c r="H1986">
        <f t="shared" si="30"/>
        <v>255</v>
      </c>
      <c r="M1986">
        <v>85</v>
      </c>
      <c r="N1986">
        <v>3</v>
      </c>
    </row>
    <row r="1987" spans="1:14">
      <c r="A1987">
        <v>48374</v>
      </c>
      <c r="B1987" s="1">
        <v>43107</v>
      </c>
      <c r="C1987">
        <v>1834</v>
      </c>
      <c r="D1987" t="s">
        <v>90</v>
      </c>
      <c r="E1987" t="s">
        <v>28</v>
      </c>
      <c r="F1987" t="s">
        <v>134</v>
      </c>
      <c r="G1987" t="s">
        <v>29</v>
      </c>
      <c r="H1987">
        <f t="shared" ref="H1987:H2027" si="31">M1987*N1987</f>
        <v>425</v>
      </c>
      <c r="M1987">
        <v>85</v>
      </c>
      <c r="N1987">
        <v>5</v>
      </c>
    </row>
    <row r="1988" spans="1:14">
      <c r="A1988">
        <v>71217</v>
      </c>
      <c r="B1988" s="1">
        <v>43106</v>
      </c>
      <c r="C1988">
        <v>14770</v>
      </c>
      <c r="D1988" t="s">
        <v>111</v>
      </c>
      <c r="E1988" t="s">
        <v>28</v>
      </c>
      <c r="F1988" t="s">
        <v>140</v>
      </c>
      <c r="G1988" t="s">
        <v>29</v>
      </c>
      <c r="H1988">
        <f t="shared" si="31"/>
        <v>9.59</v>
      </c>
      <c r="M1988">
        <v>9.59</v>
      </c>
      <c r="N1988">
        <v>1</v>
      </c>
    </row>
    <row r="1989" spans="1:14">
      <c r="A1989">
        <v>21941</v>
      </c>
      <c r="B1989" s="1">
        <v>43106</v>
      </c>
      <c r="C1989">
        <v>2796</v>
      </c>
      <c r="D1989" t="s">
        <v>111</v>
      </c>
      <c r="E1989" t="s">
        <v>33</v>
      </c>
      <c r="F1989" t="s">
        <v>309</v>
      </c>
      <c r="G1989" t="s">
        <v>46</v>
      </c>
      <c r="H1989">
        <f t="shared" si="31"/>
        <v>925</v>
      </c>
      <c r="M1989">
        <v>185</v>
      </c>
      <c r="N1989">
        <v>5</v>
      </c>
    </row>
    <row r="1990" spans="1:14">
      <c r="A1990">
        <v>27478</v>
      </c>
      <c r="B1990" s="1">
        <v>43106</v>
      </c>
      <c r="C1990">
        <v>11930</v>
      </c>
      <c r="D1990" t="s">
        <v>90</v>
      </c>
      <c r="E1990" t="s">
        <v>28</v>
      </c>
      <c r="F1990" t="s">
        <v>94</v>
      </c>
      <c r="G1990" t="s">
        <v>53</v>
      </c>
      <c r="H1990">
        <f t="shared" si="31"/>
        <v>133.37</v>
      </c>
      <c r="M1990">
        <v>133.37</v>
      </c>
      <c r="N1990">
        <v>1</v>
      </c>
    </row>
    <row r="1991" spans="1:14">
      <c r="A1991">
        <v>46308</v>
      </c>
      <c r="B1991" s="1">
        <v>43106</v>
      </c>
      <c r="C1991">
        <v>3372</v>
      </c>
      <c r="D1991" t="s">
        <v>90</v>
      </c>
      <c r="E1991" t="s">
        <v>28</v>
      </c>
      <c r="F1991" t="s">
        <v>183</v>
      </c>
      <c r="G1991" t="s">
        <v>46</v>
      </c>
      <c r="H1991">
        <f t="shared" si="31"/>
        <v>825</v>
      </c>
      <c r="M1991">
        <v>165</v>
      </c>
      <c r="N1991">
        <v>5</v>
      </c>
    </row>
    <row r="1992" spans="1:14">
      <c r="A1992">
        <v>44160</v>
      </c>
      <c r="B1992" s="1">
        <v>43106</v>
      </c>
      <c r="C1992">
        <v>9399</v>
      </c>
      <c r="D1992" t="s">
        <v>90</v>
      </c>
      <c r="E1992" t="s">
        <v>28</v>
      </c>
      <c r="F1992" t="s">
        <v>183</v>
      </c>
      <c r="G1992" t="s">
        <v>46</v>
      </c>
      <c r="H1992">
        <f t="shared" si="31"/>
        <v>825</v>
      </c>
      <c r="M1992">
        <v>165</v>
      </c>
      <c r="N1992">
        <v>5</v>
      </c>
    </row>
    <row r="1993" spans="1:14">
      <c r="A1993">
        <v>46224</v>
      </c>
      <c r="B1993" s="1">
        <v>43105</v>
      </c>
      <c r="C1993">
        <v>1820</v>
      </c>
      <c r="D1993" t="s">
        <v>111</v>
      </c>
      <c r="E1993" t="s">
        <v>28</v>
      </c>
      <c r="F1993" t="s">
        <v>120</v>
      </c>
      <c r="G1993" t="s">
        <v>53</v>
      </c>
      <c r="H1993">
        <f t="shared" si="31"/>
        <v>94.75</v>
      </c>
      <c r="M1993">
        <v>94.75</v>
      </c>
      <c r="N1993">
        <v>1</v>
      </c>
    </row>
    <row r="1994" spans="1:14">
      <c r="A1994">
        <v>48334</v>
      </c>
      <c r="B1994" s="1">
        <v>43105</v>
      </c>
      <c r="C1994">
        <v>6900</v>
      </c>
      <c r="D1994" t="s">
        <v>111</v>
      </c>
      <c r="E1994" t="s">
        <v>33</v>
      </c>
      <c r="F1994" t="s">
        <v>160</v>
      </c>
      <c r="G1994" t="s">
        <v>29</v>
      </c>
      <c r="H1994">
        <f t="shared" si="31"/>
        <v>325</v>
      </c>
      <c r="M1994">
        <v>65</v>
      </c>
      <c r="N1994">
        <v>5</v>
      </c>
    </row>
    <row r="1995" spans="1:14">
      <c r="A1995">
        <v>46229</v>
      </c>
      <c r="B1995" s="1">
        <v>43105</v>
      </c>
      <c r="C1995">
        <v>5643</v>
      </c>
      <c r="D1995" t="s">
        <v>90</v>
      </c>
      <c r="E1995" t="s">
        <v>33</v>
      </c>
      <c r="F1995" t="s">
        <v>134</v>
      </c>
      <c r="G1995" t="s">
        <v>29</v>
      </c>
      <c r="H1995">
        <f t="shared" si="31"/>
        <v>340</v>
      </c>
      <c r="M1995">
        <v>85</v>
      </c>
      <c r="N1995">
        <v>4</v>
      </c>
    </row>
    <row r="1996" spans="1:14">
      <c r="A1996">
        <v>26827</v>
      </c>
      <c r="B1996" s="1">
        <v>43104</v>
      </c>
      <c r="C1996">
        <v>1916</v>
      </c>
      <c r="D1996" t="s">
        <v>111</v>
      </c>
      <c r="E1996" t="s">
        <v>33</v>
      </c>
      <c r="F1996" t="s">
        <v>183</v>
      </c>
      <c r="G1996" t="s">
        <v>46</v>
      </c>
      <c r="H1996">
        <f t="shared" si="31"/>
        <v>825</v>
      </c>
      <c r="M1996">
        <v>165</v>
      </c>
      <c r="N1996">
        <v>5</v>
      </c>
    </row>
    <row r="1997" spans="1:14">
      <c r="A1997">
        <v>48193</v>
      </c>
      <c r="B1997" s="1">
        <v>43104</v>
      </c>
      <c r="C1997">
        <v>3471</v>
      </c>
      <c r="D1997" t="s">
        <v>90</v>
      </c>
      <c r="E1997" t="s">
        <v>28</v>
      </c>
      <c r="F1997" t="s">
        <v>320</v>
      </c>
      <c r="G1997" t="s">
        <v>46</v>
      </c>
      <c r="H1997">
        <f t="shared" si="31"/>
        <v>211.96</v>
      </c>
      <c r="M1997">
        <v>52.99</v>
      </c>
      <c r="N1997">
        <v>4</v>
      </c>
    </row>
    <row r="1998" spans="1:14">
      <c r="A1998">
        <v>41896</v>
      </c>
      <c r="B1998" s="1">
        <v>43103</v>
      </c>
      <c r="C1998">
        <v>289</v>
      </c>
      <c r="D1998" t="s">
        <v>90</v>
      </c>
      <c r="E1998" t="s">
        <v>28</v>
      </c>
      <c r="F1998" t="s">
        <v>94</v>
      </c>
      <c r="G1998" t="s">
        <v>53</v>
      </c>
      <c r="H1998">
        <f t="shared" si="31"/>
        <v>133.37</v>
      </c>
      <c r="M1998">
        <v>133.37</v>
      </c>
      <c r="N1998">
        <v>1</v>
      </c>
    </row>
    <row r="1999" spans="1:14">
      <c r="A1999">
        <v>31296</v>
      </c>
      <c r="B1999" s="1">
        <v>43101</v>
      </c>
      <c r="C1999">
        <v>2546</v>
      </c>
      <c r="D1999" t="s">
        <v>90</v>
      </c>
      <c r="E1999" t="s">
        <v>28</v>
      </c>
      <c r="F1999" t="s">
        <v>120</v>
      </c>
      <c r="G1999" t="s">
        <v>53</v>
      </c>
      <c r="H1999">
        <f t="shared" si="31"/>
        <v>284.25</v>
      </c>
      <c r="M1999">
        <v>94.75</v>
      </c>
      <c r="N1999">
        <v>3</v>
      </c>
    </row>
    <row r="2000" spans="1:14">
      <c r="A2000">
        <v>41785</v>
      </c>
      <c r="B2000" s="1">
        <v>43101</v>
      </c>
      <c r="C2000">
        <v>10819</v>
      </c>
      <c r="D2000" t="s">
        <v>90</v>
      </c>
      <c r="E2000" t="s">
        <v>28</v>
      </c>
      <c r="F2000" t="s">
        <v>183</v>
      </c>
      <c r="G2000" t="s">
        <v>46</v>
      </c>
      <c r="H2000">
        <f t="shared" si="31"/>
        <v>660</v>
      </c>
      <c r="M2000">
        <v>165</v>
      </c>
      <c r="N2000">
        <v>4</v>
      </c>
    </row>
    <row r="2001" spans="1:14">
      <c r="A2001">
        <v>21691</v>
      </c>
      <c r="B2001" s="1">
        <v>43101</v>
      </c>
      <c r="C2001">
        <v>532</v>
      </c>
      <c r="D2001" t="s">
        <v>90</v>
      </c>
      <c r="E2001" t="s">
        <v>28</v>
      </c>
      <c r="F2001" t="s">
        <v>128</v>
      </c>
      <c r="G2001" t="s">
        <v>46</v>
      </c>
      <c r="H2001">
        <f t="shared" si="31"/>
        <v>93.38</v>
      </c>
      <c r="M2001">
        <v>46.69</v>
      </c>
      <c r="N2001">
        <v>2</v>
      </c>
    </row>
    <row r="2002" spans="1:14">
      <c r="A2002">
        <v>88165</v>
      </c>
      <c r="B2002" s="1">
        <v>44200</v>
      </c>
      <c r="C2002">
        <v>2173</v>
      </c>
      <c r="D2002" t="s">
        <v>90</v>
      </c>
      <c r="E2002" t="s">
        <v>28</v>
      </c>
      <c r="F2002" t="s">
        <v>320</v>
      </c>
      <c r="G2002" t="s">
        <v>46</v>
      </c>
      <c r="H2002">
        <f t="shared" si="31"/>
        <v>211.96</v>
      </c>
      <c r="M2002">
        <v>52.99</v>
      </c>
      <c r="N2002">
        <v>4</v>
      </c>
    </row>
    <row r="2003" spans="1:14">
      <c r="A2003">
        <v>81876</v>
      </c>
      <c r="B2003" s="1">
        <v>44199</v>
      </c>
      <c r="C2003">
        <v>2789</v>
      </c>
      <c r="D2003" t="s">
        <v>90</v>
      </c>
      <c r="E2003" t="s">
        <v>28</v>
      </c>
      <c r="F2003" t="s">
        <v>94</v>
      </c>
      <c r="G2003" t="s">
        <v>53</v>
      </c>
      <c r="H2003">
        <f t="shared" si="31"/>
        <v>133.37</v>
      </c>
      <c r="M2003">
        <v>133.37</v>
      </c>
      <c r="N2003">
        <v>1</v>
      </c>
    </row>
    <row r="2004" spans="1:14">
      <c r="A2004">
        <v>81386</v>
      </c>
      <c r="B2004" s="1">
        <v>44198</v>
      </c>
      <c r="C2004">
        <v>2941</v>
      </c>
      <c r="D2004" t="s">
        <v>90</v>
      </c>
      <c r="E2004" t="s">
        <v>28</v>
      </c>
      <c r="F2004" t="s">
        <v>120</v>
      </c>
      <c r="G2004" t="s">
        <v>53</v>
      </c>
      <c r="H2004">
        <f t="shared" si="31"/>
        <v>189.5</v>
      </c>
      <c r="M2004">
        <v>94.75</v>
      </c>
      <c r="N2004">
        <v>2</v>
      </c>
    </row>
    <row r="2005" spans="1:14">
      <c r="A2005">
        <v>84743</v>
      </c>
      <c r="B2005" s="1">
        <v>44197</v>
      </c>
      <c r="C2005">
        <v>2839</v>
      </c>
      <c r="D2005" t="s">
        <v>90</v>
      </c>
      <c r="E2005" t="s">
        <v>28</v>
      </c>
      <c r="F2005" t="s">
        <v>183</v>
      </c>
      <c r="G2005" t="s">
        <v>46</v>
      </c>
      <c r="H2005">
        <f t="shared" si="31"/>
        <v>825</v>
      </c>
      <c r="M2005">
        <v>165</v>
      </c>
      <c r="N2005">
        <v>5</v>
      </c>
    </row>
    <row r="2006" spans="1:14">
      <c r="A2006">
        <v>81357</v>
      </c>
      <c r="B2006" s="1">
        <v>44197</v>
      </c>
      <c r="C2006">
        <v>2351</v>
      </c>
      <c r="D2006" t="s">
        <v>90</v>
      </c>
      <c r="E2006" t="s">
        <v>28</v>
      </c>
      <c r="F2006" t="s">
        <v>128</v>
      </c>
      <c r="G2006" t="s">
        <v>46</v>
      </c>
      <c r="H2006">
        <f t="shared" si="31"/>
        <v>93.38</v>
      </c>
      <c r="M2006">
        <v>46.69</v>
      </c>
      <c r="N2006">
        <v>2</v>
      </c>
    </row>
    <row r="2007" spans="1:14">
      <c r="A2007">
        <v>89723</v>
      </c>
      <c r="B2007" s="1">
        <v>44210</v>
      </c>
      <c r="C2007">
        <v>12037</v>
      </c>
      <c r="D2007" t="s">
        <v>111</v>
      </c>
      <c r="E2007" t="s">
        <v>33</v>
      </c>
      <c r="F2007" t="s">
        <v>162</v>
      </c>
      <c r="G2007" t="s">
        <v>29</v>
      </c>
      <c r="H2007">
        <f t="shared" si="31"/>
        <v>150</v>
      </c>
      <c r="M2007">
        <v>30</v>
      </c>
      <c r="N2007">
        <v>5</v>
      </c>
    </row>
    <row r="2008" spans="1:14">
      <c r="A2008">
        <v>88108</v>
      </c>
      <c r="B2008" s="1">
        <v>44210</v>
      </c>
      <c r="C2008">
        <v>12378</v>
      </c>
      <c r="D2008" t="s">
        <v>111</v>
      </c>
      <c r="E2008" t="s">
        <v>28</v>
      </c>
      <c r="F2008" t="s">
        <v>112</v>
      </c>
      <c r="G2008" t="s">
        <v>34</v>
      </c>
      <c r="H2008">
        <f t="shared" si="31"/>
        <v>80</v>
      </c>
      <c r="M2008">
        <v>80</v>
      </c>
      <c r="N2008">
        <v>1</v>
      </c>
    </row>
    <row r="2009" spans="1:14">
      <c r="A2009">
        <v>92371</v>
      </c>
      <c r="B2009" s="1">
        <v>44211</v>
      </c>
      <c r="C2009">
        <v>12175</v>
      </c>
      <c r="D2009" t="s">
        <v>90</v>
      </c>
      <c r="E2009" t="s">
        <v>28</v>
      </c>
      <c r="F2009" t="s">
        <v>94</v>
      </c>
      <c r="G2009" t="s">
        <v>53</v>
      </c>
      <c r="H2009">
        <f t="shared" si="31"/>
        <v>133.37</v>
      </c>
      <c r="M2009">
        <v>133.37</v>
      </c>
      <c r="N2009">
        <v>1</v>
      </c>
    </row>
    <row r="2010" spans="1:14">
      <c r="A2010">
        <v>94718</v>
      </c>
      <c r="B2010" s="1">
        <v>44212</v>
      </c>
      <c r="C2010">
        <v>12789</v>
      </c>
      <c r="D2010" t="s">
        <v>90</v>
      </c>
      <c r="E2010" t="s">
        <v>28</v>
      </c>
      <c r="F2010" t="s">
        <v>94</v>
      </c>
      <c r="G2010" t="s">
        <v>53</v>
      </c>
      <c r="H2010">
        <f t="shared" si="31"/>
        <v>133.37</v>
      </c>
      <c r="M2010">
        <v>133.37</v>
      </c>
      <c r="N2010">
        <v>1</v>
      </c>
    </row>
    <row r="2011" spans="1:14">
      <c r="A2011">
        <v>99820</v>
      </c>
      <c r="B2011" s="1">
        <v>44213</v>
      </c>
      <c r="C2011">
        <v>12624</v>
      </c>
      <c r="D2011" t="s">
        <v>90</v>
      </c>
      <c r="E2011" t="s">
        <v>28</v>
      </c>
      <c r="F2011" t="s">
        <v>94</v>
      </c>
      <c r="G2011" t="s">
        <v>53</v>
      </c>
      <c r="H2011">
        <f t="shared" si="31"/>
        <v>133.37</v>
      </c>
      <c r="M2011">
        <v>133.37</v>
      </c>
      <c r="N2011">
        <v>1</v>
      </c>
    </row>
    <row r="2012" spans="1:14">
      <c r="A2012">
        <v>99807</v>
      </c>
      <c r="B2012" s="1">
        <v>44214</v>
      </c>
      <c r="C2012">
        <v>12895</v>
      </c>
      <c r="D2012" t="s">
        <v>90</v>
      </c>
      <c r="E2012" t="s">
        <v>28</v>
      </c>
      <c r="F2012" t="s">
        <v>138</v>
      </c>
      <c r="G2012" t="s">
        <v>46</v>
      </c>
      <c r="H2012">
        <f t="shared" si="31"/>
        <v>259.95999999999998</v>
      </c>
      <c r="M2012">
        <v>64.989999999999995</v>
      </c>
      <c r="N2012">
        <v>4</v>
      </c>
    </row>
    <row r="2013" spans="1:14">
      <c r="A2013">
        <v>93173</v>
      </c>
      <c r="B2013" s="1">
        <v>44209</v>
      </c>
      <c r="C2013">
        <v>12396</v>
      </c>
      <c r="D2013" t="s">
        <v>111</v>
      </c>
      <c r="E2013" t="s">
        <v>28</v>
      </c>
      <c r="F2013" t="s">
        <v>112</v>
      </c>
      <c r="G2013" t="s">
        <v>34</v>
      </c>
      <c r="H2013">
        <f t="shared" si="31"/>
        <v>80</v>
      </c>
      <c r="M2013">
        <v>80</v>
      </c>
      <c r="N2013">
        <v>1</v>
      </c>
    </row>
    <row r="2014" spans="1:14">
      <c r="A2014">
        <v>94613</v>
      </c>
      <c r="B2014" s="1">
        <v>44209</v>
      </c>
      <c r="C2014">
        <v>12218</v>
      </c>
      <c r="D2014" t="s">
        <v>111</v>
      </c>
      <c r="E2014" t="s">
        <v>28</v>
      </c>
      <c r="F2014" t="s">
        <v>409</v>
      </c>
      <c r="G2014" t="s">
        <v>29</v>
      </c>
      <c r="H2014">
        <f t="shared" si="31"/>
        <v>925</v>
      </c>
      <c r="M2014">
        <v>185</v>
      </c>
      <c r="N2014">
        <v>5</v>
      </c>
    </row>
    <row r="2015" spans="1:14">
      <c r="A2015">
        <v>98225</v>
      </c>
      <c r="B2015" s="1">
        <v>44209</v>
      </c>
      <c r="C2015">
        <v>12312</v>
      </c>
      <c r="D2015" t="s">
        <v>90</v>
      </c>
      <c r="E2015" t="s">
        <v>28</v>
      </c>
      <c r="F2015" t="s">
        <v>160</v>
      </c>
      <c r="G2015" t="s">
        <v>29</v>
      </c>
      <c r="H2015">
        <f t="shared" si="31"/>
        <v>260</v>
      </c>
      <c r="M2015">
        <v>65</v>
      </c>
      <c r="N2015">
        <v>4</v>
      </c>
    </row>
    <row r="2016" spans="1:14">
      <c r="A2016">
        <v>97640</v>
      </c>
      <c r="B2016" s="1">
        <v>44209</v>
      </c>
      <c r="C2016">
        <v>12179</v>
      </c>
      <c r="D2016" t="s">
        <v>90</v>
      </c>
      <c r="E2016" t="s">
        <v>28</v>
      </c>
      <c r="F2016" t="s">
        <v>120</v>
      </c>
      <c r="G2016" t="s">
        <v>53</v>
      </c>
      <c r="H2016">
        <f t="shared" si="31"/>
        <v>379</v>
      </c>
      <c r="M2016">
        <v>94.75</v>
      </c>
      <c r="N2016">
        <v>4</v>
      </c>
    </row>
    <row r="2017" spans="1:14">
      <c r="A2017">
        <v>99371</v>
      </c>
      <c r="B2017" s="1">
        <v>44209</v>
      </c>
      <c r="C2017">
        <v>12175</v>
      </c>
      <c r="D2017" t="s">
        <v>90</v>
      </c>
      <c r="E2017" t="s">
        <v>28</v>
      </c>
      <c r="F2017" t="s">
        <v>94</v>
      </c>
      <c r="G2017" t="s">
        <v>53</v>
      </c>
      <c r="H2017">
        <f t="shared" si="31"/>
        <v>133.37</v>
      </c>
      <c r="M2017">
        <v>133.37</v>
      </c>
      <c r="N2017">
        <v>1</v>
      </c>
    </row>
    <row r="2018" spans="1:14">
      <c r="A2018">
        <v>82512</v>
      </c>
      <c r="B2018" s="1">
        <v>44209</v>
      </c>
      <c r="C2018">
        <v>12180</v>
      </c>
      <c r="D2018" t="s">
        <v>90</v>
      </c>
      <c r="E2018" t="s">
        <v>28</v>
      </c>
      <c r="F2018" t="s">
        <v>183</v>
      </c>
      <c r="G2018" t="s">
        <v>46</v>
      </c>
      <c r="H2018">
        <f t="shared" si="31"/>
        <v>330</v>
      </c>
      <c r="M2018">
        <v>165</v>
      </c>
      <c r="N2018">
        <v>2</v>
      </c>
    </row>
    <row r="2019" spans="1:14">
      <c r="A2019">
        <v>97371</v>
      </c>
      <c r="B2019" s="1">
        <v>44209</v>
      </c>
      <c r="C2019">
        <v>12007</v>
      </c>
      <c r="D2019" t="s">
        <v>90</v>
      </c>
      <c r="E2019" t="s">
        <v>28</v>
      </c>
      <c r="F2019" t="s">
        <v>134</v>
      </c>
      <c r="G2019" t="s">
        <v>29</v>
      </c>
      <c r="H2019">
        <f t="shared" si="31"/>
        <v>170</v>
      </c>
      <c r="M2019">
        <v>85</v>
      </c>
      <c r="N2019">
        <v>2</v>
      </c>
    </row>
    <row r="2020" spans="1:14">
      <c r="A2020">
        <v>90687</v>
      </c>
      <c r="B2020" s="1">
        <v>44208</v>
      </c>
      <c r="C2020">
        <v>12010</v>
      </c>
      <c r="D2020" t="s">
        <v>90</v>
      </c>
      <c r="E2020" t="s">
        <v>28</v>
      </c>
      <c r="F2020" t="s">
        <v>120</v>
      </c>
      <c r="G2020" t="s">
        <v>53</v>
      </c>
      <c r="H2020">
        <f t="shared" si="31"/>
        <v>379</v>
      </c>
      <c r="M2020">
        <v>94.75</v>
      </c>
      <c r="N2020">
        <v>4</v>
      </c>
    </row>
    <row r="2021" spans="1:14">
      <c r="A2021">
        <v>90125</v>
      </c>
      <c r="B2021" s="1">
        <v>44209</v>
      </c>
      <c r="C2021">
        <v>12944</v>
      </c>
      <c r="D2021" t="s">
        <v>90</v>
      </c>
      <c r="E2021" t="s">
        <v>28</v>
      </c>
      <c r="F2021" t="s">
        <v>120</v>
      </c>
      <c r="G2021" t="s">
        <v>53</v>
      </c>
      <c r="H2021">
        <f t="shared" si="31"/>
        <v>94.75</v>
      </c>
      <c r="M2021">
        <v>94.75</v>
      </c>
      <c r="N2021">
        <v>1</v>
      </c>
    </row>
    <row r="2022" spans="1:14">
      <c r="A2022">
        <v>97361</v>
      </c>
      <c r="B2022" s="1">
        <v>44210</v>
      </c>
      <c r="C2022">
        <v>12888</v>
      </c>
      <c r="D2022" t="s">
        <v>90</v>
      </c>
      <c r="E2022" t="s">
        <v>28</v>
      </c>
      <c r="F2022" t="s">
        <v>94</v>
      </c>
      <c r="G2022" t="s">
        <v>53</v>
      </c>
      <c r="H2022">
        <f t="shared" si="31"/>
        <v>133.37</v>
      </c>
      <c r="M2022">
        <v>133.37</v>
      </c>
      <c r="N2022">
        <v>1</v>
      </c>
    </row>
    <row r="2023" spans="1:14">
      <c r="A2023">
        <v>98361</v>
      </c>
      <c r="B2023" s="1">
        <v>44211</v>
      </c>
      <c r="C2023">
        <v>12776</v>
      </c>
      <c r="D2023" t="s">
        <v>90</v>
      </c>
      <c r="E2023" t="s">
        <v>28</v>
      </c>
      <c r="F2023" t="s">
        <v>160</v>
      </c>
      <c r="G2023" t="s">
        <v>29</v>
      </c>
      <c r="H2023">
        <f t="shared" si="31"/>
        <v>195</v>
      </c>
      <c r="M2023">
        <v>65</v>
      </c>
      <c r="N2023">
        <v>3</v>
      </c>
    </row>
    <row r="2024" spans="1:14">
      <c r="A2024">
        <v>89073</v>
      </c>
      <c r="B2024" s="1">
        <v>44212</v>
      </c>
      <c r="C2024">
        <v>12112</v>
      </c>
      <c r="D2024" t="s">
        <v>90</v>
      </c>
      <c r="E2024" t="s">
        <v>28</v>
      </c>
      <c r="F2024" t="s">
        <v>120</v>
      </c>
      <c r="G2024" t="s">
        <v>53</v>
      </c>
      <c r="H2024">
        <f t="shared" si="31"/>
        <v>379</v>
      </c>
      <c r="M2024">
        <v>94.75</v>
      </c>
      <c r="N2024">
        <v>4</v>
      </c>
    </row>
    <row r="2025" spans="1:14">
      <c r="A2025">
        <v>98417</v>
      </c>
      <c r="B2025" s="1">
        <v>44206</v>
      </c>
      <c r="C2025">
        <v>12199</v>
      </c>
      <c r="D2025" t="s">
        <v>90</v>
      </c>
      <c r="E2025" t="s">
        <v>28</v>
      </c>
      <c r="F2025" t="s">
        <v>120</v>
      </c>
      <c r="G2025" t="s">
        <v>53</v>
      </c>
      <c r="H2025">
        <f t="shared" si="31"/>
        <v>284.25</v>
      </c>
      <c r="M2025">
        <v>94.75</v>
      </c>
      <c r="N2025">
        <v>3</v>
      </c>
    </row>
    <row r="2026" spans="1:14">
      <c r="A2026">
        <v>85217</v>
      </c>
      <c r="B2026" s="1">
        <v>44206</v>
      </c>
      <c r="C2026">
        <v>12008</v>
      </c>
      <c r="D2026" t="s">
        <v>90</v>
      </c>
      <c r="E2026" t="s">
        <v>28</v>
      </c>
      <c r="F2026" t="s">
        <v>120</v>
      </c>
      <c r="G2026" t="s">
        <v>53</v>
      </c>
      <c r="H2026">
        <f t="shared" si="31"/>
        <v>94.75</v>
      </c>
      <c r="M2026">
        <v>94.75</v>
      </c>
      <c r="N2026">
        <v>1</v>
      </c>
    </row>
    <row r="2027" spans="1:14">
      <c r="A2027">
        <v>91623</v>
      </c>
      <c r="B2027" s="1">
        <v>44206</v>
      </c>
      <c r="C2027">
        <v>12059</v>
      </c>
      <c r="D2027" t="s">
        <v>90</v>
      </c>
      <c r="E2027" t="s">
        <v>28</v>
      </c>
      <c r="F2027" t="s">
        <v>94</v>
      </c>
      <c r="G2027" t="s">
        <v>53</v>
      </c>
      <c r="H2027">
        <f t="shared" si="31"/>
        <v>133.37</v>
      </c>
      <c r="M2027">
        <v>133.37</v>
      </c>
      <c r="N20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5E58-BB90-47A9-AE18-0D6C75F05442}">
  <dimension ref="A1:T46"/>
  <sheetViews>
    <sheetView showGridLines="0" tabSelected="1" topLeftCell="L2" workbookViewId="0">
      <selection activeCell="V20" sqref="V20"/>
    </sheetView>
  </sheetViews>
  <sheetFormatPr defaultRowHeight="14.25"/>
  <cols>
    <col min="7" max="7" width="10.875" customWidth="1"/>
    <col min="18" max="18" width="12.25" bestFit="1" customWidth="1"/>
    <col min="19" max="21" width="8.625" bestFit="1" customWidth="1"/>
    <col min="22" max="23" width="11.875" bestFit="1" customWidth="1"/>
  </cols>
  <sheetData>
    <row r="1" spans="1:2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0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2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2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2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20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20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20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2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S10" t="s">
        <v>1127</v>
      </c>
    </row>
    <row r="11" spans="1:20">
      <c r="A11" s="10"/>
      <c r="B11" s="10"/>
      <c r="C11" s="10"/>
      <c r="D11" s="10"/>
      <c r="E11" s="10"/>
      <c r="F11" s="10"/>
      <c r="G11" s="10"/>
      <c r="H11" s="10"/>
      <c r="I11" s="10"/>
      <c r="J11" s="11"/>
      <c r="K11" s="10"/>
      <c r="L11" s="10"/>
      <c r="M11" s="10"/>
      <c r="N11" s="10"/>
      <c r="O11" s="10"/>
      <c r="P11" s="10"/>
      <c r="Q11" s="10"/>
      <c r="T11" t="s">
        <v>1128</v>
      </c>
    </row>
    <row r="12" spans="1:20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T12" t="s">
        <v>1129</v>
      </c>
    </row>
    <row r="13" spans="1:20">
      <c r="A13" s="10"/>
      <c r="B13" s="10"/>
      <c r="C13" s="10"/>
      <c r="D13" s="10"/>
      <c r="E13" s="10"/>
      <c r="F13" s="10"/>
      <c r="G13" s="12"/>
      <c r="H13" s="10"/>
      <c r="I13" s="10"/>
      <c r="J13" s="10"/>
      <c r="K13" s="10"/>
      <c r="L13" s="10"/>
      <c r="M13" s="10"/>
      <c r="N13" s="10"/>
      <c r="O13" s="10"/>
      <c r="P13" s="10"/>
      <c r="Q13" s="10"/>
      <c r="T13" t="s">
        <v>1130</v>
      </c>
    </row>
    <row r="14" spans="1:2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T14" t="s">
        <v>1131</v>
      </c>
    </row>
    <row r="15" spans="1:20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20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BFDA-79FD-42D7-9F32-445BDD2776C2}">
  <dimension ref="A1"/>
  <sheetViews>
    <sheetView workbookViewId="0">
      <selection activeCell="L4" sqref="L4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2021-10-05T21:15:24Z</dcterms:created>
  <dcterms:modified xsi:type="dcterms:W3CDTF">2025-12-28T17:09:50Z</dcterms:modified>
  <cp:category/>
  <cp:contentStatus/>
</cp:coreProperties>
</file>