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https://zhaw-my.sharepoint.com/personal/pfeifsar_students_zhaw_ch/Documents/6. Semester MSc UnR/Thesis/R_Project/00_data_raw/"/>
    </mc:Choice>
  </mc:AlternateContent>
  <xr:revisionPtr revIDLastSave="1124" documentId="8_{E9D6D6FE-F378-4AF9-A02F-B79ECDA22C50}" xr6:coauthVersionLast="47" xr6:coauthVersionMax="47" xr10:uidLastSave="{223CCCB4-E8E4-473A-B1F0-8483B5E50757}"/>
  <bookViews>
    <workbookView xWindow="-21765" yWindow="225" windowWidth="19125" windowHeight="11235" xr2:uid="{00000000-000D-0000-FFFF-FFFF00000000}"/>
  </bookViews>
  <sheets>
    <sheet name="Rohdaten_Belaege" sheetId="2" r:id="rId1"/>
    <sheet name="Herleitung_Quelle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2" l="1"/>
  <c r="V4" i="2"/>
  <c r="V5" i="2"/>
  <c r="V6" i="2"/>
  <c r="V7" i="2"/>
  <c r="V8" i="2"/>
  <c r="V9" i="2"/>
  <c r="V10" i="2"/>
  <c r="V11" i="2"/>
  <c r="V2" i="2"/>
  <c r="S6" i="2"/>
  <c r="S8" i="2"/>
  <c r="S9" i="2"/>
  <c r="S11" i="2"/>
  <c r="S2" i="2"/>
  <c r="P3" i="2"/>
  <c r="P4" i="2"/>
  <c r="P5" i="2"/>
  <c r="P6" i="2"/>
  <c r="P7" i="2"/>
  <c r="P8" i="2"/>
  <c r="P9" i="2"/>
  <c r="P10" i="2"/>
  <c r="P11" i="2"/>
  <c r="P2" i="2"/>
  <c r="M7" i="2"/>
  <c r="E3" i="2"/>
  <c r="M3" i="2" s="1"/>
  <c r="E4" i="2"/>
  <c r="M4" i="2" s="1"/>
  <c r="E5" i="2"/>
  <c r="S5" i="2" s="1"/>
  <c r="E6" i="2"/>
  <c r="M6" i="2" s="1"/>
  <c r="E7" i="2"/>
  <c r="S7" i="2" s="1"/>
  <c r="E8" i="2"/>
  <c r="M8" i="2" s="1"/>
  <c r="E9" i="2"/>
  <c r="M9" i="2" s="1"/>
  <c r="E10" i="2"/>
  <c r="M10" i="2" s="1"/>
  <c r="E11" i="2"/>
  <c r="M11" i="2" s="1"/>
  <c r="E2" i="2"/>
  <c r="M2" i="2" s="1"/>
  <c r="S10" i="2" l="1"/>
  <c r="M5" i="2"/>
  <c r="S3" i="2"/>
  <c r="S4" i="2"/>
</calcChain>
</file>

<file path=xl/sharedStrings.xml><?xml version="1.0" encoding="utf-8"?>
<sst xmlns="http://schemas.openxmlformats.org/spreadsheetml/2006/main" count="136" uniqueCount="110">
  <si>
    <t>Modulare Erneuerbarkeit</t>
  </si>
  <si>
    <t>Sickerasphalt</t>
  </si>
  <si>
    <t>Heller Asphalt</t>
  </si>
  <si>
    <t>Selbstheilender Asphalt</t>
  </si>
  <si>
    <t>Chaussierung</t>
  </si>
  <si>
    <t>Kiesrasen</t>
  </si>
  <si>
    <t>Rasengittersteine</t>
  </si>
  <si>
    <t>25–30</t>
  </si>
  <si>
    <t xml:space="preserve">15–20 </t>
  </si>
  <si>
    <t>40–50</t>
  </si>
  <si>
    <t>25–35</t>
  </si>
  <si>
    <t>15–20</t>
  </si>
  <si>
    <t>10–20</t>
  </si>
  <si>
    <t>20–30</t>
  </si>
  <si>
    <t>3–5</t>
  </si>
  <si>
    <t>5–8</t>
  </si>
  <si>
    <t>4–6</t>
  </si>
  <si>
    <t>5–7</t>
  </si>
  <si>
    <t>6–8</t>
  </si>
  <si>
    <t>2–4</t>
  </si>
  <si>
    <t>8–10</t>
  </si>
  <si>
    <t>&gt;100</t>
  </si>
  <si>
    <t>100–120</t>
  </si>
  <si>
    <t>315–385</t>
  </si>
  <si>
    <t>100–150</t>
  </si>
  <si>
    <t>40–60</t>
  </si>
  <si>
    <t>70–120</t>
  </si>
  <si>
    <t>80–120</t>
  </si>
  <si>
    <t>0.3–0.4</t>
  </si>
  <si>
    <t>0.3–0.5</t>
  </si>
  <si>
    <t>Belagsart</t>
  </si>
  <si>
    <t>Asphalt</t>
  </si>
  <si>
    <t>Pflaster</t>
  </si>
  <si>
    <t>Sickerbeläge</t>
  </si>
  <si>
    <t>Belagskategorie</t>
  </si>
  <si>
    <t>Ökobilanz - CO₂-Emissionen [kg CO₂-eq/m²]</t>
  </si>
  <si>
    <t>Ökobilanz - Graue Energie [kWh/m²]</t>
  </si>
  <si>
    <t>150-200</t>
  </si>
  <si>
    <t>80-120</t>
  </si>
  <si>
    <t>125-150</t>
  </si>
  <si>
    <t>Unterhaltskosten [CHF/m²a]</t>
  </si>
  <si>
    <t>Kosten [CHF/m²]</t>
  </si>
  <si>
    <t>Versickerungs-Leistung [ψ]</t>
  </si>
  <si>
    <t>Lebensdauer [a]</t>
  </si>
  <si>
    <t>Versickerungsleistung [ψ]</t>
  </si>
  <si>
    <t>Lokale Materialien [%]</t>
  </si>
  <si>
    <t>40-45</t>
  </si>
  <si>
    <t>115–160</t>
  </si>
  <si>
    <t>65-80</t>
  </si>
  <si>
    <t>350-400</t>
  </si>
  <si>
    <t>Recyclingasphalt</t>
  </si>
  <si>
    <t>Lebensdauer</t>
  </si>
  <si>
    <t>55–56</t>
  </si>
  <si>
    <t>53–55</t>
  </si>
  <si>
    <t>48–52</t>
  </si>
  <si>
    <t>48–50</t>
  </si>
  <si>
    <t>45–48</t>
  </si>
  <si>
    <t>90-110</t>
  </si>
  <si>
    <t>20-25</t>
  </si>
  <si>
    <t>&lt;58.4</t>
  </si>
  <si>
    <t>50-60</t>
  </si>
  <si>
    <t>55-65</t>
  </si>
  <si>
    <t>15-20</t>
  </si>
  <si>
    <t>60-80</t>
  </si>
  <si>
    <t>260-280</t>
  </si>
  <si>
    <t>120-150</t>
  </si>
  <si>
    <t>280-310</t>
  </si>
  <si>
    <t>30-40</t>
  </si>
  <si>
    <t>Natursteinpflaster (6-10 mm Fugen)</t>
  </si>
  <si>
    <t>Ökopflaster (sickerfähig, 6-10 mm Fugen)</t>
  </si>
  <si>
    <t>Betonpflastersteine (geschlossen, 2-4 mm Fugen)</t>
  </si>
  <si>
    <t>55-60</t>
  </si>
  <si>
    <t>Herleitung</t>
  </si>
  <si>
    <t>45-50</t>
  </si>
  <si>
    <t>45-48</t>
  </si>
  <si>
    <t>Treibhausgasemissionen für Herstellung (inkl. Transport, Bindemittel etc.), Kennwerte aus KBOB-Datensatz v7.0 (2024) - Oekobilanzdaten_Baubereich, Energie- und Treibhausgaswerte für CH-Mix, verifiziert mit Stadt Zürich 2022 - Grobökobilanz von Freiraumelementen</t>
  </si>
  <si>
    <t>nicht-erneuerbare Primärenergiebedarf bei Herstellung, Kennwerte aus Kennwerte aus KBOB-Datensatz v7.0 (2024) - Oekobilanzdaten_Baubereich, verifiziert mit Stadt Zürich 2022 - Grobökobilanz von Freiraumelementen</t>
  </si>
  <si>
    <t>Die  Oberflächentemperaturen wurden aus Simulationen und Feldmessungen der Stadt Zürich (2022) - Grobökobilanz von Freiraumelementen und Xu (2018) abgeleitet, ergänzt durch Werte aus Yan (2025) zur thermischen Reflexion heller Asphaltmischungen. Als Referenzwert galt der Oberflechentemperaturwert von Asphalt von 58.4°C</t>
  </si>
  <si>
    <t xml:space="preserve">Die Lebensdauer der Beläge wurde in Anlehnung an die Grobökobilanz von Freiraumelementen (Stadt Zürich, 2022) sowie die KBOB-Ökobilanzdaten 2009/1:2022 (v7.0) definiert. Ergänzende Werte zu innovativen Asphalt- und Pflasterbelägen wurden aus Xu (2018) und Yan (2025) übernommen, die die erhöhte Lebensdauer temperatur- und bindemitteloptimierter Mischungen belegen. Für ungebundene und sickerfähige Beläge wurden kürzere Nutzungszeiten nach empirischen Beobachtungen des Schwammstadt Labors Zürich et al. (2025) angesetzt. </t>
  </si>
  <si>
    <r>
      <rPr>
        <b/>
        <sz val="10"/>
        <color rgb="FF000000"/>
        <rFont val="Arial"/>
        <family val="2"/>
        <scheme val="minor"/>
      </rPr>
      <t>Quellen:</t>
    </r>
    <r>
      <rPr>
        <sz val="10"/>
        <color rgb="FF000000"/>
        <rFont val="Arial"/>
        <family val="2"/>
        <scheme val="minor"/>
      </rPr>
      <t xml:space="preserve"> Stadt Zürich 2022 - Grobökobilanz von Freiraumelementen, Schwammstadt Labor Zürich et al. 2025, KBOB v7.0, Xu 2018, Yan 2025, Wan 2023, Kappel (2016) - Angewandter Strassenbau</t>
    </r>
  </si>
  <si>
    <t>Abflussbeiwert: ψ = 1 → kein Wasser versickert, ψ = 0 → alles Wasser versickert, ψ = 0.6→ 60% Oberflächenabfluss, 40% Versickerung, nach SIA 190:2017 und DWA-A138 (Schweiz/Deutschland), Abgeleitet von Schwammstadt Labor Zürich et al. 2025 und Stadt Zürich 2022 - Grobökobilanz von Freiraumelementen</t>
  </si>
  <si>
    <t>Angaben aus Stadt Zürich 2022 - Grobökobilanz von Freiraumelementen, verifiziert Schwammstadt Labor Zürich et al. 2025 und Kappel (2016)</t>
  </si>
  <si>
    <t>Der Anteil lokaler Materialien wurde qualitativ bewertet. Dabei wird zwischen „meist lokal“ (&gt; 80 %), „teilweise lokal“ (40–80 %) und „meist importiert“ (&lt; 40 %) unterschieden. Diese Einstufung orientiert sich an den Beschreibungen der Materialherkunft in der Grobökobilanz von Freiraumelementen (Stadt Zürich, 2022), den Materialanalysen von Kappel (2016) und den Beobachtungen des Schwammstadt Labors Zürich (2025).</t>
  </si>
  <si>
    <t>40-80</t>
  </si>
  <si>
    <t>&lt;40</t>
  </si>
  <si>
    <t>&gt;80</t>
  </si>
  <si>
    <t xml:space="preserve">Skala 0–5: 0 = nicht befahrbar (nur Fussgänger), 1 = leichte Fahrzeuge &lt; 1 t, 3 = Lieferverkehr, 5 = schwerer Verkehr &gt; 3.5 t, abgleitet von Stadt Zürich 2022 - Grobökobilanz von Freiraumelementen, Schwammstadt Labor Zürich et al. 202 </t>
  </si>
  <si>
    <t>Die Bewertung der modularen Erneuerbarkeit beschreibt die Möglichkeit, einzelne Elemente eines Belags auszutauschen oder instand zu setzen, ohne den gesamten Aufbau zu ersetzen.
Sie erfolgt auf einer dreistufigen Skala (0–2), wobei 0 für keine modulare Erneuerung (z. B. Asphalt, vollflächiger Ersatz), 1 für eingeschränkte Erneuerbarkeit (Teilbereiche oder Schichten austauschbar) und 2 für vollständig modulare Systeme (z. B. Pflaster- oder Sickerbeläge, Austausch einzelner Steine oder Elemente) steht.
Die Einstufung basiert auf eigener Einschätzung unter Berücksichtigung der konstruktiven Eigenschaften der Beläge.</t>
  </si>
  <si>
    <t>Modulare Erneuerbarkeit [0-2]</t>
  </si>
  <si>
    <t>Recyclingfähigkeit [0-2]</t>
  </si>
  <si>
    <t>Lokale Materialien [0-2]</t>
  </si>
  <si>
    <t>Die Bewertung der Recyclingfähigkeit bezieht sich auf die stoffliche Wiederverwendbarkeit der eingesetzten Materialien.
Sie basiert auf den Angaben zur Kreislauffähigkeit aus der Grobökobilanz von Freiraumelementen (Stadt Zürich, 2022; Schwammstadt Labor Zürich et al., 2025) sowie auf technischen Grundlagen zur Materialtrennung nach Kappel (2016).
Die Einstufung erfolgt auf einer dreistufigen Skala (0–2), wobei 0 keine stoffliche Wiederverwendung (nicht recyclingfähig), 1 eine eingeschränkte Recyclingfähigkeit (teilweise trennbar, nur Downcycling möglich) und 2 eine hohe Recyclingfähigkeit (gut trennbar, stofflich wiederverwendbar) kennzeichnet.</t>
  </si>
  <si>
    <t xml:space="preserve">Oberflächentemperatur [°C] </t>
  </si>
  <si>
    <t>CO₂-Emissionen [kg CO₂-eq/m²]</t>
  </si>
  <si>
    <t>Graue Energie [kWh/m²]</t>
  </si>
  <si>
    <t>Lokale Materialien_MW [%]</t>
  </si>
  <si>
    <t>Befahrbarkeit [0-5]</t>
  </si>
  <si>
    <t>Anzahl Erneuerungen [100a]</t>
  </si>
  <si>
    <t>Unterhaltskosen [CHF/CHF/m²100a]</t>
  </si>
  <si>
    <t>Kosten [CHF/m²100a]</t>
  </si>
  <si>
    <t>CO₂-Emissionen [kg CO₂-eq/m²100a]</t>
  </si>
  <si>
    <t>Graue Energie [kWh/m²100a]</t>
  </si>
  <si>
    <t>330-360</t>
  </si>
  <si>
    <t>Lebensdauer MW [a]</t>
  </si>
  <si>
    <t>Versickerungs-Leistung MW [ψ]</t>
  </si>
  <si>
    <t xml:space="preserve">Oberflächentemperatur MW [°C] </t>
  </si>
  <si>
    <t>Kosten MW [CHF/m²]</t>
  </si>
  <si>
    <t>Unterhaltskosten MW [CHF/m²a]</t>
  </si>
  <si>
    <t>CO₂-Emissionen MW [kg CO₂-eq/m²]</t>
  </si>
  <si>
    <t>Graue Energie MW [kWh/m²]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</si>
</sst>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8"/>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0" fontId="3"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horizontal="right"/>
    </xf>
    <xf numFmtId="0" fontId="5" fillId="0" borderId="0" xfId="0" applyFont="1" applyAlignment="1">
      <alignment horizontal="right"/>
    </xf>
    <xf numFmtId="0" fontId="4" fillId="0" borderId="0" xfId="0" applyFont="1" applyAlignment="1">
      <alignment horizontal="right"/>
    </xf>
    <xf numFmtId="0" fontId="4" fillId="0" borderId="0" xfId="0" applyFont="1"/>
    <xf numFmtId="0" fontId="5" fillId="0" borderId="0" xfId="0" applyFont="1" applyAlignment="1">
      <alignment wrapText="1"/>
    </xf>
  </cellXfs>
  <cellStyles count="3">
    <cellStyle name="Standard" xfId="0" builtinId="0"/>
    <cellStyle name="Standard 2" xfId="1" xr:uid="{FDA4522A-3E82-414C-9853-3CFD80ED64E6}"/>
    <cellStyle name="Standard 3" xfId="2" xr:uid="{A45F0267-2B20-48E9-8853-A94E471E56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5AB7-8A4B-4C00-997D-6D46C1094D77}">
  <dimension ref="A1:BF27"/>
  <sheetViews>
    <sheetView tabSelected="1" topLeftCell="S1" workbookViewId="0">
      <selection activeCell="W4" sqref="W4"/>
    </sheetView>
  </sheetViews>
  <sheetFormatPr baseColWidth="10" defaultColWidth="12.6328125" defaultRowHeight="15.75" customHeight="1" x14ac:dyDescent="0.25"/>
  <cols>
    <col min="1" max="1" width="54.26953125" customWidth="1"/>
    <col min="2" max="2" width="58.90625" customWidth="1"/>
    <col min="3" max="3" width="15" customWidth="1"/>
    <col min="4" max="4" width="19.36328125" bestFit="1" customWidth="1"/>
    <col min="5" max="5" width="25.7265625" bestFit="1" customWidth="1"/>
    <col min="6" max="6" width="24.6328125" customWidth="1"/>
    <col min="7" max="7" width="28.90625" customWidth="1"/>
    <col min="8" max="8" width="26.90625" customWidth="1"/>
    <col min="9" max="9" width="30.1796875" customWidth="1"/>
    <col min="10" max="10" width="18.6328125" customWidth="1"/>
    <col min="11" max="11" width="15.08984375" customWidth="1"/>
    <col min="12" max="12" width="19.453125" bestFit="1" customWidth="1"/>
    <col min="13" max="13" width="19.453125" customWidth="1"/>
    <col min="14" max="14" width="24.90625" customWidth="1"/>
    <col min="15" max="15" width="29.26953125" bestFit="1" customWidth="1"/>
    <col min="16" max="16" width="30.90625" bestFit="1" customWidth="1"/>
    <col min="17" max="17" width="39.08984375" customWidth="1"/>
    <col min="18" max="19" width="32.90625" customWidth="1"/>
    <col min="20" max="20" width="23.90625" customWidth="1"/>
    <col min="21" max="22" width="28.26953125" customWidth="1"/>
    <col min="23" max="23" width="23.26953125" customWidth="1"/>
    <col min="24" max="24" width="20.453125" bestFit="1" customWidth="1"/>
    <col min="25" max="25" width="24.6328125" bestFit="1" customWidth="1"/>
    <col min="26" max="26" width="28.1796875" customWidth="1"/>
    <col min="27" max="27" width="59" bestFit="1" customWidth="1"/>
  </cols>
  <sheetData>
    <row r="1" spans="1:58" s="3" customFormat="1" ht="15.75" customHeight="1" x14ac:dyDescent="0.3">
      <c r="A1" s="3" t="s">
        <v>34</v>
      </c>
      <c r="B1" s="4" t="s">
        <v>30</v>
      </c>
      <c r="C1" s="4" t="s">
        <v>43</v>
      </c>
      <c r="D1" s="4" t="s">
        <v>103</v>
      </c>
      <c r="E1" s="4" t="s">
        <v>97</v>
      </c>
      <c r="F1" s="4" t="s">
        <v>42</v>
      </c>
      <c r="G1" s="4" t="s">
        <v>104</v>
      </c>
      <c r="H1" s="4" t="s">
        <v>92</v>
      </c>
      <c r="I1" s="4" t="s">
        <v>105</v>
      </c>
      <c r="J1" s="4" t="s">
        <v>96</v>
      </c>
      <c r="K1" s="4" t="s">
        <v>41</v>
      </c>
      <c r="L1" s="4" t="s">
        <v>106</v>
      </c>
      <c r="M1" s="4" t="s">
        <v>99</v>
      </c>
      <c r="N1" s="4" t="s">
        <v>40</v>
      </c>
      <c r="O1" s="4" t="s">
        <v>107</v>
      </c>
      <c r="P1" s="4" t="s">
        <v>98</v>
      </c>
      <c r="Q1" s="4" t="s">
        <v>93</v>
      </c>
      <c r="R1" s="4" t="s">
        <v>108</v>
      </c>
      <c r="S1" s="4" t="s">
        <v>100</v>
      </c>
      <c r="T1" s="4" t="s">
        <v>94</v>
      </c>
      <c r="U1" s="4" t="s">
        <v>109</v>
      </c>
      <c r="V1" s="4" t="s">
        <v>101</v>
      </c>
      <c r="W1" s="4" t="s">
        <v>89</v>
      </c>
      <c r="X1" s="4" t="s">
        <v>45</v>
      </c>
      <c r="Y1" s="4" t="s">
        <v>95</v>
      </c>
      <c r="Z1" s="4" t="s">
        <v>88</v>
      </c>
      <c r="AA1" s="4"/>
    </row>
    <row r="2" spans="1:58" ht="15.75" customHeight="1" x14ac:dyDescent="0.25">
      <c r="A2" s="1" t="s">
        <v>31</v>
      </c>
      <c r="B2" s="1" t="s">
        <v>50</v>
      </c>
      <c r="C2" s="5" t="s">
        <v>58</v>
      </c>
      <c r="D2">
        <v>22.5</v>
      </c>
      <c r="E2">
        <f>ROUNDUP(100/D2,0)</f>
        <v>5</v>
      </c>
      <c r="F2" s="5">
        <v>1</v>
      </c>
      <c r="G2">
        <v>1</v>
      </c>
      <c r="H2" s="5">
        <v>58.4</v>
      </c>
      <c r="I2">
        <v>58.4</v>
      </c>
      <c r="J2" s="5">
        <v>5</v>
      </c>
      <c r="K2" s="5" t="s">
        <v>57</v>
      </c>
      <c r="L2">
        <v>100</v>
      </c>
      <c r="M2">
        <f>E2*L2</f>
        <v>500</v>
      </c>
      <c r="N2" s="5" t="s">
        <v>14</v>
      </c>
      <c r="O2">
        <v>4</v>
      </c>
      <c r="P2">
        <f>O2*100</f>
        <v>400</v>
      </c>
      <c r="Q2" s="7">
        <v>45</v>
      </c>
      <c r="R2">
        <v>45</v>
      </c>
      <c r="S2">
        <f>E2*R2</f>
        <v>225</v>
      </c>
      <c r="T2" s="5" t="s">
        <v>66</v>
      </c>
      <c r="U2">
        <v>295</v>
      </c>
      <c r="V2">
        <f>E2*U2</f>
        <v>1475</v>
      </c>
      <c r="W2" s="5">
        <v>2</v>
      </c>
      <c r="X2" s="5" t="s">
        <v>83</v>
      </c>
      <c r="Y2">
        <v>0.6</v>
      </c>
      <c r="Z2" s="5">
        <v>0</v>
      </c>
      <c r="AA2" s="2"/>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row>
    <row r="3" spans="1:58" ht="15.75" customHeight="1" x14ac:dyDescent="0.25">
      <c r="A3" s="1" t="s">
        <v>31</v>
      </c>
      <c r="B3" s="1" t="s">
        <v>1</v>
      </c>
      <c r="C3" s="5" t="s">
        <v>7</v>
      </c>
      <c r="D3">
        <v>27.5</v>
      </c>
      <c r="E3">
        <f t="shared" ref="E3:E11" si="0">ROUNDUP(100/D3,0)</f>
        <v>4</v>
      </c>
      <c r="F3" s="5" t="s">
        <v>28</v>
      </c>
      <c r="G3">
        <v>0.35</v>
      </c>
      <c r="H3" s="5" t="s">
        <v>52</v>
      </c>
      <c r="I3">
        <v>55.5</v>
      </c>
      <c r="J3" s="5">
        <v>3</v>
      </c>
      <c r="K3" s="5" t="s">
        <v>21</v>
      </c>
      <c r="L3">
        <v>100</v>
      </c>
      <c r="M3">
        <f t="shared" ref="M3:M11" si="1">E3*L3</f>
        <v>400</v>
      </c>
      <c r="N3" s="5" t="s">
        <v>15</v>
      </c>
      <c r="O3">
        <v>6.5</v>
      </c>
      <c r="P3">
        <f t="shared" ref="P3:P11" si="2">O3*100</f>
        <v>650</v>
      </c>
      <c r="Q3" s="5">
        <v>60</v>
      </c>
      <c r="R3">
        <v>60</v>
      </c>
      <c r="S3">
        <f t="shared" ref="S3:S11" si="3">E3*R3</f>
        <v>240</v>
      </c>
      <c r="T3" s="6" t="s">
        <v>102</v>
      </c>
      <c r="U3">
        <v>345</v>
      </c>
      <c r="V3">
        <f t="shared" ref="V3:V11" si="4">E3*U3</f>
        <v>1380</v>
      </c>
      <c r="W3" s="5">
        <v>1</v>
      </c>
      <c r="X3" s="5" t="s">
        <v>83</v>
      </c>
      <c r="Y3">
        <v>0.6</v>
      </c>
      <c r="Z3" s="5">
        <v>0</v>
      </c>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row>
    <row r="4" spans="1:58" ht="15.75" customHeight="1" x14ac:dyDescent="0.25">
      <c r="A4" s="8" t="s">
        <v>31</v>
      </c>
      <c r="B4" s="1" t="s">
        <v>2</v>
      </c>
      <c r="C4" s="5" t="s">
        <v>8</v>
      </c>
      <c r="D4">
        <v>17.5</v>
      </c>
      <c r="E4">
        <f t="shared" si="0"/>
        <v>6</v>
      </c>
      <c r="F4" s="5">
        <v>1</v>
      </c>
      <c r="G4">
        <v>1</v>
      </c>
      <c r="H4" s="5" t="s">
        <v>53</v>
      </c>
      <c r="I4">
        <v>54</v>
      </c>
      <c r="J4" s="5">
        <v>5</v>
      </c>
      <c r="K4" s="5" t="s">
        <v>22</v>
      </c>
      <c r="L4">
        <v>110</v>
      </c>
      <c r="M4">
        <f t="shared" si="1"/>
        <v>660</v>
      </c>
      <c r="N4" s="5" t="s">
        <v>14</v>
      </c>
      <c r="O4">
        <v>4</v>
      </c>
      <c r="P4">
        <f t="shared" si="2"/>
        <v>400</v>
      </c>
      <c r="Q4" s="7">
        <v>50</v>
      </c>
      <c r="R4">
        <v>50</v>
      </c>
      <c r="S4">
        <f t="shared" si="3"/>
        <v>300</v>
      </c>
      <c r="T4" s="5">
        <v>331</v>
      </c>
      <c r="U4">
        <v>331</v>
      </c>
      <c r="V4">
        <f t="shared" si="4"/>
        <v>1986</v>
      </c>
      <c r="W4" s="5">
        <v>1</v>
      </c>
      <c r="X4" s="5" t="s">
        <v>84</v>
      </c>
      <c r="Y4">
        <v>0.4</v>
      </c>
      <c r="Z4" s="5">
        <v>0</v>
      </c>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row>
    <row r="5" spans="1:58" ht="15.75" customHeight="1" x14ac:dyDescent="0.25">
      <c r="A5" s="8" t="s">
        <v>31</v>
      </c>
      <c r="B5" s="1" t="s">
        <v>3</v>
      </c>
      <c r="C5" s="5" t="s">
        <v>46</v>
      </c>
      <c r="D5">
        <v>42.5</v>
      </c>
      <c r="E5">
        <f t="shared" si="0"/>
        <v>3</v>
      </c>
      <c r="F5" s="5">
        <v>1</v>
      </c>
      <c r="G5">
        <v>1</v>
      </c>
      <c r="H5" s="5" t="s">
        <v>59</v>
      </c>
      <c r="I5">
        <v>58.4</v>
      </c>
      <c r="J5" s="5">
        <v>5</v>
      </c>
      <c r="K5" s="5" t="s">
        <v>47</v>
      </c>
      <c r="L5">
        <v>138.5</v>
      </c>
      <c r="M5">
        <f t="shared" si="1"/>
        <v>415.5</v>
      </c>
      <c r="N5" s="5">
        <v>2</v>
      </c>
      <c r="O5">
        <v>2</v>
      </c>
      <c r="P5">
        <f t="shared" si="2"/>
        <v>200</v>
      </c>
      <c r="Q5" s="6" t="s">
        <v>48</v>
      </c>
      <c r="R5">
        <v>72.5</v>
      </c>
      <c r="S5">
        <f t="shared" si="3"/>
        <v>217.5</v>
      </c>
      <c r="T5" s="6" t="s">
        <v>49</v>
      </c>
      <c r="U5">
        <v>375</v>
      </c>
      <c r="V5">
        <f t="shared" si="4"/>
        <v>1125</v>
      </c>
      <c r="W5" s="6">
        <v>0</v>
      </c>
      <c r="X5" s="6" t="s">
        <v>84</v>
      </c>
      <c r="Y5">
        <v>0.4</v>
      </c>
      <c r="Z5" s="5">
        <v>0</v>
      </c>
      <c r="AA5" s="2"/>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row>
    <row r="6" spans="1:58" ht="15.75" customHeight="1" x14ac:dyDescent="0.25">
      <c r="A6" s="8" t="s">
        <v>32</v>
      </c>
      <c r="B6" s="1" t="s">
        <v>68</v>
      </c>
      <c r="C6" s="5" t="s">
        <v>25</v>
      </c>
      <c r="D6">
        <v>50</v>
      </c>
      <c r="E6">
        <f t="shared" si="0"/>
        <v>2</v>
      </c>
      <c r="F6" s="5">
        <v>0.6</v>
      </c>
      <c r="G6">
        <v>0.6</v>
      </c>
      <c r="H6" s="5" t="s">
        <v>73</v>
      </c>
      <c r="I6">
        <v>47.5</v>
      </c>
      <c r="J6" s="5">
        <v>3</v>
      </c>
      <c r="K6" s="5" t="s">
        <v>23</v>
      </c>
      <c r="L6">
        <v>350</v>
      </c>
      <c r="M6">
        <f t="shared" si="1"/>
        <v>700</v>
      </c>
      <c r="N6" s="5" t="s">
        <v>16</v>
      </c>
      <c r="O6">
        <v>5</v>
      </c>
      <c r="P6">
        <f t="shared" si="2"/>
        <v>500</v>
      </c>
      <c r="Q6" s="5" t="s">
        <v>61</v>
      </c>
      <c r="R6">
        <v>60</v>
      </c>
      <c r="S6">
        <f t="shared" si="3"/>
        <v>120</v>
      </c>
      <c r="T6" s="5" t="s">
        <v>64</v>
      </c>
      <c r="U6">
        <v>270</v>
      </c>
      <c r="V6">
        <f t="shared" si="4"/>
        <v>540</v>
      </c>
      <c r="W6" s="5">
        <v>2</v>
      </c>
      <c r="X6" s="5" t="s">
        <v>85</v>
      </c>
      <c r="Y6">
        <v>0.8</v>
      </c>
      <c r="Z6" s="5">
        <v>2</v>
      </c>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row>
    <row r="7" spans="1:58" ht="15.75" customHeight="1" x14ac:dyDescent="0.25">
      <c r="A7" s="8" t="s">
        <v>32</v>
      </c>
      <c r="B7" s="1" t="s">
        <v>70</v>
      </c>
      <c r="C7" s="5" t="s">
        <v>67</v>
      </c>
      <c r="D7">
        <v>35</v>
      </c>
      <c r="E7">
        <f t="shared" si="0"/>
        <v>3</v>
      </c>
      <c r="F7" s="5">
        <v>1</v>
      </c>
      <c r="G7">
        <v>1</v>
      </c>
      <c r="H7" s="5" t="s">
        <v>71</v>
      </c>
      <c r="I7">
        <v>57.5</v>
      </c>
      <c r="J7" s="5">
        <v>4</v>
      </c>
      <c r="K7" s="5" t="s">
        <v>57</v>
      </c>
      <c r="L7">
        <v>100</v>
      </c>
      <c r="M7">
        <f t="shared" si="1"/>
        <v>300</v>
      </c>
      <c r="N7" s="5" t="s">
        <v>14</v>
      </c>
      <c r="O7">
        <v>4</v>
      </c>
      <c r="P7">
        <f t="shared" si="2"/>
        <v>400</v>
      </c>
      <c r="Q7" s="5" t="s">
        <v>60</v>
      </c>
      <c r="R7">
        <v>55</v>
      </c>
      <c r="S7">
        <f t="shared" si="3"/>
        <v>165</v>
      </c>
      <c r="T7" s="5" t="s">
        <v>65</v>
      </c>
      <c r="U7">
        <v>135</v>
      </c>
      <c r="V7">
        <f t="shared" si="4"/>
        <v>405</v>
      </c>
      <c r="W7" s="5">
        <v>1</v>
      </c>
      <c r="X7" s="5" t="s">
        <v>83</v>
      </c>
      <c r="Y7">
        <v>0.6</v>
      </c>
      <c r="Z7" s="5">
        <v>2</v>
      </c>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row>
    <row r="8" spans="1:58" ht="15.5" customHeight="1" x14ac:dyDescent="0.25">
      <c r="A8" s="8" t="s">
        <v>32</v>
      </c>
      <c r="B8" s="1" t="s">
        <v>69</v>
      </c>
      <c r="C8" s="5" t="s">
        <v>10</v>
      </c>
      <c r="D8">
        <v>30</v>
      </c>
      <c r="E8">
        <f t="shared" si="0"/>
        <v>4</v>
      </c>
      <c r="F8" s="5">
        <v>0.35</v>
      </c>
      <c r="G8">
        <v>0.35</v>
      </c>
      <c r="H8" s="5" t="s">
        <v>54</v>
      </c>
      <c r="I8">
        <v>50</v>
      </c>
      <c r="J8" s="5">
        <v>3</v>
      </c>
      <c r="K8" s="5" t="s">
        <v>24</v>
      </c>
      <c r="L8">
        <v>125</v>
      </c>
      <c r="M8">
        <f t="shared" si="1"/>
        <v>500</v>
      </c>
      <c r="N8" s="5" t="s">
        <v>18</v>
      </c>
      <c r="O8">
        <v>7</v>
      </c>
      <c r="P8">
        <f t="shared" si="2"/>
        <v>700</v>
      </c>
      <c r="Q8" s="7" t="s">
        <v>25</v>
      </c>
      <c r="R8">
        <v>50</v>
      </c>
      <c r="S8">
        <f t="shared" si="3"/>
        <v>200</v>
      </c>
      <c r="T8" s="7" t="s">
        <v>37</v>
      </c>
      <c r="U8">
        <v>175</v>
      </c>
      <c r="V8">
        <f t="shared" si="4"/>
        <v>700</v>
      </c>
      <c r="W8" s="6">
        <v>1</v>
      </c>
      <c r="X8" s="6" t="s">
        <v>83</v>
      </c>
      <c r="Y8">
        <v>0.6</v>
      </c>
      <c r="Z8" s="5">
        <v>2</v>
      </c>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row>
    <row r="9" spans="1:58" ht="15.75" customHeight="1" x14ac:dyDescent="0.25">
      <c r="A9" s="8" t="s">
        <v>33</v>
      </c>
      <c r="B9" s="1" t="s">
        <v>4</v>
      </c>
      <c r="C9" s="5" t="s">
        <v>11</v>
      </c>
      <c r="D9">
        <v>17.5</v>
      </c>
      <c r="E9">
        <f t="shared" si="0"/>
        <v>6</v>
      </c>
      <c r="F9" s="5">
        <v>0.5</v>
      </c>
      <c r="G9">
        <v>0.5</v>
      </c>
      <c r="H9" s="5" t="s">
        <v>74</v>
      </c>
      <c r="I9">
        <v>46.5</v>
      </c>
      <c r="J9" s="5">
        <v>1</v>
      </c>
      <c r="K9" s="5" t="s">
        <v>25</v>
      </c>
      <c r="L9">
        <v>50</v>
      </c>
      <c r="M9">
        <f t="shared" si="1"/>
        <v>300</v>
      </c>
      <c r="N9" s="5" t="s">
        <v>19</v>
      </c>
      <c r="O9">
        <v>3</v>
      </c>
      <c r="P9">
        <f t="shared" si="2"/>
        <v>300</v>
      </c>
      <c r="Q9" s="5" t="s">
        <v>62</v>
      </c>
      <c r="R9">
        <v>17.5</v>
      </c>
      <c r="S9">
        <f t="shared" si="3"/>
        <v>105</v>
      </c>
      <c r="T9" s="5" t="s">
        <v>63</v>
      </c>
      <c r="U9">
        <v>70</v>
      </c>
      <c r="V9">
        <f t="shared" si="4"/>
        <v>420</v>
      </c>
      <c r="W9" s="5">
        <v>2</v>
      </c>
      <c r="X9" s="5" t="s">
        <v>85</v>
      </c>
      <c r="Y9">
        <v>0.8</v>
      </c>
      <c r="Z9" s="5">
        <v>2</v>
      </c>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row>
    <row r="10" spans="1:58" ht="15.75" customHeight="1" x14ac:dyDescent="0.25">
      <c r="A10" s="8" t="s">
        <v>33</v>
      </c>
      <c r="B10" s="1" t="s">
        <v>5</v>
      </c>
      <c r="C10" s="5" t="s">
        <v>12</v>
      </c>
      <c r="D10">
        <v>15</v>
      </c>
      <c r="E10">
        <f t="shared" si="0"/>
        <v>7</v>
      </c>
      <c r="F10" s="5">
        <v>0.2</v>
      </c>
      <c r="G10">
        <v>0.2</v>
      </c>
      <c r="H10" s="5" t="s">
        <v>55</v>
      </c>
      <c r="I10">
        <v>49</v>
      </c>
      <c r="J10" s="5">
        <v>3</v>
      </c>
      <c r="K10" s="5" t="s">
        <v>26</v>
      </c>
      <c r="L10">
        <v>95</v>
      </c>
      <c r="M10">
        <f t="shared" si="1"/>
        <v>665</v>
      </c>
      <c r="N10" s="5" t="s">
        <v>20</v>
      </c>
      <c r="O10">
        <v>9</v>
      </c>
      <c r="P10">
        <f t="shared" si="2"/>
        <v>900</v>
      </c>
      <c r="Q10" s="7" t="s">
        <v>13</v>
      </c>
      <c r="R10">
        <v>25</v>
      </c>
      <c r="S10">
        <f t="shared" si="3"/>
        <v>175</v>
      </c>
      <c r="T10" s="7" t="s">
        <v>38</v>
      </c>
      <c r="U10">
        <v>100</v>
      </c>
      <c r="V10">
        <f t="shared" si="4"/>
        <v>700</v>
      </c>
      <c r="W10" s="5">
        <v>1</v>
      </c>
      <c r="X10" s="5" t="s">
        <v>85</v>
      </c>
      <c r="Y10">
        <v>0.8</v>
      </c>
      <c r="Z10" s="5">
        <v>1</v>
      </c>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row>
    <row r="11" spans="1:58" ht="15.75" customHeight="1" x14ac:dyDescent="0.25">
      <c r="A11" s="8" t="s">
        <v>33</v>
      </c>
      <c r="B11" s="1" t="s">
        <v>6</v>
      </c>
      <c r="C11" s="5" t="s">
        <v>13</v>
      </c>
      <c r="D11">
        <v>25</v>
      </c>
      <c r="E11">
        <f t="shared" si="0"/>
        <v>4</v>
      </c>
      <c r="F11" s="5" t="s">
        <v>29</v>
      </c>
      <c r="G11">
        <v>0.4</v>
      </c>
      <c r="H11" s="5" t="s">
        <v>56</v>
      </c>
      <c r="I11">
        <v>26</v>
      </c>
      <c r="J11" s="5">
        <v>3</v>
      </c>
      <c r="K11" s="5" t="s">
        <v>27</v>
      </c>
      <c r="L11">
        <v>100</v>
      </c>
      <c r="M11">
        <f t="shared" si="1"/>
        <v>400</v>
      </c>
      <c r="N11" s="5" t="s">
        <v>17</v>
      </c>
      <c r="O11">
        <v>6</v>
      </c>
      <c r="P11">
        <f t="shared" si="2"/>
        <v>600</v>
      </c>
      <c r="Q11" s="7" t="s">
        <v>9</v>
      </c>
      <c r="R11">
        <v>45</v>
      </c>
      <c r="S11">
        <f t="shared" si="3"/>
        <v>180</v>
      </c>
      <c r="T11" s="7" t="s">
        <v>39</v>
      </c>
      <c r="U11">
        <v>137.5</v>
      </c>
      <c r="V11">
        <f t="shared" si="4"/>
        <v>550</v>
      </c>
      <c r="W11" s="5">
        <v>1</v>
      </c>
      <c r="X11" s="5" t="s">
        <v>85</v>
      </c>
      <c r="Y11">
        <v>0.8</v>
      </c>
      <c r="Z11" s="5">
        <v>1</v>
      </c>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row>
    <row r="12" spans="1:58" ht="15.75" customHeight="1" x14ac:dyDescent="0.25">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row>
    <row r="13" spans="1:58" ht="15.75" customHeight="1" x14ac:dyDescent="0.25">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row>
    <row r="14" spans="1:58" ht="15.75" customHeight="1" x14ac:dyDescent="0.25">
      <c r="B14" s="1"/>
    </row>
    <row r="15" spans="1:58" ht="13" x14ac:dyDescent="0.3">
      <c r="A15" s="3"/>
      <c r="B15" s="9"/>
    </row>
    <row r="16" spans="1:58" ht="130.5" customHeight="1" x14ac:dyDescent="0.3">
      <c r="A16" s="3"/>
      <c r="B16" s="9"/>
    </row>
    <row r="17" spans="1:2" ht="13" x14ac:dyDescent="0.3">
      <c r="A17" s="3"/>
      <c r="B17" s="9"/>
    </row>
    <row r="18" spans="1:2" ht="77" customHeight="1" x14ac:dyDescent="0.3">
      <c r="A18" s="3"/>
      <c r="B18" s="9"/>
    </row>
    <row r="19" spans="1:2" ht="82" customHeight="1" x14ac:dyDescent="0.3">
      <c r="A19" s="3"/>
      <c r="B19" s="9"/>
    </row>
    <row r="20" spans="1:2" ht="34" customHeight="1" x14ac:dyDescent="0.3">
      <c r="A20" s="3"/>
      <c r="B20" s="9"/>
    </row>
    <row r="21" spans="1:2" ht="40" customHeight="1" x14ac:dyDescent="0.3">
      <c r="A21" s="3"/>
      <c r="B21" s="9"/>
    </row>
    <row r="22" spans="1:2" ht="73.5" customHeight="1" x14ac:dyDescent="0.3">
      <c r="A22" s="3"/>
      <c r="B22" s="9"/>
    </row>
    <row r="23" spans="1:2" ht="63.5" customHeight="1" x14ac:dyDescent="0.3">
      <c r="A23" s="3"/>
      <c r="B23" s="9"/>
    </row>
    <row r="24" spans="1:2" ht="167.5" customHeight="1" x14ac:dyDescent="0.3">
      <c r="A24" s="3"/>
      <c r="B24" s="9"/>
    </row>
    <row r="25" spans="1:2" ht="94.5" customHeight="1" x14ac:dyDescent="0.3">
      <c r="A25" s="4"/>
      <c r="B25" s="9"/>
    </row>
    <row r="26" spans="1:2" ht="141.5" customHeight="1" x14ac:dyDescent="0.3">
      <c r="A26" s="3"/>
      <c r="B26" s="9"/>
    </row>
    <row r="27" spans="1:2" ht="87" customHeight="1" x14ac:dyDescent="0.3">
      <c r="A27" s="3"/>
      <c r="B27" s="9"/>
    </row>
  </sheetData>
  <phoneticPr fontId="8" type="noConversion"/>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7BCA-B353-42F8-9383-0330F47B4AD1}">
  <dimension ref="A3:B14"/>
  <sheetViews>
    <sheetView workbookViewId="0">
      <selection activeCell="G4" sqref="G4"/>
    </sheetView>
  </sheetViews>
  <sheetFormatPr baseColWidth="10" defaultRowHeight="12.5" x14ac:dyDescent="0.25"/>
  <cols>
    <col min="1" max="1" width="39.08984375" bestFit="1" customWidth="1"/>
    <col min="2" max="2" width="45.81640625" customWidth="1"/>
  </cols>
  <sheetData>
    <row r="3" spans="1:2" ht="51" x14ac:dyDescent="0.3">
      <c r="A3" s="3" t="s">
        <v>72</v>
      </c>
      <c r="B3" s="9" t="s">
        <v>79</v>
      </c>
    </row>
    <row r="4" spans="1:2" ht="161.5" customHeight="1" x14ac:dyDescent="0.3">
      <c r="A4" s="3" t="s">
        <v>51</v>
      </c>
      <c r="B4" s="9" t="s">
        <v>78</v>
      </c>
    </row>
    <row r="5" spans="1:2" ht="104.5" customHeight="1" x14ac:dyDescent="0.3">
      <c r="A5" s="3" t="s">
        <v>44</v>
      </c>
      <c r="B5" s="9" t="s">
        <v>80</v>
      </c>
    </row>
    <row r="6" spans="1:2" ht="133" customHeight="1" x14ac:dyDescent="0.3">
      <c r="A6" s="3" t="s">
        <v>92</v>
      </c>
      <c r="B6" s="9" t="s">
        <v>77</v>
      </c>
    </row>
    <row r="7" spans="1:2" ht="85" customHeight="1" x14ac:dyDescent="0.3">
      <c r="A7" s="3" t="s">
        <v>96</v>
      </c>
      <c r="B7" s="9" t="s">
        <v>86</v>
      </c>
    </row>
    <row r="8" spans="1:2" ht="55.5" customHeight="1" x14ac:dyDescent="0.3">
      <c r="A8" s="3" t="s">
        <v>41</v>
      </c>
      <c r="B8" s="9" t="s">
        <v>81</v>
      </c>
    </row>
    <row r="9" spans="1:2" ht="55.5" customHeight="1" x14ac:dyDescent="0.3">
      <c r="A9" s="3" t="s">
        <v>40</v>
      </c>
      <c r="B9" s="9" t="s">
        <v>81</v>
      </c>
    </row>
    <row r="10" spans="1:2" ht="75.5" x14ac:dyDescent="0.3">
      <c r="A10" s="3" t="s">
        <v>35</v>
      </c>
      <c r="B10" s="9" t="s">
        <v>75</v>
      </c>
    </row>
    <row r="11" spans="1:2" ht="87" customHeight="1" x14ac:dyDescent="0.3">
      <c r="A11" s="3" t="s">
        <v>36</v>
      </c>
      <c r="B11" s="9" t="s">
        <v>76</v>
      </c>
    </row>
    <row r="12" spans="1:2" ht="202" customHeight="1" x14ac:dyDescent="0.3">
      <c r="A12" s="3" t="s">
        <v>89</v>
      </c>
      <c r="B12" s="9" t="s">
        <v>91</v>
      </c>
    </row>
    <row r="13" spans="1:2" ht="144" customHeight="1" x14ac:dyDescent="0.3">
      <c r="A13" s="4" t="s">
        <v>90</v>
      </c>
      <c r="B13" s="9" t="s">
        <v>82</v>
      </c>
    </row>
    <row r="14" spans="1:2" ht="205.5" customHeight="1" x14ac:dyDescent="0.3">
      <c r="A14" s="3" t="s">
        <v>0</v>
      </c>
      <c r="B14" s="9" t="s">
        <v>87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Rohdaten_Belaege</vt:lpstr>
      <vt:lpstr>Herleitung_Quellen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2025-10-03T12:57:51Z</dcterms:created>
  <dcterms:modified xsi:type="dcterms:W3CDTF">2025-10-26T14:12:35Z</dcterms:modified>
</cp:coreProperties>
</file>