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20496" windowHeight="7452" tabRatio="873"/>
  </bookViews>
  <sheets>
    <sheet name="HR-Expense" sheetId="5" r:id="rId1"/>
    <sheet name="TAB_List" sheetId="6" state="hidden" r:id="rId2"/>
  </sheets>
  <calcPr calcId="152511"/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12" i="5"/>
  <c r="C11" i="5"/>
  <c r="C10" i="5"/>
  <c r="C9" i="5"/>
  <c r="C26" i="5"/>
  <c r="C25" i="5"/>
  <c r="C24" i="5"/>
  <c r="C23" i="5"/>
  <c r="C22" i="5"/>
  <c r="C21" i="5"/>
  <c r="C20" i="5"/>
  <c r="C19" i="5"/>
  <c r="C18" i="5"/>
  <c r="E26" i="5"/>
  <c r="E25" i="5"/>
  <c r="E24" i="5"/>
  <c r="E23" i="5"/>
  <c r="E22" i="5"/>
  <c r="E21" i="5"/>
  <c r="E20" i="5"/>
  <c r="E19" i="5"/>
  <c r="U25" i="5" l="1"/>
  <c r="V25" i="5" s="1"/>
  <c r="W25" i="5" s="1"/>
  <c r="V24" i="5"/>
  <c r="W24" i="5" s="1"/>
  <c r="U24" i="5"/>
  <c r="U23" i="5"/>
  <c r="V23" i="5" s="1"/>
  <c r="W23" i="5" s="1"/>
  <c r="U22" i="5"/>
  <c r="V22" i="5" s="1"/>
  <c r="W22" i="5" s="1"/>
  <c r="U21" i="5"/>
  <c r="V21" i="5" s="1"/>
  <c r="W21" i="5" s="1"/>
  <c r="U20" i="5"/>
  <c r="V20" i="5" s="1"/>
  <c r="W20" i="5" s="1"/>
  <c r="E10" i="5"/>
  <c r="E9" i="5"/>
  <c r="E11" i="5" l="1"/>
  <c r="E12" i="5"/>
  <c r="E14" i="5" l="1"/>
  <c r="E17" i="5"/>
  <c r="E16" i="5"/>
  <c r="E13" i="5"/>
  <c r="E15" i="5"/>
  <c r="E18" i="5"/>
  <c r="U26" i="5" l="1"/>
  <c r="U19" i="5"/>
  <c r="G4" i="5"/>
  <c r="V26" i="5" l="1"/>
  <c r="W26" i="5" s="1"/>
  <c r="V19" i="5"/>
  <c r="W19" i="5" s="1"/>
  <c r="U15" i="5" l="1"/>
  <c r="V15" i="5" s="1"/>
  <c r="W15" i="5" s="1"/>
  <c r="U13" i="5"/>
  <c r="V13" i="5" s="1"/>
  <c r="W13" i="5" s="1"/>
  <c r="U10" i="5"/>
  <c r="V10" i="5" s="1"/>
  <c r="W10" i="5" s="1"/>
  <c r="U17" i="5" l="1"/>
  <c r="V17" i="5" s="1"/>
  <c r="W17" i="5" s="1"/>
  <c r="U11" i="5"/>
  <c r="V11" i="5" s="1"/>
  <c r="W11" i="5" s="1"/>
  <c r="U18" i="5" l="1"/>
  <c r="V18" i="5" s="1"/>
  <c r="W18" i="5" s="1"/>
  <c r="U16" i="5" l="1"/>
  <c r="V16" i="5" s="1"/>
  <c r="W16" i="5" s="1"/>
  <c r="S27" i="5"/>
  <c r="P27" i="5"/>
  <c r="H27" i="5"/>
  <c r="F5" i="5" s="1"/>
  <c r="L27" i="5" l="1"/>
  <c r="O27" i="5"/>
  <c r="N27" i="5"/>
  <c r="T27" i="5"/>
  <c r="M27" i="5"/>
  <c r="Q27" i="5"/>
  <c r="R27" i="5"/>
  <c r="J27" i="5"/>
  <c r="U14" i="5"/>
  <c r="V14" i="5" s="1"/>
  <c r="W14" i="5" s="1"/>
  <c r="U12" i="5"/>
  <c r="V12" i="5" s="1"/>
  <c r="W12" i="5" s="1"/>
  <c r="I27" i="5"/>
  <c r="U9" i="5" l="1"/>
  <c r="V9" i="5" s="1"/>
  <c r="W9" i="5" l="1"/>
  <c r="U27" i="5" l="1"/>
  <c r="K27" i="5"/>
  <c r="G5" i="5" l="1"/>
  <c r="H5" i="5" s="1"/>
  <c r="H4" i="5" s="1"/>
  <c r="V27" i="5"/>
  <c r="W27" i="5" s="1"/>
  <c r="U5" i="5" s="1"/>
  <c r="M2" i="5" s="1"/>
</calcChain>
</file>

<file path=xl/sharedStrings.xml><?xml version="1.0" encoding="utf-8"?>
<sst xmlns="http://schemas.openxmlformats.org/spreadsheetml/2006/main" count="103" uniqueCount="71">
  <si>
    <t>สก.</t>
  </si>
  <si>
    <t>ศอ.</t>
  </si>
  <si>
    <t>ศช.</t>
  </si>
  <si>
    <t>ศว.</t>
  </si>
  <si>
    <t>ศน.</t>
  </si>
  <si>
    <t>Fiscal Year</t>
  </si>
  <si>
    <t>Min</t>
  </si>
  <si>
    <t>Org</t>
  </si>
  <si>
    <t>Max</t>
  </si>
  <si>
    <t>Export Date</t>
  </si>
  <si>
    <t>Responsible by</t>
  </si>
  <si>
    <t>(Your name)</t>
  </si>
  <si>
    <t>Total Budget</t>
  </si>
  <si>
    <t>Expense</t>
  </si>
  <si>
    <t>Charge Type</t>
  </si>
  <si>
    <t>Activity Group</t>
  </si>
  <si>
    <t>Description
(255 Characters)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</si>
  <si>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</si>
  <si>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</si>
  <si>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</si>
  <si>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</si>
  <si>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</si>
  <si>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</si>
  <si>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</si>
  <si>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</si>
  <si>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</si>
  <si>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</si>
  <si>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</si>
  <si>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</si>
  <si>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</si>
  <si>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</si>
  <si>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>External</t>
  </si>
  <si>
    <t xml:space="preserve">TOTAL </t>
  </si>
  <si>
    <t>เงินเดือนและสวัสดิการ</t>
  </si>
  <si>
    <t>Section Org</t>
  </si>
  <si>
    <t>Section Org Description</t>
  </si>
  <si>
    <t>Budget Plan</t>
  </si>
  <si>
    <t>dd-mm-yyyy</t>
  </si>
  <si>
    <t>1</t>
  </si>
  <si>
    <t>เงินเดือน</t>
  </si>
  <si>
    <t>สวัสดิการ</t>
  </si>
  <si>
    <t>109999</t>
  </si>
  <si>
    <t>209999</t>
  </si>
  <si>
    <t>309999</t>
  </si>
  <si>
    <t>409999</t>
  </si>
  <si>
    <t>509999</t>
  </si>
  <si>
    <t>Table : Organization Structure</t>
  </si>
  <si>
    <t>2</t>
  </si>
  <si>
    <t>3</t>
  </si>
  <si>
    <t>4</t>
  </si>
  <si>
    <t>5</t>
  </si>
  <si>
    <t>Org_Code</t>
  </si>
  <si>
    <t>สำนักงานกลาง</t>
  </si>
  <si>
    <t>ศูนย์พันธุวิศวกรรมและเทคโนโลยีชีวภาพแห่งชาติ</t>
  </si>
  <si>
    <t>CENTRAL</t>
  </si>
  <si>
    <t>BIOTEC</t>
  </si>
  <si>
    <t>MTEC</t>
  </si>
  <si>
    <t>NECTEC</t>
  </si>
  <si>
    <t>NANOTEC</t>
  </si>
  <si>
    <t>Alias_TH</t>
  </si>
  <si>
    <t>Alias_EN</t>
  </si>
  <si>
    <t>Description_TH</t>
  </si>
  <si>
    <t>Description_EN</t>
  </si>
  <si>
    <t>ศูนย์เทคโนโลยีโลหะและวัสดุแห่งชาติ</t>
  </si>
  <si>
    <t>ศูนย์เทคโนโลยีอิเล็กทรอนิกส์และคอมพิวเตอร์แห่งชาติ</t>
  </si>
  <si>
    <t>National Metal and Materials Technology Center</t>
  </si>
  <si>
    <t>National Electronics and Computer Technology Center</t>
  </si>
  <si>
    <t>National Center for Genetic Engineering and Biotechnology</t>
  </si>
  <si>
    <t>ศูนย์นาโนเทคโนโลยีแห่งชาติ</t>
  </si>
  <si>
    <t>National Nanotechnology Center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</si>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</sst>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* #,##0\ ;\-* #,##0\ ;* &quot;- &quot;;@\ "/>
    <numFmt numFmtId="166" formatCode="#,##0.00_);[Red]\(#,##0.00\);&quot;&quot;"/>
    <numFmt numFmtId="167" formatCode="0\ ;\-0\ ;0\ 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10"/>
      <name val="MS Sans Serif"/>
      <family val="2"/>
      <charset val="222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rgb="FF000000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i/>
      <sz val="11"/>
      <color rgb="FF7F7F7F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b/>
      <sz val="9"/>
      <color rgb="FF000000"/>
      <name val="Tahoma"/>
      <family val="2"/>
    </font>
    <font>
      <b/>
      <sz val="9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8EB4E3"/>
      </patternFill>
    </fill>
    <fill>
      <patternFill patternType="solid">
        <fgColor theme="0" tint="-0.14999847407452621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8EB4E3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Alignment="0" applyProtection="0"/>
    <xf numFmtId="0" fontId="7" fillId="0" borderId="0"/>
    <xf numFmtId="0" fontId="8" fillId="0" borderId="0"/>
    <xf numFmtId="0" fontId="11" fillId="0" borderId="0" applyNumberFormat="0" applyFill="0" applyBorder="0" applyAlignment="0" applyProtection="0"/>
  </cellStyleXfs>
  <cellXfs count="50">
    <xf numFmtId="0" fontId="0" fillId="0" borderId="0" xfId="0"/>
    <xf numFmtId="0" fontId="9" fillId="0" borderId="0" xfId="0" applyFont="1" applyAlignment="1" applyProtection="1"/>
    <xf numFmtId="0" fontId="9" fillId="0" borderId="0" xfId="0" applyFont="1" applyProtection="1"/>
    <xf numFmtId="0" fontId="10" fillId="4" borderId="2" xfId="0" applyFont="1" applyFill="1" applyBorder="1" applyAlignment="1" applyProtection="1">
      <alignment horizontal="left" vertical="top" wrapText="1"/>
    </xf>
    <xf numFmtId="0" fontId="12" fillId="5" borderId="3" xfId="17" applyFont="1" applyFill="1" applyBorder="1" applyAlignment="1" applyProtection="1">
      <alignment horizontal="center" vertical="top"/>
    </xf>
    <xf numFmtId="165" fontId="13" fillId="6" borderId="4" xfId="0" applyNumberFormat="1" applyFont="1" applyFill="1" applyBorder="1" applyAlignment="1" applyProtection="1">
      <alignment vertical="top"/>
    </xf>
    <xf numFmtId="39" fontId="9" fillId="2" borderId="0" xfId="1" applyNumberFormat="1" applyFont="1" applyFill="1" applyAlignment="1" applyProtection="1"/>
    <xf numFmtId="43" fontId="9" fillId="2" borderId="0" xfId="1" applyFont="1" applyFill="1" applyAlignment="1" applyProtection="1"/>
    <xf numFmtId="0" fontId="12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vertical="top"/>
    </xf>
    <xf numFmtId="0" fontId="9" fillId="0" borderId="0" xfId="0" applyFont="1" applyAlignment="1" applyProtection="1">
      <alignment horizontal="center" vertical="center"/>
    </xf>
    <xf numFmtId="0" fontId="10" fillId="7" borderId="2" xfId="0" applyFont="1" applyFill="1" applyBorder="1" applyAlignment="1" applyProtection="1">
      <alignment horizontal="center" vertical="top" wrapText="1"/>
    </xf>
    <xf numFmtId="0" fontId="10" fillId="7" borderId="5" xfId="0" applyFont="1" applyFill="1" applyBorder="1" applyAlignment="1" applyProtection="1">
      <alignment horizontal="center" vertical="top" wrapText="1"/>
    </xf>
    <xf numFmtId="165" fontId="10" fillId="7" borderId="5" xfId="0" applyNumberFormat="1" applyFont="1" applyFill="1" applyBorder="1" applyAlignment="1" applyProtection="1">
      <alignment horizontal="center" vertical="top" wrapText="1"/>
    </xf>
    <xf numFmtId="165" fontId="10" fillId="7" borderId="6" xfId="0" applyNumberFormat="1" applyFont="1" applyFill="1" applyBorder="1" applyAlignment="1" applyProtection="1">
      <alignment horizontal="center" vertical="top" wrapText="1"/>
    </xf>
    <xf numFmtId="165" fontId="10" fillId="7" borderId="7" xfId="0" applyNumberFormat="1" applyFont="1" applyFill="1" applyBorder="1" applyAlignment="1" applyProtection="1">
      <alignment horizontal="center" vertical="top" wrapText="1"/>
    </xf>
    <xf numFmtId="165" fontId="10" fillId="7" borderId="8" xfId="0" applyNumberFormat="1" applyFont="1" applyFill="1" applyBorder="1" applyAlignment="1" applyProtection="1">
      <alignment horizontal="center" vertical="top" wrapText="1"/>
    </xf>
    <xf numFmtId="0" fontId="13" fillId="8" borderId="9" xfId="0" applyFont="1" applyFill="1" applyBorder="1" applyAlignment="1" applyProtection="1">
      <alignment vertical="top" wrapText="1"/>
    </xf>
    <xf numFmtId="0" fontId="14" fillId="0" borderId="10" xfId="0" applyFont="1" applyFill="1" applyBorder="1" applyAlignment="1" applyProtection="1">
      <alignment vertical="top" wrapText="1"/>
      <protection locked="0"/>
    </xf>
    <xf numFmtId="167" fontId="14" fillId="0" borderId="11" xfId="0" applyNumberFormat="1" applyFont="1" applyFill="1" applyBorder="1" applyAlignment="1" applyProtection="1">
      <alignment vertical="top" wrapText="1"/>
      <protection locked="0"/>
    </xf>
    <xf numFmtId="166" fontId="14" fillId="0" borderId="11" xfId="1" applyNumberFormat="1" applyFont="1" applyFill="1" applyBorder="1" applyAlignment="1" applyProtection="1">
      <alignment vertical="top"/>
      <protection locked="0"/>
    </xf>
    <xf numFmtId="166" fontId="14" fillId="9" borderId="11" xfId="1" applyNumberFormat="1" applyFont="1" applyFill="1" applyBorder="1" applyAlignment="1" applyProtection="1">
      <alignment vertical="top"/>
    </xf>
    <xf numFmtId="166" fontId="14" fillId="9" borderId="0" xfId="1" applyNumberFormat="1" applyFont="1" applyFill="1" applyBorder="1" applyAlignment="1" applyProtection="1">
      <alignment vertical="top"/>
    </xf>
    <xf numFmtId="166" fontId="14" fillId="0" borderId="12" xfId="1" applyNumberFormat="1" applyFont="1" applyFill="1" applyBorder="1" applyAlignment="1" applyProtection="1">
      <alignment vertical="top"/>
      <protection locked="0"/>
    </xf>
    <xf numFmtId="166" fontId="14" fillId="0" borderId="13" xfId="1" applyNumberFormat="1" applyFont="1" applyFill="1" applyBorder="1" applyAlignment="1" applyProtection="1">
      <alignment vertical="top"/>
      <protection locked="0"/>
    </xf>
    <xf numFmtId="166" fontId="14" fillId="0" borderId="14" xfId="1" applyNumberFormat="1" applyFont="1" applyFill="1" applyBorder="1" applyAlignment="1" applyProtection="1">
      <alignment vertical="top"/>
      <protection locked="0"/>
    </xf>
    <xf numFmtId="0" fontId="13" fillId="0" borderId="11" xfId="0" applyFont="1" applyFill="1" applyBorder="1" applyAlignment="1" applyProtection="1">
      <alignment vertical="top" wrapText="1"/>
    </xf>
    <xf numFmtId="0" fontId="9" fillId="0" borderId="0" xfId="0" applyFont="1" applyFill="1" applyAlignment="1" applyProtection="1"/>
    <xf numFmtId="0" fontId="9" fillId="0" borderId="0" xfId="0" applyFont="1" applyFill="1" applyProtection="1"/>
    <xf numFmtId="0" fontId="14" fillId="0" borderId="11" xfId="0" applyFont="1" applyFill="1" applyBorder="1" applyAlignment="1" applyProtection="1">
      <alignment vertical="top" wrapText="1"/>
      <protection locked="0"/>
    </xf>
    <xf numFmtId="0" fontId="10" fillId="10" borderId="15" xfId="0" applyFont="1" applyFill="1" applyBorder="1" applyAlignment="1" applyProtection="1">
      <alignment vertical="center"/>
    </xf>
    <xf numFmtId="0" fontId="10" fillId="10" borderId="1" xfId="0" applyFont="1" applyFill="1" applyBorder="1" applyAlignment="1" applyProtection="1">
      <alignment vertical="center"/>
    </xf>
    <xf numFmtId="0" fontId="15" fillId="11" borderId="1" xfId="0" applyFont="1" applyFill="1" applyBorder="1" applyAlignment="1" applyProtection="1">
      <alignment vertical="center"/>
    </xf>
    <xf numFmtId="0" fontId="10" fillId="7" borderId="2" xfId="0" quotePrefix="1" applyFont="1" applyFill="1" applyBorder="1" applyAlignment="1" applyProtection="1">
      <alignment horizontal="center" vertical="top" wrapText="1"/>
    </xf>
    <xf numFmtId="0" fontId="14" fillId="0" borderId="10" xfId="0" quotePrefix="1" applyFont="1" applyFill="1" applyBorder="1" applyAlignment="1" applyProtection="1">
      <alignment horizontal="left" vertical="top" wrapText="1"/>
      <protection locked="0"/>
    </xf>
    <xf numFmtId="0" fontId="14" fillId="0" borderId="10" xfId="0" applyNumberFormat="1" applyFont="1" applyFill="1" applyBorder="1" applyAlignment="1" applyProtection="1">
      <alignment vertical="top" wrapText="1"/>
      <protection locked="0"/>
    </xf>
    <xf numFmtId="0" fontId="9" fillId="0" borderId="0" xfId="0" applyFont="1" applyAlignment="1" applyProtection="1">
      <alignment horizontal="center"/>
    </xf>
    <xf numFmtId="0" fontId="9" fillId="0" borderId="0" xfId="0" quotePrefix="1" applyFont="1" applyAlignment="1" applyProtection="1">
      <alignment horizontal="center" vertical="center"/>
    </xf>
    <xf numFmtId="0" fontId="12" fillId="5" borderId="3" xfId="17" quotePrefix="1" applyFont="1" applyFill="1" applyBorder="1" applyAlignment="1" applyProtection="1">
      <alignment horizontal="center" vertical="top"/>
    </xf>
    <xf numFmtId="166" fontId="16" fillId="5" borderId="3" xfId="1" applyNumberFormat="1" applyFont="1" applyFill="1" applyBorder="1" applyAlignment="1" applyProtection="1">
      <alignment vertical="top"/>
    </xf>
    <xf numFmtId="166" fontId="17" fillId="10" borderId="1" xfId="1" applyNumberFormat="1" applyFont="1" applyFill="1" applyBorder="1" applyAlignment="1" applyProtection="1">
      <alignment vertical="center"/>
    </xf>
    <xf numFmtId="166" fontId="17" fillId="10" borderId="17" xfId="1" applyNumberFormat="1" applyFont="1" applyFill="1" applyBorder="1" applyAlignment="1" applyProtection="1">
      <alignment vertical="center"/>
    </xf>
    <xf numFmtId="166" fontId="17" fillId="10" borderId="16" xfId="1" applyNumberFormat="1" applyFont="1" applyFill="1" applyBorder="1" applyAlignment="1" applyProtection="1">
      <alignment vertical="center"/>
    </xf>
    <xf numFmtId="166" fontId="17" fillId="10" borderId="15" xfId="1" applyNumberFormat="1" applyFont="1" applyFill="1" applyBorder="1" applyAlignment="1" applyProtection="1">
      <alignment vertical="center"/>
    </xf>
    <xf numFmtId="0" fontId="9" fillId="0" borderId="0" xfId="0" applyFont="1"/>
    <xf numFmtId="0" fontId="19" fillId="0" borderId="0" xfId="0" applyFont="1"/>
    <xf numFmtId="0" fontId="18" fillId="12" borderId="0" xfId="0" applyFont="1" applyFill="1" applyAlignment="1">
      <alignment horizontal="center" vertical="top"/>
    </xf>
    <xf numFmtId="0" fontId="18" fillId="12" borderId="0" xfId="0" quotePrefix="1" applyFont="1" applyFill="1" applyAlignment="1">
      <alignment horizontal="center" vertical="top"/>
    </xf>
    <xf numFmtId="0" fontId="9" fillId="3" borderId="0" xfId="0" applyFont="1" applyFill="1"/>
    <xf numFmtId="0" fontId="9" fillId="3" borderId="0" xfId="0" quotePrefix="1" applyFont="1" applyFill="1" applyAlignment="1">
      <alignment horizontal="left"/>
    </xf>
  </cellXfs>
  <cellStyles count="18">
    <cellStyle name="Comma" xfId="1" builtinId="3"/>
    <cellStyle name="Comma 2" xfId="3"/>
    <cellStyle name="DataPilot Category" xfId="9"/>
    <cellStyle name="DataPilot Corner" xfId="10"/>
    <cellStyle name="DataPilot Field" xfId="11"/>
    <cellStyle name="DataPilot Result" xfId="12"/>
    <cellStyle name="DataPilot Title" xfId="13"/>
    <cellStyle name="DataPilot Value" xfId="14"/>
    <cellStyle name="Explanatory Text 2" xfId="17"/>
    <cellStyle name="Normal" xfId="0" builtinId="0"/>
    <cellStyle name="Normal 2" xfId="2"/>
    <cellStyle name="Normal 2 2" xfId="7"/>
    <cellStyle name="Normal 3" xfId="8"/>
    <cellStyle name="Normal 4" xfId="15"/>
    <cellStyle name="Normal 5" xfId="16"/>
    <cellStyle name="เครื่องหมายจุลภาค 2" xfId="4"/>
    <cellStyle name="เปอร์เซ็นต์ 2" xfId="6"/>
    <cellStyle name="ปกติ 2" xfId="5"/>
  </cellStyles>
  <dxfs count="8">
    <dxf>
      <font>
        <color rgb="FF000000"/>
        <name val="Calibri"/>
      </font>
      <fill>
        <patternFill>
          <bgColor rgb="FFFF0000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U29"/>
  <sheetViews>
    <sheetView tabSelected="1" zoomScale="90" zoomScaleNormal="90" workbookViewId="0">
      <pane xSplit="6" ySplit="8" topLeftCell="G9" activePane="bottomRight" state="frozen"/>
      <selection activeCell="O15" sqref="O15"/>
      <selection pane="topRight" activeCell="O15" sqref="O15"/>
      <selection pane="bottomLeft" activeCell="O15" sqref="O15"/>
      <selection pane="bottomRight"/>
    </sheetView>
  </sheetViews>
  <sheetFormatPr defaultColWidth="8.88671875" defaultRowHeight="13.2"/>
  <cols>
    <col min="1" max="1" width="0.88671875" style="2" customWidth="1"/>
    <col min="2" max="2" width="10.5546875" style="1" customWidth="1"/>
    <col min="3" max="3" width="10.77734375" style="1" customWidth="1"/>
    <col min="4" max="4" width="11.5546875" style="1" customWidth="1"/>
    <col min="5" max="5" width="36.5546875" style="1" customWidth="1"/>
    <col min="6" max="7" width="30.6640625" style="1" customWidth="1"/>
    <col min="8" max="22" width="25.77734375" style="1" customWidth="1"/>
    <col min="23" max="26" width="8.88671875" style="1"/>
    <col min="27" max="27" width="19.33203125" style="1" customWidth="1"/>
    <col min="28" max="254" width="8.88671875" style="1"/>
    <col min="255" max="16384" width="8.88671875" style="2"/>
  </cols>
  <sheetData>
    <row r="1" spans="2:255" ht="5.0999999999999996" customHeight="1" thickBot="1"/>
    <row r="2" spans="2:255" ht="15" customHeight="1" thickBot="1">
      <c r="E2" s="3" t="s">
        <v>5</v>
      </c>
      <c r="F2" s="38" t="s">
        <v>70</v>
      </c>
      <c r="H2" s="2"/>
      <c r="I2" s="2"/>
      <c r="J2" s="2"/>
      <c r="K2" s="2"/>
      <c r="L2" s="2"/>
      <c r="M2" s="5" t="str">
        <f>IF(COUNTIF((U5),"Error")&lt;&gt;0,"Check phasing total","")</f>
        <v/>
      </c>
      <c r="N2" s="2"/>
      <c r="O2" s="2"/>
      <c r="P2" s="2"/>
      <c r="Q2" s="2"/>
      <c r="R2" s="2"/>
      <c r="S2" s="2"/>
      <c r="T2" s="2"/>
      <c r="U2" s="2"/>
      <c r="V2" s="2"/>
      <c r="Z2" s="1" t="s">
        <v>6</v>
      </c>
      <c r="AA2" s="6">
        <v>1</v>
      </c>
    </row>
    <row r="3" spans="2:255" ht="15" customHeight="1">
      <c r="E3" s="3" t="s">
        <v>9</v>
      </c>
      <c r="F3" s="38" t="s">
        <v>37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Z3" s="1" t="s">
        <v>8</v>
      </c>
      <c r="AA3" s="7">
        <v>999999999999.98999</v>
      </c>
    </row>
    <row r="4" spans="2:255" ht="15" customHeight="1" thickBot="1">
      <c r="E4" s="3" t="s">
        <v>10</v>
      </c>
      <c r="F4" s="4" t="s">
        <v>11</v>
      </c>
      <c r="G4" s="3" t="str">
        <f>U8</f>
        <v>Total Phase</v>
      </c>
      <c r="H4" s="39" t="str">
        <f>IF(H5=0,"Final",IF(H5&gt;0,"Phase &lt; Budget",IF(H5&lt;0,"Phase &gt; Budget","Error")))</f>
        <v>Final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55" ht="15" customHeight="1" thickBot="1">
      <c r="E5" s="3" t="s">
        <v>12</v>
      </c>
      <c r="F5" s="39">
        <f>H27</f>
        <v>0</v>
      </c>
      <c r="G5" s="39">
        <f>U27</f>
        <v>0</v>
      </c>
      <c r="H5" s="39">
        <f>F5-G5</f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" t="str">
        <f>IF(COUNTIF((W9:W27),"Error")&lt;&gt;0,"Error","")</f>
        <v/>
      </c>
      <c r="V5" s="2"/>
    </row>
    <row r="6" spans="2:255" ht="4.95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55">
      <c r="B7" s="8" t="s">
        <v>13</v>
      </c>
      <c r="C7" s="9"/>
      <c r="D7" s="9"/>
      <c r="E7" s="9"/>
      <c r="F7" s="9"/>
      <c r="G7" s="2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0"/>
      <c r="U7" s="10"/>
      <c r="V7" s="37"/>
    </row>
    <row r="8" spans="2:255" ht="26.4">
      <c r="B8" s="11" t="s">
        <v>14</v>
      </c>
      <c r="C8" s="33" t="s">
        <v>7</v>
      </c>
      <c r="D8" s="33" t="s">
        <v>34</v>
      </c>
      <c r="E8" s="33" t="s">
        <v>35</v>
      </c>
      <c r="F8" s="11" t="s">
        <v>15</v>
      </c>
      <c r="G8" s="12" t="s">
        <v>16</v>
      </c>
      <c r="H8" s="13" t="s">
        <v>36</v>
      </c>
      <c r="I8" s="13" t="s">
        <v>17</v>
      </c>
      <c r="J8" s="14" t="s">
        <v>18</v>
      </c>
      <c r="K8" s="15" t="s">
        <v>19</v>
      </c>
      <c r="L8" s="14" t="s">
        <v>20</v>
      </c>
      <c r="M8" s="15" t="s">
        <v>21</v>
      </c>
      <c r="N8" s="15" t="s">
        <v>22</v>
      </c>
      <c r="O8" s="14" t="s">
        <v>23</v>
      </c>
      <c r="P8" s="15" t="s">
        <v>24</v>
      </c>
      <c r="Q8" s="15" t="s">
        <v>25</v>
      </c>
      <c r="R8" s="14" t="s">
        <v>26</v>
      </c>
      <c r="S8" s="14" t="s">
        <v>27</v>
      </c>
      <c r="T8" s="15" t="s">
        <v>28</v>
      </c>
      <c r="U8" s="13" t="s">
        <v>29</v>
      </c>
      <c r="V8" s="16" t="s">
        <v>30</v>
      </c>
      <c r="W8" s="17"/>
      <c r="IU8" s="1"/>
    </row>
    <row r="9" spans="2:255" s="28" customFormat="1" ht="19.95" customHeight="1">
      <c r="B9" s="18" t="s">
        <v>31</v>
      </c>
      <c r="C9" s="35" t="str">
        <f>IF($D9="","",VLOOKUP(LEFT($D9,1),TAB_List!$B$5:$F$12,2,FALSE))</f>
        <v>สก.</v>
      </c>
      <c r="D9" s="34" t="s">
        <v>41</v>
      </c>
      <c r="E9" s="34" t="str">
        <f>IF($D9="","","งบบุคลากรเงินเดือนและสวัสดิการ "&amp;$C9)</f>
        <v>งบบุคลากรเงินเดือนและสวัสดิการ สก.</v>
      </c>
      <c r="F9" s="18" t="s">
        <v>33</v>
      </c>
      <c r="G9" s="19" t="s">
        <v>39</v>
      </c>
      <c r="H9" s="20"/>
      <c r="I9" s="20"/>
      <c r="J9" s="23"/>
      <c r="K9" s="24"/>
      <c r="L9" s="24"/>
      <c r="M9" s="24"/>
      <c r="N9" s="24"/>
      <c r="O9" s="24"/>
      <c r="P9" s="24"/>
      <c r="Q9" s="24"/>
      <c r="R9" s="24"/>
      <c r="S9" s="24"/>
      <c r="T9" s="25"/>
      <c r="U9" s="21">
        <f>SUM(I9:T9)</f>
        <v>0</v>
      </c>
      <c r="V9" s="22">
        <f t="shared" ref="V9:V19" si="0">IF(H9-U9&lt;&gt;0,H9-U9,0)</f>
        <v>0</v>
      </c>
      <c r="W9" s="26" t="str">
        <f t="shared" ref="W9:W26" si="1">IF(ABS(V9)&gt;0,"Error","")</f>
        <v/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</row>
    <row r="10" spans="2:255" s="28" customFormat="1" ht="19.95" customHeight="1">
      <c r="B10" s="18" t="s">
        <v>31</v>
      </c>
      <c r="C10" s="35" t="str">
        <f>IF($D10="","",VLOOKUP(LEFT($D10,1),TAB_List!$B$5:$F$12,2,FALSE))</f>
        <v>สก.</v>
      </c>
      <c r="D10" s="18" t="s">
        <v>41</v>
      </c>
      <c r="E10" s="34" t="str">
        <f t="shared" ref="E10:E26" si="2">IF($D10="","","งบบุคลากรเงินเดือนและสวัสดิการ "&amp;$C10)</f>
        <v>งบบุคลากรเงินเดือนและสวัสดิการ สก.</v>
      </c>
      <c r="F10" s="18" t="s">
        <v>33</v>
      </c>
      <c r="G10" s="19" t="s">
        <v>40</v>
      </c>
      <c r="H10" s="20"/>
      <c r="I10" s="20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5"/>
      <c r="U10" s="21">
        <f t="shared" ref="U10:U12" si="3">SUM(I10:T10)</f>
        <v>0</v>
      </c>
      <c r="V10" s="22">
        <f t="shared" si="0"/>
        <v>0</v>
      </c>
      <c r="W10" s="26" t="str">
        <f t="shared" si="1"/>
        <v/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</row>
    <row r="11" spans="2:255" s="28" customFormat="1" ht="19.95" customHeight="1">
      <c r="B11" s="18" t="s">
        <v>31</v>
      </c>
      <c r="C11" s="35" t="str">
        <f>IF($D11="","",VLOOKUP(LEFT($D11,1),TAB_List!$B$5:$F$12,2,FALSE))</f>
        <v>ศช.</v>
      </c>
      <c r="D11" s="34" t="s">
        <v>42</v>
      </c>
      <c r="E11" s="34" t="str">
        <f t="shared" si="2"/>
        <v>งบบุคลากรเงินเดือนและสวัสดิการ ศช.</v>
      </c>
      <c r="F11" s="18" t="s">
        <v>33</v>
      </c>
      <c r="G11" s="19" t="s">
        <v>39</v>
      </c>
      <c r="H11" s="20"/>
      <c r="I11" s="20"/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5"/>
      <c r="U11" s="21">
        <f t="shared" si="3"/>
        <v>0</v>
      </c>
      <c r="V11" s="22">
        <f t="shared" si="0"/>
        <v>0</v>
      </c>
      <c r="W11" s="26" t="str">
        <f t="shared" si="1"/>
        <v/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</row>
    <row r="12" spans="2:255" s="28" customFormat="1" ht="19.95" customHeight="1">
      <c r="B12" s="18" t="s">
        <v>31</v>
      </c>
      <c r="C12" s="35" t="str">
        <f>IF($D12="","",VLOOKUP(LEFT($D12,1),TAB_List!$B$5:$F$12,2,FALSE))</f>
        <v>ศช.</v>
      </c>
      <c r="D12" s="34" t="s">
        <v>42</v>
      </c>
      <c r="E12" s="34" t="str">
        <f t="shared" si="2"/>
        <v>งบบุคลากรเงินเดือนและสวัสดิการ ศช.</v>
      </c>
      <c r="F12" s="18" t="s">
        <v>33</v>
      </c>
      <c r="G12" s="19" t="s">
        <v>40</v>
      </c>
      <c r="H12" s="20"/>
      <c r="I12" s="20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5"/>
      <c r="U12" s="21">
        <f t="shared" si="3"/>
        <v>0</v>
      </c>
      <c r="V12" s="22">
        <f t="shared" si="0"/>
        <v>0</v>
      </c>
      <c r="W12" s="26" t="str">
        <f t="shared" si="1"/>
        <v/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</row>
    <row r="13" spans="2:255" s="28" customFormat="1" ht="19.95" customHeight="1">
      <c r="B13" s="18" t="s">
        <v>31</v>
      </c>
      <c r="C13" s="35" t="str">
        <f>IF($D13="","",VLOOKUP(LEFT($D13,1),TAB_List!$B$5:$F$12,2,FALSE))</f>
        <v>ศว.</v>
      </c>
      <c r="D13" s="34" t="s">
        <v>43</v>
      </c>
      <c r="E13" s="34" t="str">
        <f t="shared" si="2"/>
        <v>งบบุคลากรเงินเดือนและสวัสดิการ ศว.</v>
      </c>
      <c r="F13" s="18" t="s">
        <v>33</v>
      </c>
      <c r="G13" s="19" t="s">
        <v>39</v>
      </c>
      <c r="H13" s="20"/>
      <c r="I13" s="20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5"/>
      <c r="U13" s="21">
        <f t="shared" ref="U13:U14" si="4">SUM(I13:T13)</f>
        <v>0</v>
      </c>
      <c r="V13" s="22">
        <f t="shared" si="0"/>
        <v>0</v>
      </c>
      <c r="W13" s="26" t="str">
        <f t="shared" ref="W13:W14" si="5">IF(ABS(V13)&gt;0,"Error","")</f>
        <v/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</row>
    <row r="14" spans="2:255" s="28" customFormat="1" ht="19.95" customHeight="1">
      <c r="B14" s="18" t="s">
        <v>31</v>
      </c>
      <c r="C14" s="35" t="str">
        <f>IF($D14="","",VLOOKUP(LEFT($D14,1),TAB_List!$B$5:$F$12,2,FALSE))</f>
        <v>ศว.</v>
      </c>
      <c r="D14" s="34" t="s">
        <v>43</v>
      </c>
      <c r="E14" s="34" t="str">
        <f t="shared" si="2"/>
        <v>งบบุคลากรเงินเดือนและสวัสดิการ ศว.</v>
      </c>
      <c r="F14" s="18" t="s">
        <v>33</v>
      </c>
      <c r="G14" s="19" t="s">
        <v>40</v>
      </c>
      <c r="H14" s="20"/>
      <c r="I14" s="20"/>
      <c r="J14" s="23"/>
      <c r="K14" s="24"/>
      <c r="L14" s="24"/>
      <c r="M14" s="24"/>
      <c r="N14" s="24"/>
      <c r="O14" s="24"/>
      <c r="P14" s="24"/>
      <c r="Q14" s="24"/>
      <c r="R14" s="24"/>
      <c r="S14" s="24"/>
      <c r="T14" s="25"/>
      <c r="U14" s="21">
        <f t="shared" si="4"/>
        <v>0</v>
      </c>
      <c r="V14" s="22">
        <f t="shared" si="0"/>
        <v>0</v>
      </c>
      <c r="W14" s="26" t="str">
        <f t="shared" si="5"/>
        <v/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</row>
    <row r="15" spans="2:255" s="28" customFormat="1" ht="19.95" customHeight="1">
      <c r="B15" s="18" t="s">
        <v>31</v>
      </c>
      <c r="C15" s="35" t="str">
        <f>IF($D15="","",VLOOKUP(LEFT($D15,1),TAB_List!$B$5:$F$12,2,FALSE))</f>
        <v>ศอ.</v>
      </c>
      <c r="D15" s="34" t="s">
        <v>44</v>
      </c>
      <c r="E15" s="34" t="str">
        <f t="shared" si="2"/>
        <v>งบบุคลากรเงินเดือนและสวัสดิการ ศอ.</v>
      </c>
      <c r="F15" s="18" t="s">
        <v>33</v>
      </c>
      <c r="G15" s="19" t="s">
        <v>39</v>
      </c>
      <c r="H15" s="20"/>
      <c r="I15" s="20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5"/>
      <c r="U15" s="21">
        <f t="shared" ref="U15:U18" si="6">SUM(I15:T15)</f>
        <v>0</v>
      </c>
      <c r="V15" s="22">
        <f t="shared" si="0"/>
        <v>0</v>
      </c>
      <c r="W15" s="26" t="str">
        <f t="shared" ref="W15:W18" si="7">IF(ABS(V15)&gt;0,"Error","")</f>
        <v/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</row>
    <row r="16" spans="2:255" s="28" customFormat="1" ht="19.95" customHeight="1">
      <c r="B16" s="18" t="s">
        <v>31</v>
      </c>
      <c r="C16" s="35" t="str">
        <f>IF($D16="","",VLOOKUP(LEFT($D16,1),TAB_List!$B$5:$F$12,2,FALSE))</f>
        <v>ศอ.</v>
      </c>
      <c r="D16" s="34" t="s">
        <v>44</v>
      </c>
      <c r="E16" s="34" t="str">
        <f t="shared" si="2"/>
        <v>งบบุคลากรเงินเดือนและสวัสดิการ ศอ.</v>
      </c>
      <c r="F16" s="18" t="s">
        <v>33</v>
      </c>
      <c r="G16" s="19" t="s">
        <v>40</v>
      </c>
      <c r="H16" s="20"/>
      <c r="I16" s="20"/>
      <c r="J16" s="23"/>
      <c r="K16" s="24"/>
      <c r="L16" s="24"/>
      <c r="M16" s="24"/>
      <c r="N16" s="24"/>
      <c r="O16" s="24"/>
      <c r="P16" s="24"/>
      <c r="Q16" s="24"/>
      <c r="R16" s="24"/>
      <c r="S16" s="24"/>
      <c r="T16" s="25"/>
      <c r="U16" s="21">
        <f t="shared" si="6"/>
        <v>0</v>
      </c>
      <c r="V16" s="22">
        <f t="shared" si="0"/>
        <v>0</v>
      </c>
      <c r="W16" s="26" t="str">
        <f t="shared" si="7"/>
        <v/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</row>
    <row r="17" spans="1:255" s="28" customFormat="1" ht="19.95" customHeight="1">
      <c r="B17" s="18" t="s">
        <v>31</v>
      </c>
      <c r="C17" s="35" t="str">
        <f>IF($D17="","",VLOOKUP(LEFT($D17,1),TAB_List!$B$5:$F$12,2,FALSE))</f>
        <v>ศน.</v>
      </c>
      <c r="D17" s="34" t="s">
        <v>45</v>
      </c>
      <c r="E17" s="34" t="str">
        <f t="shared" si="2"/>
        <v>งบบุคลากรเงินเดือนและสวัสดิการ ศน.</v>
      </c>
      <c r="F17" s="18" t="s">
        <v>33</v>
      </c>
      <c r="G17" s="19" t="s">
        <v>39</v>
      </c>
      <c r="H17" s="20"/>
      <c r="I17" s="20"/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5"/>
      <c r="U17" s="21">
        <f t="shared" si="6"/>
        <v>0</v>
      </c>
      <c r="V17" s="22">
        <f t="shared" si="0"/>
        <v>0</v>
      </c>
      <c r="W17" s="26" t="str">
        <f t="shared" si="7"/>
        <v/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</row>
    <row r="18" spans="1:255" s="28" customFormat="1" ht="19.95" customHeight="1">
      <c r="B18" s="18" t="s">
        <v>31</v>
      </c>
      <c r="C18" s="35" t="str">
        <f>IF($D18="","",VLOOKUP(LEFT($D18,1),TAB_List!$B$5:$F$12,2,FALSE))</f>
        <v>ศน.</v>
      </c>
      <c r="D18" s="34" t="s">
        <v>45</v>
      </c>
      <c r="E18" s="34" t="str">
        <f t="shared" si="2"/>
        <v>งบบุคลากรเงินเดือนและสวัสดิการ ศน.</v>
      </c>
      <c r="F18" s="34" t="s">
        <v>33</v>
      </c>
      <c r="G18" s="19" t="s">
        <v>40</v>
      </c>
      <c r="H18" s="20"/>
      <c r="I18" s="20"/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5"/>
      <c r="U18" s="21">
        <f t="shared" si="6"/>
        <v>0</v>
      </c>
      <c r="V18" s="22">
        <f t="shared" si="0"/>
        <v>0</v>
      </c>
      <c r="W18" s="26" t="str">
        <f t="shared" si="7"/>
        <v/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</row>
    <row r="19" spans="1:255" s="28" customFormat="1">
      <c r="B19" s="18"/>
      <c r="C19" s="18" t="str">
        <f>IF($D19="","",VLOOKUP(LEFT($D19,1),TAB_List!$B$5:$F$12,2,FALSE))</f>
        <v/>
      </c>
      <c r="D19" s="18"/>
      <c r="E19" s="34" t="str">
        <f t="shared" si="2"/>
        <v/>
      </c>
      <c r="F19" s="18"/>
      <c r="G19" s="29"/>
      <c r="H19" s="20"/>
      <c r="I19" s="20"/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5"/>
      <c r="U19" s="21">
        <f t="shared" ref="U19:U26" si="8">SUM(I19:T19)</f>
        <v>0</v>
      </c>
      <c r="V19" s="22">
        <f t="shared" si="0"/>
        <v>0</v>
      </c>
      <c r="W19" s="26" t="str">
        <f t="shared" si="1"/>
        <v/>
      </c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</row>
    <row r="20" spans="1:255" s="28" customFormat="1">
      <c r="B20" s="18"/>
      <c r="C20" s="18" t="str">
        <f>IF($D20="","",VLOOKUP(LEFT($D20,1),TAB_List!$B$5:$F$12,2,FALSE))</f>
        <v/>
      </c>
      <c r="D20" s="18"/>
      <c r="E20" s="34" t="str">
        <f t="shared" si="2"/>
        <v/>
      </c>
      <c r="F20" s="18"/>
      <c r="G20" s="29"/>
      <c r="H20" s="20"/>
      <c r="I20" s="20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5"/>
      <c r="U20" s="21">
        <f t="shared" ref="U20:U25" si="9">SUM(I20:T20)</f>
        <v>0</v>
      </c>
      <c r="V20" s="22">
        <f t="shared" ref="V20:V25" si="10">IF(H20-U20&lt;&gt;0,H20-U20,0)</f>
        <v>0</v>
      </c>
      <c r="W20" s="26" t="str">
        <f t="shared" ref="W20:W25" si="11">IF(ABS(V20)&gt;0,"Error","")</f>
        <v/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</row>
    <row r="21" spans="1:255" s="28" customFormat="1">
      <c r="B21" s="18"/>
      <c r="C21" s="18" t="str">
        <f>IF($D21="","",VLOOKUP(LEFT($D21,1),TAB_List!$B$5:$F$12,2,FALSE))</f>
        <v/>
      </c>
      <c r="D21" s="18"/>
      <c r="E21" s="18" t="str">
        <f t="shared" si="2"/>
        <v/>
      </c>
      <c r="F21" s="18"/>
      <c r="G21" s="29"/>
      <c r="H21" s="20"/>
      <c r="I21" s="20"/>
      <c r="J21" s="23"/>
      <c r="K21" s="24"/>
      <c r="L21" s="24"/>
      <c r="M21" s="24"/>
      <c r="N21" s="24"/>
      <c r="O21" s="24"/>
      <c r="P21" s="24"/>
      <c r="Q21" s="24"/>
      <c r="R21" s="24"/>
      <c r="S21" s="24"/>
      <c r="T21" s="25"/>
      <c r="U21" s="21">
        <f t="shared" si="9"/>
        <v>0</v>
      </c>
      <c r="V21" s="22">
        <f t="shared" si="10"/>
        <v>0</v>
      </c>
      <c r="W21" s="26" t="str">
        <f t="shared" si="11"/>
        <v/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</row>
    <row r="22" spans="1:255" s="28" customFormat="1">
      <c r="B22" s="18"/>
      <c r="C22" s="18" t="str">
        <f>IF($D22="","",VLOOKUP(LEFT($D22,1),TAB_List!$B$5:$F$12,2,FALSE))</f>
        <v/>
      </c>
      <c r="D22" s="18"/>
      <c r="E22" s="18" t="str">
        <f t="shared" si="2"/>
        <v/>
      </c>
      <c r="F22" s="18"/>
      <c r="G22" s="29"/>
      <c r="H22" s="20"/>
      <c r="I22" s="20"/>
      <c r="J22" s="23"/>
      <c r="K22" s="24"/>
      <c r="L22" s="24"/>
      <c r="M22" s="24"/>
      <c r="N22" s="24"/>
      <c r="O22" s="24"/>
      <c r="P22" s="24"/>
      <c r="Q22" s="24"/>
      <c r="R22" s="24"/>
      <c r="S22" s="24"/>
      <c r="T22" s="25"/>
      <c r="U22" s="21">
        <f t="shared" si="9"/>
        <v>0</v>
      </c>
      <c r="V22" s="22">
        <f t="shared" si="10"/>
        <v>0</v>
      </c>
      <c r="W22" s="26" t="str">
        <f t="shared" si="11"/>
        <v/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</row>
    <row r="23" spans="1:255" s="28" customFormat="1">
      <c r="B23" s="18"/>
      <c r="C23" s="18" t="str">
        <f>IF($D23="","",VLOOKUP(LEFT($D23,1),TAB_List!$B$5:$F$12,2,FALSE))</f>
        <v/>
      </c>
      <c r="D23" s="18"/>
      <c r="E23" s="18" t="str">
        <f t="shared" si="2"/>
        <v/>
      </c>
      <c r="F23" s="18"/>
      <c r="G23" s="29"/>
      <c r="H23" s="20"/>
      <c r="I23" s="20"/>
      <c r="J23" s="23"/>
      <c r="K23" s="24"/>
      <c r="L23" s="24"/>
      <c r="M23" s="24"/>
      <c r="N23" s="24"/>
      <c r="O23" s="24"/>
      <c r="P23" s="24"/>
      <c r="Q23" s="24"/>
      <c r="R23" s="24"/>
      <c r="S23" s="24"/>
      <c r="T23" s="25"/>
      <c r="U23" s="21">
        <f t="shared" si="9"/>
        <v>0</v>
      </c>
      <c r="V23" s="22">
        <f t="shared" si="10"/>
        <v>0</v>
      </c>
      <c r="W23" s="26" t="str">
        <f t="shared" si="11"/>
        <v/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</row>
    <row r="24" spans="1:255" s="28" customFormat="1">
      <c r="B24" s="18"/>
      <c r="C24" s="18" t="str">
        <f>IF($D24="","",VLOOKUP(LEFT($D24,1),TAB_List!$B$5:$F$12,2,FALSE))</f>
        <v/>
      </c>
      <c r="D24" s="18"/>
      <c r="E24" s="18" t="str">
        <f t="shared" si="2"/>
        <v/>
      </c>
      <c r="F24" s="18"/>
      <c r="G24" s="29"/>
      <c r="H24" s="20"/>
      <c r="I24" s="20"/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5"/>
      <c r="U24" s="21">
        <f t="shared" si="9"/>
        <v>0</v>
      </c>
      <c r="V24" s="22">
        <f t="shared" si="10"/>
        <v>0</v>
      </c>
      <c r="W24" s="26" t="str">
        <f t="shared" si="11"/>
        <v/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</row>
    <row r="25" spans="1:255" s="28" customFormat="1">
      <c r="B25" s="18"/>
      <c r="C25" s="18" t="str">
        <f>IF($D25="","",VLOOKUP(LEFT($D25,1),TAB_List!$B$5:$F$12,2,FALSE))</f>
        <v/>
      </c>
      <c r="D25" s="18"/>
      <c r="E25" s="18" t="str">
        <f t="shared" si="2"/>
        <v/>
      </c>
      <c r="F25" s="18"/>
      <c r="G25" s="29"/>
      <c r="H25" s="20"/>
      <c r="I25" s="20"/>
      <c r="J25" s="23"/>
      <c r="K25" s="24"/>
      <c r="L25" s="24"/>
      <c r="M25" s="24"/>
      <c r="N25" s="24"/>
      <c r="O25" s="24"/>
      <c r="P25" s="24"/>
      <c r="Q25" s="24"/>
      <c r="R25" s="24"/>
      <c r="S25" s="24"/>
      <c r="T25" s="25"/>
      <c r="U25" s="21">
        <f t="shared" si="9"/>
        <v>0</v>
      </c>
      <c r="V25" s="22">
        <f t="shared" si="10"/>
        <v>0</v>
      </c>
      <c r="W25" s="26" t="str">
        <f t="shared" si="11"/>
        <v/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</row>
    <row r="26" spans="1:255" s="28" customFormat="1">
      <c r="B26" s="18"/>
      <c r="C26" s="18" t="str">
        <f>IF($D26="","",VLOOKUP(LEFT($D26,1),TAB_List!$B$5:$F$12,2,FALSE))</f>
        <v/>
      </c>
      <c r="D26" s="18"/>
      <c r="E26" s="18" t="str">
        <f t="shared" si="2"/>
        <v/>
      </c>
      <c r="F26" s="18"/>
      <c r="G26" s="29"/>
      <c r="H26" s="20"/>
      <c r="I26" s="20"/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21">
        <f t="shared" si="8"/>
        <v>0</v>
      </c>
      <c r="V26" s="22">
        <f>IF(H26-U26&lt;&gt;0,H26-U26,0)</f>
        <v>0</v>
      </c>
      <c r="W26" s="26" t="str">
        <f t="shared" si="1"/>
        <v/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</row>
    <row r="27" spans="1:255" s="28" customFormat="1" ht="19.95" customHeight="1">
      <c r="B27" s="30" t="s">
        <v>32</v>
      </c>
      <c r="C27" s="30"/>
      <c r="D27" s="30"/>
      <c r="E27" s="30"/>
      <c r="F27" s="30"/>
      <c r="G27" s="31"/>
      <c r="H27" s="40">
        <f t="shared" ref="H27:V27" si="12">SUM(H9:H26)</f>
        <v>0</v>
      </c>
      <c r="I27" s="40">
        <f t="shared" si="12"/>
        <v>0</v>
      </c>
      <c r="J27" s="41">
        <f t="shared" si="12"/>
        <v>0</v>
      </c>
      <c r="K27" s="42">
        <f t="shared" si="12"/>
        <v>0</v>
      </c>
      <c r="L27" s="42">
        <f t="shared" si="12"/>
        <v>0</v>
      </c>
      <c r="M27" s="42">
        <f t="shared" si="12"/>
        <v>0</v>
      </c>
      <c r="N27" s="42">
        <f t="shared" si="12"/>
        <v>0</v>
      </c>
      <c r="O27" s="42">
        <f t="shared" si="12"/>
        <v>0</v>
      </c>
      <c r="P27" s="42">
        <f t="shared" si="12"/>
        <v>0</v>
      </c>
      <c r="Q27" s="42">
        <f t="shared" si="12"/>
        <v>0</v>
      </c>
      <c r="R27" s="42">
        <f t="shared" si="12"/>
        <v>0</v>
      </c>
      <c r="S27" s="42">
        <f t="shared" si="12"/>
        <v>0</v>
      </c>
      <c r="T27" s="42">
        <f t="shared" si="12"/>
        <v>0</v>
      </c>
      <c r="U27" s="40">
        <f t="shared" si="12"/>
        <v>0</v>
      </c>
      <c r="V27" s="43">
        <f t="shared" si="12"/>
        <v>0</v>
      </c>
      <c r="W27" s="32" t="str">
        <f>IF(ABS(V27)&gt;10,"Error","")</f>
        <v/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</row>
    <row r="28" spans="1:255" s="28" customFormat="1">
      <c r="A28" s="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</row>
    <row r="29" spans="1:255"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</row>
  </sheetData>
  <sheetProtection algorithmName="SHA-512" hashValue="3nSfO1loOLuJUaGn3NAglvk2KRmXZ5ErZo7cis+Pp3DZ4F1oS3XTt6lLsBPgD8uJM3PjO7oHEZUiKQRSOBQw+A==" saltValue="Nj3LU78K6z+mCIvgOlArTg==" spinCount="100000" sheet="1" objects="1" scenarios="1"/>
  <conditionalFormatting sqref="V9:V12 V19:V26">
    <cfRule type="cellIs" dxfId="7" priority="12" operator="greaterThan">
      <formula>NA()</formula>
    </cfRule>
  </conditionalFormatting>
  <conditionalFormatting sqref="H5">
    <cfRule type="expression" dxfId="6" priority="8">
      <formula>$H$4="Final"</formula>
    </cfRule>
    <cfRule type="expression" dxfId="5" priority="11">
      <formula>$H$5&lt;&gt;0</formula>
    </cfRule>
  </conditionalFormatting>
  <conditionalFormatting sqref="H4">
    <cfRule type="expression" dxfId="4" priority="9">
      <formula>$H$4="Final"</formula>
    </cfRule>
    <cfRule type="expression" dxfId="3" priority="10">
      <formula>$H$5&lt;&gt;0</formula>
    </cfRule>
  </conditionalFormatting>
  <conditionalFormatting sqref="V13:V14">
    <cfRule type="cellIs" dxfId="2" priority="7" operator="greaterThan">
      <formula>NA()</formula>
    </cfRule>
  </conditionalFormatting>
  <conditionalFormatting sqref="V15:V16">
    <cfRule type="cellIs" dxfId="1" priority="6" operator="greaterThan">
      <formula>NA()</formula>
    </cfRule>
  </conditionalFormatting>
  <conditionalFormatting sqref="V17:V18">
    <cfRule type="cellIs" dxfId="0" priority="5" operator="greaterThan">
      <formula>NA()</formula>
    </cfRule>
  </conditionalFormatting>
  <dataValidations count="4"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F9:F10">
      <formula1>List_AG_EXP</formula1>
    </dataValidation>
    <dataValidation type="decimal" allowBlank="1" showInputMessage="1" showErrorMessage="1" sqref="U9:V26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9:B26">
      <formula1>"External, Internal"</formula1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I9:T26">
      <formula1>Min</formula1>
      <formula2>Max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12"/>
  <sheetViews>
    <sheetView workbookViewId="0">
      <pane ySplit="4" topLeftCell="A5" activePane="bottomLeft" state="frozen"/>
      <selection pane="bottomLeft" activeCell="A5" sqref="A5"/>
    </sheetView>
  </sheetViews>
  <sheetFormatPr defaultRowHeight="13.2"/>
  <cols>
    <col min="1" max="1" width="0.88671875" style="44" customWidth="1"/>
    <col min="2" max="2" width="11.6640625" style="44" customWidth="1"/>
    <col min="3" max="4" width="10.77734375" style="44" customWidth="1"/>
    <col min="5" max="6" width="50.77734375" style="44" customWidth="1"/>
    <col min="7" max="16384" width="8.88671875" style="44"/>
  </cols>
  <sheetData>
    <row r="2" spans="2:6" ht="15">
      <c r="B2" s="45" t="s">
        <v>46</v>
      </c>
    </row>
    <row r="3" spans="2:6" ht="4.95" customHeight="1">
      <c r="B3" s="45"/>
    </row>
    <row r="4" spans="2:6" ht="25.05" customHeight="1">
      <c r="B4" s="46" t="s">
        <v>51</v>
      </c>
      <c r="C4" s="47" t="s">
        <v>59</v>
      </c>
      <c r="D4" s="47" t="s">
        <v>60</v>
      </c>
      <c r="E4" s="47" t="s">
        <v>61</v>
      </c>
      <c r="F4" s="47" t="s">
        <v>62</v>
      </c>
    </row>
    <row r="5" spans="2:6">
      <c r="B5" s="48" t="s">
        <v>38</v>
      </c>
      <c r="C5" s="48" t="s">
        <v>0</v>
      </c>
      <c r="D5" s="48" t="s">
        <v>54</v>
      </c>
      <c r="E5" s="48" t="s">
        <v>52</v>
      </c>
      <c r="F5" s="48" t="s">
        <v>54</v>
      </c>
    </row>
    <row r="6" spans="2:6">
      <c r="B6" s="48" t="s">
        <v>47</v>
      </c>
      <c r="C6" s="48" t="s">
        <v>2</v>
      </c>
      <c r="D6" s="48" t="s">
        <v>55</v>
      </c>
      <c r="E6" s="49" t="s">
        <v>53</v>
      </c>
      <c r="F6" s="48" t="s">
        <v>67</v>
      </c>
    </row>
    <row r="7" spans="2:6">
      <c r="B7" s="48" t="s">
        <v>48</v>
      </c>
      <c r="C7" s="48" t="s">
        <v>3</v>
      </c>
      <c r="D7" s="48" t="s">
        <v>56</v>
      </c>
      <c r="E7" s="48" t="s">
        <v>63</v>
      </c>
      <c r="F7" s="49" t="s">
        <v>65</v>
      </c>
    </row>
    <row r="8" spans="2:6">
      <c r="B8" s="48" t="s">
        <v>49</v>
      </c>
      <c r="C8" s="48" t="s">
        <v>1</v>
      </c>
      <c r="D8" s="48" t="s">
        <v>57</v>
      </c>
      <c r="E8" s="48" t="s">
        <v>64</v>
      </c>
      <c r="F8" s="49" t="s">
        <v>66</v>
      </c>
    </row>
    <row r="9" spans="2:6">
      <c r="B9" s="48" t="s">
        <v>50</v>
      </c>
      <c r="C9" s="48" t="s">
        <v>4</v>
      </c>
      <c r="D9" s="48" t="s">
        <v>58</v>
      </c>
      <c r="E9" s="48" t="s">
        <v>68</v>
      </c>
      <c r="F9" s="49" t="s">
        <v>69</v>
      </c>
    </row>
    <row r="10" spans="2:6">
      <c r="B10" s="48"/>
      <c r="C10" s="48"/>
      <c r="D10" s="48"/>
      <c r="E10" s="48"/>
      <c r="F10" s="48"/>
    </row>
    <row r="11" spans="2:6">
      <c r="B11" s="48"/>
      <c r="C11" s="48"/>
      <c r="D11" s="48"/>
      <c r="E11" s="48"/>
      <c r="F11" s="48"/>
    </row>
    <row r="12" spans="2:6">
      <c r="B12" s="48"/>
      <c r="C12" s="48"/>
      <c r="D12" s="48"/>
      <c r="E12" s="48"/>
      <c r="F12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HR-Expense</vt:lpstr>
      <vt:lpstr>TAB_List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tawisa</dc:creator>
  <cp:lastModifiedBy>Suphak.P</cp:lastModifiedBy>
  <cp:lastPrinted>2016-06-03T09:15:03Z</cp:lastPrinted>
  <dcterms:created xsi:type="dcterms:W3CDTF">2014-01-28T09:07:23Z</dcterms:created>
  <dcterms:modified xsi:type="dcterms:W3CDTF">2018-05-30T05:04:37Z</dcterms:modified>
</cp:coreProperties>
</file>