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F:\OneDrive - Sterling And Wilson\Desktop\10 MW O2 Power Kunigal_19.08.2023\ClientDGR 14.08.2022\2025\June-2025\12-06-2025\"/>
    </mc:Choice>
  </mc:AlternateContent>
  <xr:revisionPtr revIDLastSave="0" documentId="13_ncr:1_{E566024B-FF53-4713-B809-9CE8CAC2F0AE}" xr6:coauthVersionLast="47" xr6:coauthVersionMax="47" xr10:uidLastSave="{00000000-0000-0000-0000-000000000000}"/>
  <bookViews>
    <workbookView xWindow="-120" yWindow="-120" windowWidth="20730" windowHeight="11160" tabRatio="852" xr2:uid="{00000000-000D-0000-FFFF-FFFF00000000}"/>
  </bookViews>
  <sheets>
    <sheet name="Daily Dashboard" sheetId="13" r:id="rId1"/>
    <sheet name="CMS_Data" sheetId="18" r:id="rId2"/>
    <sheet name="Annual KPI" sheetId="12" r:id="rId3"/>
    <sheet name="Modelling New" sheetId="20" state="hidden" r:id="rId4"/>
    <sheet name="Monthly KPI" sheetId="10" r:id="rId5"/>
    <sheet name="Daily KPI" sheetId="19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9" i="1" l="1"/>
  <c r="H79" i="1"/>
  <c r="AB79" i="1"/>
  <c r="AC79" i="1"/>
  <c r="AE79" i="1" s="1"/>
  <c r="AD79" i="1"/>
  <c r="AF79" i="1"/>
  <c r="AG79" i="1" s="1"/>
  <c r="AI79" i="1"/>
  <c r="C1170" i="14" l="1"/>
  <c r="C1169" i="14"/>
  <c r="C1168" i="14"/>
  <c r="A1604" i="16"/>
  <c r="AC92" i="4"/>
  <c r="AD92" i="4"/>
  <c r="AI92" i="4" s="1"/>
  <c r="G92" i="4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G91" i="4"/>
  <c r="I91" i="4"/>
  <c r="J91" i="4"/>
  <c r="AA91" i="4"/>
  <c r="AB91" i="4"/>
  <c r="AI91" i="4"/>
  <c r="A1602" i="16"/>
  <c r="AC90" i="4"/>
  <c r="AD90" i="4"/>
  <c r="I90" i="4"/>
  <c r="J90" i="4"/>
  <c r="G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F75" i="1"/>
  <c r="H75" i="1"/>
  <c r="AB75" i="1"/>
  <c r="AC75" i="1"/>
  <c r="AD75" i="1"/>
  <c r="AF75" i="1"/>
  <c r="AG75" i="1" s="1"/>
  <c r="AI75" i="1"/>
  <c r="Q1171" i="6" l="1"/>
  <c r="Q1170" i="7" s="1"/>
  <c r="Q1168" i="6"/>
  <c r="Q1172" i="6"/>
  <c r="Q1167" i="6"/>
  <c r="Q1166" i="7" s="1"/>
  <c r="P1172" i="6"/>
  <c r="P1167" i="7"/>
  <c r="S1167" i="7"/>
  <c r="Q1170" i="6"/>
  <c r="U1169" i="7" s="1"/>
  <c r="AE75" i="1"/>
  <c r="T1170" i="7"/>
  <c r="R1170" i="7"/>
  <c r="P1170" i="7"/>
  <c r="P1166" i="7"/>
  <c r="R1167" i="7"/>
  <c r="P1170" i="6"/>
  <c r="P1168" i="6"/>
  <c r="M1167" i="7" s="1"/>
  <c r="U1167" i="7"/>
  <c r="Q1167" i="7"/>
  <c r="Q1169" i="6"/>
  <c r="S1170" i="7"/>
  <c r="P1171" i="6"/>
  <c r="P1169" i="6"/>
  <c r="M1168" i="7" s="1"/>
  <c r="P1167" i="6"/>
  <c r="U1170" i="7"/>
  <c r="T1167" i="7"/>
  <c r="U1166" i="7"/>
  <c r="S1166" i="7" l="1"/>
  <c r="Q1169" i="7"/>
  <c r="T1169" i="7"/>
  <c r="R1166" i="7"/>
  <c r="R1169" i="7"/>
  <c r="T1166" i="7"/>
  <c r="P1169" i="7"/>
  <c r="S1169" i="7"/>
  <c r="N1170" i="7"/>
  <c r="O1170" i="7"/>
  <c r="M1170" i="7"/>
  <c r="O1166" i="7"/>
  <c r="N1166" i="7"/>
  <c r="N1169" i="7"/>
  <c r="M1169" i="7"/>
  <c r="O1169" i="7"/>
  <c r="O1168" i="7"/>
  <c r="N1168" i="7"/>
  <c r="U1168" i="7"/>
  <c r="R1168" i="7"/>
  <c r="P1168" i="7"/>
  <c r="T1168" i="7"/>
  <c r="Q1168" i="7"/>
  <c r="N1167" i="7"/>
  <c r="O1167" i="7"/>
  <c r="S1168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G89" i="4"/>
  <c r="I89" i="4"/>
  <c r="J89" i="4"/>
  <c r="AA89" i="4"/>
  <c r="AB89" i="4"/>
  <c r="G88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G87" i="4"/>
  <c r="I87" i="4"/>
  <c r="J87" i="4"/>
  <c r="AA87" i="4"/>
  <c r="AB87" i="4"/>
  <c r="G86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G85" i="4"/>
  <c r="I85" i="4"/>
  <c r="J85" i="4"/>
  <c r="AA85" i="4"/>
  <c r="AB85" i="4"/>
  <c r="G84" i="4"/>
  <c r="I84" i="4"/>
  <c r="J84" i="4"/>
  <c r="AA84" i="4"/>
  <c r="AB84" i="4"/>
  <c r="G83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G82" i="4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2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/>
  <c r="U1159" i="7" l="1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P1233" i="6" l="1"/>
  <c r="Q1219" i="6"/>
  <c r="P1235" i="6"/>
  <c r="Q1231" i="6"/>
  <c r="P1223" i="6"/>
  <c r="P1211" i="6"/>
  <c r="Q1195" i="6"/>
  <c r="P1187" i="6"/>
  <c r="M1186" i="7" s="1"/>
  <c r="Q1232" i="6"/>
  <c r="Q1184" i="6"/>
  <c r="R1183" i="7" s="1"/>
  <c r="Q1230" i="6"/>
  <c r="P1222" i="6"/>
  <c r="Q1218" i="6"/>
  <c r="P1210" i="6"/>
  <c r="Q1206" i="6"/>
  <c r="P1198" i="6"/>
  <c r="Q1182" i="6"/>
  <c r="T1181" i="7" s="1"/>
  <c r="Q1183" i="6"/>
  <c r="R1182" i="7" s="1"/>
  <c r="P1199" i="6"/>
  <c r="Q1194" i="6"/>
  <c r="P1185" i="6"/>
  <c r="O1184" i="7" s="1"/>
  <c r="S1181" i="7"/>
  <c r="P1221" i="6"/>
  <c r="P1197" i="6"/>
  <c r="P1173" i="6"/>
  <c r="O1172" i="7" s="1"/>
  <c r="Q1220" i="6"/>
  <c r="Q1208" i="6"/>
  <c r="Q1196" i="6"/>
  <c r="R1171" i="7"/>
  <c r="P1175" i="6"/>
  <c r="J1174" i="7" s="1"/>
  <c r="P1237" i="6"/>
  <c r="P1209" i="6"/>
  <c r="P1213" i="6"/>
  <c r="P1180" i="6"/>
  <c r="N1179" i="7" s="1"/>
  <c r="P1230" i="6"/>
  <c r="P1218" i="6"/>
  <c r="P1206" i="6"/>
  <c r="P1194" i="6"/>
  <c r="P1182" i="6"/>
  <c r="N1181" i="7" s="1"/>
  <c r="Q1233" i="6"/>
  <c r="Q1221" i="6"/>
  <c r="Q1209" i="6"/>
  <c r="Q1197" i="6"/>
  <c r="Q1236" i="6"/>
  <c r="Q1224" i="6"/>
  <c r="Q1212" i="6"/>
  <c r="Q1200" i="6"/>
  <c r="Q1188" i="6"/>
  <c r="P1187" i="7" s="1"/>
  <c r="K1167" i="7"/>
  <c r="P1227" i="6"/>
  <c r="P1215" i="6"/>
  <c r="P1203" i="6"/>
  <c r="P1191" i="6"/>
  <c r="M1190" i="7" s="1"/>
  <c r="P1225" i="6"/>
  <c r="P1201" i="6"/>
  <c r="P1189" i="6"/>
  <c r="L1188" i="7" s="1"/>
  <c r="P1177" i="6"/>
  <c r="O1176" i="7" s="1"/>
  <c r="L1164" i="7"/>
  <c r="P1228" i="6"/>
  <c r="Q1216" i="6"/>
  <c r="P1204" i="6"/>
  <c r="Q1192" i="6"/>
  <c r="L1167" i="7"/>
  <c r="P1231" i="6"/>
  <c r="P1219" i="6"/>
  <c r="P1207" i="6"/>
  <c r="P1195" i="6"/>
  <c r="P1183" i="6"/>
  <c r="L1182" i="7" s="1"/>
  <c r="Q1234" i="6"/>
  <c r="Q1222" i="6"/>
  <c r="Q1210" i="6"/>
  <c r="Q1198" i="6"/>
  <c r="Q1186" i="6"/>
  <c r="U1185" i="7" s="1"/>
  <c r="Q1174" i="6"/>
  <c r="Q1173" i="7" s="1"/>
  <c r="Q1207" i="6"/>
  <c r="P1234" i="6"/>
  <c r="P1186" i="6"/>
  <c r="K1185" i="7" s="1"/>
  <c r="P1232" i="6"/>
  <c r="P1220" i="6"/>
  <c r="P1208" i="6"/>
  <c r="P1196" i="6"/>
  <c r="Q1235" i="6"/>
  <c r="Q1223" i="6"/>
  <c r="Q1211" i="6"/>
  <c r="Q1199" i="6"/>
  <c r="Q1187" i="6"/>
  <c r="U1186" i="7" s="1"/>
  <c r="P1226" i="6"/>
  <c r="P1214" i="6"/>
  <c r="P1202" i="6"/>
  <c r="P1178" i="6"/>
  <c r="N1177" i="7" s="1"/>
  <c r="J1165" i="7"/>
  <c r="P1229" i="6"/>
  <c r="P1217" i="6"/>
  <c r="P1205" i="6"/>
  <c r="P1193" i="6"/>
  <c r="J1164" i="7"/>
  <c r="Q1225" i="6"/>
  <c r="Q1201" i="6"/>
  <c r="P1216" i="6"/>
  <c r="P1192" i="6"/>
  <c r="Q1185" i="6"/>
  <c r="Q1184" i="7" s="1"/>
  <c r="Q1173" i="6"/>
  <c r="Q1172" i="7" s="1"/>
  <c r="P1236" i="6"/>
  <c r="P1224" i="6"/>
  <c r="P1212" i="6"/>
  <c r="P1200" i="6"/>
  <c r="P1188" i="6"/>
  <c r="N1187" i="7" s="1"/>
  <c r="P1176" i="6"/>
  <c r="J1175" i="7" s="1"/>
  <c r="J1163" i="7"/>
  <c r="Q1229" i="6"/>
  <c r="Q1217" i="6"/>
  <c r="Q1205" i="6"/>
  <c r="Q1193" i="6"/>
  <c r="Q1181" i="6"/>
  <c r="S1180" i="7" s="1"/>
  <c r="P1184" i="6"/>
  <c r="O1183" i="7" s="1"/>
  <c r="M1171" i="7"/>
  <c r="R1180" i="7"/>
  <c r="O1165" i="7"/>
  <c r="P1174" i="6"/>
  <c r="K1173" i="7" s="1"/>
  <c r="Q1228" i="6"/>
  <c r="Q1204" i="6"/>
  <c r="Q1180" i="6"/>
  <c r="Q1179" i="7" s="1"/>
  <c r="Q1215" i="6"/>
  <c r="Q1191" i="6"/>
  <c r="P1190" i="7" s="1"/>
  <c r="K1169" i="7"/>
  <c r="Q1227" i="6"/>
  <c r="Q1203" i="6"/>
  <c r="Q1179" i="6"/>
  <c r="T1178" i="7" s="1"/>
  <c r="Q1226" i="6"/>
  <c r="Q1214" i="6"/>
  <c r="Q1202" i="6"/>
  <c r="Q1190" i="6"/>
  <c r="S1189" i="7" s="1"/>
  <c r="Q1178" i="6"/>
  <c r="T1177" i="7" s="1"/>
  <c r="S1165" i="7"/>
  <c r="P1181" i="6"/>
  <c r="M1180" i="7" s="1"/>
  <c r="T1173" i="7"/>
  <c r="L1162" i="7"/>
  <c r="T1172" i="7"/>
  <c r="R1186" i="7"/>
  <c r="K1164" i="7"/>
  <c r="Q1237" i="6"/>
  <c r="Q1177" i="6"/>
  <c r="R1176" i="7" s="1"/>
  <c r="Q1176" i="6"/>
  <c r="P1175" i="7" s="1"/>
  <c r="P1179" i="6"/>
  <c r="N1178" i="7" s="1"/>
  <c r="K1177" i="7"/>
  <c r="J1167" i="7"/>
  <c r="Q1189" i="6"/>
  <c r="U1188" i="7" s="1"/>
  <c r="Q1175" i="6"/>
  <c r="P1174" i="7" s="1"/>
  <c r="P1190" i="6"/>
  <c r="O1189" i="7" s="1"/>
  <c r="Q1213" i="6"/>
  <c r="S1171" i="7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J1188" i="7" l="1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S1172" i="7"/>
  <c r="Q1177" i="7"/>
  <c r="P1171" i="7"/>
  <c r="O1186" i="7"/>
  <c r="J1190" i="7"/>
  <c r="S1187" i="7"/>
  <c r="K1172" i="7"/>
  <c r="L1172" i="7"/>
  <c r="L1190" i="7"/>
  <c r="K1190" i="7"/>
  <c r="T1182" i="7"/>
  <c r="T1171" i="7"/>
  <c r="L1186" i="7"/>
  <c r="U1171" i="7"/>
  <c r="P1183" i="7"/>
  <c r="K1182" i="7"/>
  <c r="Q1171" i="7"/>
  <c r="L1174" i="7"/>
  <c r="J1186" i="7"/>
  <c r="O1174" i="7"/>
  <c r="M1185" i="7"/>
  <c r="K1186" i="7"/>
  <c r="N1176" i="7"/>
  <c r="K1174" i="7"/>
  <c r="M1172" i="7"/>
  <c r="R1173" i="7"/>
  <c r="R1185" i="7"/>
  <c r="S1173" i="7"/>
  <c r="U1182" i="7"/>
  <c r="U1173" i="7"/>
  <c r="Q1182" i="7"/>
  <c r="P1173" i="7"/>
  <c r="S1182" i="7"/>
  <c r="M1179" i="7"/>
  <c r="N1172" i="7"/>
  <c r="N1186" i="7"/>
  <c r="S1186" i="7"/>
  <c r="N1190" i="7"/>
  <c r="K1188" i="7"/>
  <c r="L1181" i="7"/>
  <c r="J1181" i="7"/>
  <c r="O1181" i="7"/>
  <c r="R1181" i="7"/>
  <c r="P1181" i="7"/>
  <c r="P1177" i="7"/>
  <c r="U1177" i="7"/>
  <c r="R1175" i="7"/>
  <c r="U1181" i="7"/>
  <c r="Q1181" i="7"/>
  <c r="R1172" i="7"/>
  <c r="M1181" i="7"/>
  <c r="L1175" i="7"/>
  <c r="N1174" i="7"/>
  <c r="M1174" i="7"/>
  <c r="M1188" i="7"/>
  <c r="Q1175" i="7"/>
  <c r="N1188" i="7"/>
  <c r="J1182" i="7"/>
  <c r="M1182" i="7"/>
  <c r="T1189" i="7"/>
  <c r="R1190" i="7"/>
  <c r="P1159" i="6"/>
  <c r="O1158" i="7" s="1"/>
  <c r="AE68" i="1"/>
  <c r="Q1189" i="7"/>
  <c r="Q1190" i="7"/>
  <c r="P1178" i="7"/>
  <c r="U1180" i="7"/>
  <c r="T1185" i="7"/>
  <c r="K1165" i="7"/>
  <c r="T1186" i="7"/>
  <c r="T1184" i="7"/>
  <c r="R1178" i="7"/>
  <c r="N1165" i="7"/>
  <c r="T1175" i="7"/>
  <c r="T1190" i="7"/>
  <c r="S1178" i="7"/>
  <c r="O1185" i="7"/>
  <c r="R1184" i="7"/>
  <c r="J1176" i="7"/>
  <c r="L1173" i="7"/>
  <c r="K1168" i="7"/>
  <c r="S1185" i="7"/>
  <c r="O1177" i="7"/>
  <c r="K1162" i="7"/>
  <c r="M1176" i="7"/>
  <c r="O1182" i="7"/>
  <c r="J1162" i="7"/>
  <c r="K1179" i="7"/>
  <c r="L1176" i="7"/>
  <c r="M1177" i="7"/>
  <c r="L1185" i="7"/>
  <c r="M1165" i="7"/>
  <c r="U1189" i="7"/>
  <c r="S1190" i="7"/>
  <c r="J1179" i="7"/>
  <c r="Q1165" i="7"/>
  <c r="U1174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Q1178" i="7"/>
  <c r="U1190" i="7"/>
  <c r="S1184" i="7"/>
  <c r="P1185" i="7"/>
  <c r="P1186" i="7"/>
  <c r="S1174" i="7"/>
  <c r="T1188" i="7"/>
  <c r="Q1174" i="7"/>
  <c r="U1178" i="7"/>
  <c r="O1178" i="7"/>
  <c r="J1184" i="7"/>
  <c r="N1184" i="7"/>
  <c r="P1176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T1176" i="7"/>
  <c r="L1170" i="7"/>
  <c r="J1189" i="7"/>
  <c r="M1175" i="7"/>
  <c r="M1178" i="7"/>
  <c r="N1175" i="7"/>
  <c r="R1165" i="7"/>
  <c r="P1165" i="7"/>
  <c r="L1171" i="7"/>
  <c r="K1171" i="7"/>
  <c r="T1180" i="7"/>
  <c r="J1166" i="7"/>
  <c r="J1168" i="7"/>
  <c r="L1189" i="7"/>
  <c r="Q1180" i="7"/>
  <c r="U1176" i="7"/>
  <c r="L1183" i="7"/>
  <c r="K1183" i="7"/>
  <c r="J1178" i="7"/>
  <c r="J1180" i="7"/>
  <c r="O1171" i="7"/>
  <c r="N1171" i="7"/>
  <c r="K1175" i="7"/>
  <c r="K1189" i="7"/>
  <c r="J1170" i="7"/>
  <c r="N1183" i="7"/>
  <c r="J1173" i="7"/>
  <c r="S1176" i="7"/>
  <c r="O1173" i="7"/>
  <c r="J1169" i="7"/>
  <c r="K1170" i="7"/>
  <c r="M1183" i="7"/>
  <c r="T1174" i="7"/>
  <c r="O1187" i="7"/>
  <c r="K1187" i="7"/>
  <c r="M1187" i="7"/>
  <c r="M1173" i="7"/>
  <c r="O1180" i="7"/>
  <c r="L1168" i="7"/>
  <c r="Q1159" i="6"/>
  <c r="Q1158" i="7" s="1"/>
  <c r="P1180" i="7"/>
  <c r="Q1188" i="7"/>
  <c r="P1172" i="7"/>
  <c r="S1188" i="7"/>
  <c r="U1175" i="7"/>
  <c r="O1175" i="7"/>
  <c r="K1166" i="7"/>
  <c r="N1173" i="7"/>
  <c r="L1180" i="7"/>
  <c r="M1189" i="7"/>
  <c r="N1180" i="7"/>
  <c r="S1177" i="7"/>
  <c r="Q1176" i="7"/>
  <c r="R1177" i="7"/>
  <c r="U1172" i="7"/>
  <c r="R1174" i="7"/>
  <c r="S1175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G81" i="4"/>
  <c r="AA81" i="4"/>
  <c r="AB81" i="4"/>
  <c r="G80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Q1155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S1155" i="7" l="1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G4" i="4"/>
  <c r="AA4" i="4"/>
  <c r="AB4" i="4"/>
  <c r="AC4" i="4"/>
  <c r="AD4" i="4"/>
  <c r="AI4" i="4" s="1"/>
  <c r="G5" i="4"/>
  <c r="AA5" i="4"/>
  <c r="AB5" i="4"/>
  <c r="AC5" i="4"/>
  <c r="AD5" i="4"/>
  <c r="AI5" i="4" s="1"/>
  <c r="G6" i="4"/>
  <c r="AA6" i="4"/>
  <c r="AB6" i="4"/>
  <c r="AC6" i="4"/>
  <c r="AD6" i="4"/>
  <c r="AI6" i="4" s="1"/>
  <c r="G7" i="4"/>
  <c r="AA7" i="4"/>
  <c r="AB7" i="4"/>
  <c r="AC7" i="4"/>
  <c r="AD7" i="4"/>
  <c r="AI7" i="4" s="1"/>
  <c r="G8" i="4"/>
  <c r="AA8" i="4"/>
  <c r="AB8" i="4"/>
  <c r="AC8" i="4"/>
  <c r="AD8" i="4"/>
  <c r="AI8" i="4" s="1"/>
  <c r="G9" i="4"/>
  <c r="AA9" i="4"/>
  <c r="AB9" i="4"/>
  <c r="AC9" i="4"/>
  <c r="AD9" i="4"/>
  <c r="AI9" i="4" s="1"/>
  <c r="G10" i="4"/>
  <c r="AA10" i="4"/>
  <c r="AB10" i="4"/>
  <c r="AC10" i="4"/>
  <c r="AD10" i="4"/>
  <c r="AI10" i="4" s="1"/>
  <c r="G11" i="4"/>
  <c r="AA11" i="4"/>
  <c r="AB11" i="4"/>
  <c r="AC11" i="4"/>
  <c r="AD11" i="4"/>
  <c r="AI11" i="4" s="1"/>
  <c r="G12" i="4"/>
  <c r="AA12" i="4"/>
  <c r="AB12" i="4"/>
  <c r="AC12" i="4"/>
  <c r="AD12" i="4"/>
  <c r="AI12" i="4" s="1"/>
  <c r="G13" i="4"/>
  <c r="AA13" i="4"/>
  <c r="AB13" i="4"/>
  <c r="AC13" i="4"/>
  <c r="AD13" i="4"/>
  <c r="AI13" i="4" s="1"/>
  <c r="G14" i="4"/>
  <c r="AA14" i="4"/>
  <c r="AB14" i="4"/>
  <c r="AC14" i="4"/>
  <c r="AD14" i="4"/>
  <c r="AI14" i="4" s="1"/>
  <c r="G15" i="4"/>
  <c r="AA15" i="4"/>
  <c r="AB15" i="4"/>
  <c r="AC15" i="4"/>
  <c r="AD15" i="4"/>
  <c r="AI15" i="4" s="1"/>
  <c r="G16" i="4"/>
  <c r="AA16" i="4"/>
  <c r="AB16" i="4"/>
  <c r="AC16" i="4"/>
  <c r="AD16" i="4"/>
  <c r="AI16" i="4" s="1"/>
  <c r="G17" i="4"/>
  <c r="AA17" i="4"/>
  <c r="AB17" i="4"/>
  <c r="AC17" i="4"/>
  <c r="AD17" i="4"/>
  <c r="AI17" i="4" s="1"/>
  <c r="G18" i="4"/>
  <c r="AA18" i="4"/>
  <c r="AB18" i="4"/>
  <c r="AC18" i="4"/>
  <c r="AD18" i="4"/>
  <c r="AI18" i="4" s="1"/>
  <c r="G19" i="4"/>
  <c r="AA19" i="4"/>
  <c r="AB19" i="4"/>
  <c r="AC19" i="4"/>
  <c r="AD19" i="4"/>
  <c r="AI19" i="4" s="1"/>
  <c r="G20" i="4"/>
  <c r="AA20" i="4"/>
  <c r="AB20" i="4"/>
  <c r="AC20" i="4"/>
  <c r="AD20" i="4"/>
  <c r="AI20" i="4" s="1"/>
  <c r="G21" i="4"/>
  <c r="AA21" i="4"/>
  <c r="AB21" i="4"/>
  <c r="AC21" i="4"/>
  <c r="AD21" i="4"/>
  <c r="AI21" i="4" s="1"/>
  <c r="G22" i="4"/>
  <c r="AA22" i="4"/>
  <c r="AB22" i="4"/>
  <c r="AC22" i="4"/>
  <c r="AD22" i="4"/>
  <c r="AI22" i="4" s="1"/>
  <c r="G23" i="4"/>
  <c r="AA23" i="4"/>
  <c r="AB23" i="4"/>
  <c r="AC23" i="4"/>
  <c r="AD23" i="4"/>
  <c r="AI23" i="4" s="1"/>
  <c r="G24" i="4"/>
  <c r="AA24" i="4"/>
  <c r="AB24" i="4"/>
  <c r="AC24" i="4"/>
  <c r="AD24" i="4"/>
  <c r="AI24" i="4" s="1"/>
  <c r="G25" i="4"/>
  <c r="AA25" i="4"/>
  <c r="AB25" i="4"/>
  <c r="AC25" i="4"/>
  <c r="AD25" i="4"/>
  <c r="AI25" i="4" s="1"/>
  <c r="G26" i="4"/>
  <c r="AA26" i="4"/>
  <c r="AB26" i="4"/>
  <c r="AC26" i="4"/>
  <c r="AD26" i="4"/>
  <c r="AI26" i="4" s="1"/>
  <c r="G27" i="4"/>
  <c r="AA27" i="4"/>
  <c r="AB27" i="4"/>
  <c r="AC27" i="4"/>
  <c r="AD27" i="4"/>
  <c r="AI27" i="4" s="1"/>
  <c r="G28" i="4"/>
  <c r="AA28" i="4"/>
  <c r="AB28" i="4"/>
  <c r="AC28" i="4"/>
  <c r="AD28" i="4"/>
  <c r="AI28" i="4" s="1"/>
  <c r="G29" i="4"/>
  <c r="AA29" i="4"/>
  <c r="AB29" i="4"/>
  <c r="AC29" i="4"/>
  <c r="AD29" i="4"/>
  <c r="AI29" i="4" s="1"/>
  <c r="G30" i="4"/>
  <c r="AA30" i="4"/>
  <c r="AB30" i="4"/>
  <c r="AC30" i="4"/>
  <c r="AD30" i="4"/>
  <c r="AI30" i="4" s="1"/>
  <c r="G31" i="4"/>
  <c r="AA31" i="4"/>
  <c r="AB31" i="4"/>
  <c r="AC31" i="4"/>
  <c r="AD31" i="4"/>
  <c r="AI31" i="4" s="1"/>
  <c r="G32" i="4"/>
  <c r="AA32" i="4"/>
  <c r="AB32" i="4"/>
  <c r="AC32" i="4"/>
  <c r="AD32" i="4"/>
  <c r="AI32" i="4" s="1"/>
  <c r="G33" i="4"/>
  <c r="AA33" i="4"/>
  <c r="AB33" i="4"/>
  <c r="AC33" i="4"/>
  <c r="AD33" i="4"/>
  <c r="AI33" i="4" s="1"/>
  <c r="G34" i="4"/>
  <c r="AA34" i="4"/>
  <c r="AB34" i="4"/>
  <c r="AC34" i="4"/>
  <c r="AD34" i="4"/>
  <c r="AI34" i="4" s="1"/>
  <c r="G35" i="4"/>
  <c r="AA35" i="4"/>
  <c r="AB35" i="4"/>
  <c r="AC35" i="4"/>
  <c r="AD35" i="4"/>
  <c r="AI35" i="4" s="1"/>
  <c r="G36" i="4"/>
  <c r="AA36" i="4"/>
  <c r="AB36" i="4"/>
  <c r="AC36" i="4"/>
  <c r="AD36" i="4"/>
  <c r="AI36" i="4" s="1"/>
  <c r="G37" i="4"/>
  <c r="AA37" i="4"/>
  <c r="AB37" i="4"/>
  <c r="AC37" i="4"/>
  <c r="AD37" i="4"/>
  <c r="AI37" i="4" s="1"/>
  <c r="G38" i="4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G41" i="4"/>
  <c r="AA41" i="4"/>
  <c r="AB41" i="4"/>
  <c r="AC41" i="4"/>
  <c r="AD41" i="4"/>
  <c r="AI41" i="4" s="1"/>
  <c r="G42" i="4"/>
  <c r="AA42" i="4"/>
  <c r="AB42" i="4"/>
  <c r="AC42" i="4"/>
  <c r="AD42" i="4"/>
  <c r="AI42" i="4" s="1"/>
  <c r="G43" i="4"/>
  <c r="AA43" i="4"/>
  <c r="AB43" i="4"/>
  <c r="AC43" i="4"/>
  <c r="AD43" i="4"/>
  <c r="AI43" i="4" s="1"/>
  <c r="G44" i="4"/>
  <c r="AA44" i="4"/>
  <c r="AB44" i="4"/>
  <c r="AC44" i="4"/>
  <c r="AD44" i="4"/>
  <c r="AI44" i="4" s="1"/>
  <c r="G45" i="4"/>
  <c r="AA45" i="4"/>
  <c r="AB45" i="4"/>
  <c r="AC45" i="4"/>
  <c r="AD45" i="4"/>
  <c r="AI45" i="4" s="1"/>
  <c r="G46" i="4"/>
  <c r="AA46" i="4"/>
  <c r="AB46" i="4"/>
  <c r="AC46" i="4"/>
  <c r="AD46" i="4"/>
  <c r="AI46" i="4" s="1"/>
  <c r="G47" i="4"/>
  <c r="AA47" i="4"/>
  <c r="AB47" i="4"/>
  <c r="AC47" i="4"/>
  <c r="AD47" i="4"/>
  <c r="AI47" i="4" s="1"/>
  <c r="G48" i="4"/>
  <c r="AA48" i="4"/>
  <c r="AB48" i="4"/>
  <c r="AC48" i="4"/>
  <c r="AD48" i="4"/>
  <c r="AI48" i="4" s="1"/>
  <c r="G49" i="4"/>
  <c r="AA49" i="4"/>
  <c r="AB49" i="4"/>
  <c r="AC49" i="4"/>
  <c r="AD49" i="4"/>
  <c r="AI49" i="4" s="1"/>
  <c r="G50" i="4"/>
  <c r="AA50" i="4"/>
  <c r="AB50" i="4"/>
  <c r="AC50" i="4"/>
  <c r="AD50" i="4"/>
  <c r="AI50" i="4" s="1"/>
  <c r="G51" i="4"/>
  <c r="AA51" i="4"/>
  <c r="AB51" i="4"/>
  <c r="AC51" i="4"/>
  <c r="AD51" i="4"/>
  <c r="AI51" i="4" s="1"/>
  <c r="G52" i="4"/>
  <c r="AA52" i="4"/>
  <c r="AB52" i="4"/>
  <c r="AC52" i="4"/>
  <c r="AD52" i="4"/>
  <c r="AI52" i="4" s="1"/>
  <c r="G53" i="4"/>
  <c r="AA53" i="4"/>
  <c r="AB53" i="4"/>
  <c r="AC53" i="4"/>
  <c r="AD53" i="4"/>
  <c r="AI53" i="4" s="1"/>
  <c r="G54" i="4"/>
  <c r="AA54" i="4"/>
  <c r="AB54" i="4"/>
  <c r="AC54" i="4"/>
  <c r="AD54" i="4"/>
  <c r="AI54" i="4" s="1"/>
  <c r="G55" i="4"/>
  <c r="AA55" i="4"/>
  <c r="AB55" i="4"/>
  <c r="AC55" i="4"/>
  <c r="AD55" i="4"/>
  <c r="AI55" i="4" s="1"/>
  <c r="G56" i="4"/>
  <c r="AA56" i="4"/>
  <c r="AB56" i="4"/>
  <c r="AC56" i="4"/>
  <c r="AD56" i="4"/>
  <c r="AI56" i="4" s="1"/>
  <c r="G57" i="4"/>
  <c r="AA57" i="4"/>
  <c r="AB57" i="4"/>
  <c r="AC57" i="4"/>
  <c r="AD57" i="4"/>
  <c r="AI57" i="4" s="1"/>
  <c r="G58" i="4"/>
  <c r="AA58" i="4"/>
  <c r="AB58" i="4"/>
  <c r="AC58" i="4"/>
  <c r="AD58" i="4"/>
  <c r="AI58" i="4" s="1"/>
  <c r="G59" i="4"/>
  <c r="AA59" i="4"/>
  <c r="AB59" i="4"/>
  <c r="AC59" i="4"/>
  <c r="AD59" i="4"/>
  <c r="AI59" i="4" s="1"/>
  <c r="G60" i="4"/>
  <c r="AA60" i="4"/>
  <c r="AB60" i="4"/>
  <c r="AC60" i="4"/>
  <c r="AD60" i="4"/>
  <c r="AI60" i="4"/>
  <c r="G61" i="4"/>
  <c r="AA61" i="4"/>
  <c r="AB61" i="4"/>
  <c r="AC61" i="4"/>
  <c r="AD61" i="4"/>
  <c r="AI61" i="4" s="1"/>
  <c r="G62" i="4"/>
  <c r="AA62" i="4"/>
  <c r="AB62" i="4"/>
  <c r="AC62" i="4"/>
  <c r="AD62" i="4"/>
  <c r="AI62" i="4" s="1"/>
  <c r="G63" i="4"/>
  <c r="AA63" i="4"/>
  <c r="AB63" i="4"/>
  <c r="AC63" i="4"/>
  <c r="AD63" i="4"/>
  <c r="AI63" i="4" s="1"/>
  <c r="G64" i="4"/>
  <c r="AA64" i="4"/>
  <c r="AB64" i="4"/>
  <c r="AC64" i="4"/>
  <c r="AD64" i="4"/>
  <c r="AI64" i="4" s="1"/>
  <c r="G65" i="4"/>
  <c r="AA65" i="4"/>
  <c r="AB65" i="4"/>
  <c r="AC65" i="4"/>
  <c r="AD65" i="4"/>
  <c r="AI65" i="4" s="1"/>
  <c r="G66" i="4"/>
  <c r="AA66" i="4"/>
  <c r="AB66" i="4"/>
  <c r="AC66" i="4"/>
  <c r="AD66" i="4"/>
  <c r="AI66" i="4" s="1"/>
  <c r="G67" i="4"/>
  <c r="AA67" i="4"/>
  <c r="AB67" i="4"/>
  <c r="AC67" i="4"/>
  <c r="AD67" i="4"/>
  <c r="AI67" i="4" s="1"/>
  <c r="G68" i="4"/>
  <c r="AA68" i="4"/>
  <c r="AB68" i="4"/>
  <c r="AC68" i="4"/>
  <c r="AD68" i="4"/>
  <c r="AI68" i="4" s="1"/>
  <c r="G69" i="4"/>
  <c r="AA69" i="4"/>
  <c r="AB69" i="4"/>
  <c r="AC69" i="4"/>
  <c r="AD69" i="4"/>
  <c r="AI69" i="4" s="1"/>
  <c r="G70" i="4"/>
  <c r="AA70" i="4"/>
  <c r="AB70" i="4"/>
  <c r="AC70" i="4"/>
  <c r="AD70" i="4"/>
  <c r="AI70" i="4" s="1"/>
  <c r="G71" i="4"/>
  <c r="AA71" i="4"/>
  <c r="AB71" i="4"/>
  <c r="AC71" i="4"/>
  <c r="AD71" i="4"/>
  <c r="AI71" i="4" s="1"/>
  <c r="G72" i="4"/>
  <c r="AA72" i="4"/>
  <c r="AB72" i="4"/>
  <c r="AC72" i="4"/>
  <c r="AD72" i="4"/>
  <c r="AI72" i="4" s="1"/>
  <c r="G73" i="4"/>
  <c r="AA73" i="4"/>
  <c r="AB73" i="4"/>
  <c r="AC73" i="4"/>
  <c r="AD73" i="4"/>
  <c r="AI73" i="4" s="1"/>
  <c r="G74" i="4"/>
  <c r="AA74" i="4"/>
  <c r="AB74" i="4"/>
  <c r="AC74" i="4"/>
  <c r="AD74" i="4"/>
  <c r="AI74" i="4" s="1"/>
  <c r="G75" i="4"/>
  <c r="AA75" i="4"/>
  <c r="AB75" i="4"/>
  <c r="AC75" i="4"/>
  <c r="AD75" i="4"/>
  <c r="AI75" i="4" s="1"/>
  <c r="G76" i="4"/>
  <c r="AA76" i="4"/>
  <c r="AB76" i="4"/>
  <c r="AC76" i="4"/>
  <c r="AD76" i="4"/>
  <c r="AI76" i="4" s="1"/>
  <c r="G77" i="4"/>
  <c r="AA77" i="4"/>
  <c r="AB77" i="4"/>
  <c r="AC77" i="4"/>
  <c r="AD77" i="4"/>
  <c r="AI77" i="4" s="1"/>
  <c r="G78" i="4"/>
  <c r="AA78" i="4"/>
  <c r="AB78" i="4"/>
  <c r="AC78" i="4"/>
  <c r="AD78" i="4"/>
  <c r="AI78" i="4" s="1"/>
  <c r="G79" i="4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R1154" i="7"/>
  <c r="P1155" i="6"/>
  <c r="N1154" i="7" s="1"/>
  <c r="Q1154" i="6"/>
  <c r="S1153" i="7" s="1"/>
  <c r="S1154" i="7"/>
  <c r="P1153" i="6"/>
  <c r="N1152" i="7" s="1"/>
  <c r="Q1154" i="7"/>
  <c r="S1152" i="7"/>
  <c r="AE63" i="1"/>
  <c r="P1154" i="6"/>
  <c r="J1153" i="7" s="1"/>
  <c r="P1154" i="7"/>
  <c r="C1154" i="14"/>
  <c r="G1154" i="14"/>
  <c r="H1154" i="14"/>
  <c r="Q1154" i="14"/>
  <c r="U1152" i="7" l="1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AB896" i="11" s="1"/>
  <c r="M896" i="11"/>
  <c r="P895" i="11"/>
  <c r="AB895" i="11" s="1"/>
  <c r="M895" i="11"/>
  <c r="P894" i="11"/>
  <c r="AB894" i="11" s="1"/>
  <c r="M894" i="11"/>
  <c r="P893" i="11"/>
  <c r="AB893" i="11" s="1"/>
  <c r="M893" i="11"/>
  <c r="P892" i="11"/>
  <c r="AB892" i="11" s="1"/>
  <c r="M892" i="11"/>
  <c r="P891" i="11"/>
  <c r="AB891" i="11" s="1"/>
  <c r="M891" i="11"/>
  <c r="P890" i="11"/>
  <c r="AB890" i="11" s="1"/>
  <c r="M890" i="11"/>
  <c r="P889" i="11"/>
  <c r="AB889" i="11" s="1"/>
  <c r="M889" i="11"/>
  <c r="P888" i="11"/>
  <c r="AB888" i="11" s="1"/>
  <c r="M888" i="11"/>
  <c r="P887" i="11"/>
  <c r="AB887" i="11" s="1"/>
  <c r="M887" i="11"/>
  <c r="P886" i="11"/>
  <c r="AB886" i="11" s="1"/>
  <c r="M886" i="11"/>
  <c r="P885" i="11"/>
  <c r="AB885" i="11" s="1"/>
  <c r="M885" i="11"/>
  <c r="P884" i="11"/>
  <c r="AB884" i="11" s="1"/>
  <c r="M884" i="11"/>
  <c r="P883" i="11"/>
  <c r="AB883" i="11" s="1"/>
  <c r="M883" i="11"/>
  <c r="P882" i="11"/>
  <c r="AB882" i="11" s="1"/>
  <c r="M882" i="11"/>
  <c r="P881" i="11"/>
  <c r="AB881" i="11" s="1"/>
  <c r="M881" i="11"/>
  <c r="P880" i="11"/>
  <c r="AB880" i="11" s="1"/>
  <c r="M880" i="11"/>
  <c r="P879" i="11"/>
  <c r="AB879" i="11" s="1"/>
  <c r="M879" i="11"/>
  <c r="P878" i="11"/>
  <c r="AB878" i="11" s="1"/>
  <c r="M878" i="11"/>
  <c r="P877" i="11"/>
  <c r="AB877" i="11" s="1"/>
  <c r="M877" i="11"/>
  <c r="P876" i="11"/>
  <c r="AB876" i="11" s="1"/>
  <c r="M876" i="11"/>
  <c r="P875" i="11"/>
  <c r="AB875" i="11" s="1"/>
  <c r="M875" i="11"/>
  <c r="P874" i="11"/>
  <c r="AB874" i="11" s="1"/>
  <c r="M874" i="11"/>
  <c r="P873" i="11"/>
  <c r="AB873" i="11" s="1"/>
  <c r="M873" i="11"/>
  <c r="P872" i="11"/>
  <c r="AB872" i="11" s="1"/>
  <c r="M872" i="11"/>
  <c r="P871" i="11"/>
  <c r="AB871" i="11" s="1"/>
  <c r="M871" i="11"/>
  <c r="P870" i="11"/>
  <c r="AB870" i="11" s="1"/>
  <c r="M870" i="11"/>
  <c r="P869" i="11"/>
  <c r="AB869" i="11" s="1"/>
  <c r="M869" i="11"/>
  <c r="P868" i="11"/>
  <c r="AB868" i="11" s="1"/>
  <c r="M868" i="11"/>
  <c r="P867" i="11"/>
  <c r="AB867" i="11" s="1"/>
  <c r="M867" i="11"/>
  <c r="P866" i="11"/>
  <c r="AB866" i="11" s="1"/>
  <c r="M866" i="11"/>
  <c r="P865" i="11"/>
  <c r="AB865" i="11" s="1"/>
  <c r="M865" i="11"/>
  <c r="P864" i="11"/>
  <c r="AB864" i="11" s="1"/>
  <c r="M864" i="11"/>
  <c r="P863" i="11"/>
  <c r="AB863" i="11" s="1"/>
  <c r="M863" i="11"/>
  <c r="P862" i="11"/>
  <c r="AB862" i="11" s="1"/>
  <c r="M862" i="11"/>
  <c r="P861" i="11"/>
  <c r="AB861" i="11" s="1"/>
  <c r="M861" i="11"/>
  <c r="P860" i="11"/>
  <c r="AB860" i="11" s="1"/>
  <c r="M860" i="11"/>
  <c r="P859" i="11"/>
  <c r="AB859" i="11" s="1"/>
  <c r="M859" i="11"/>
  <c r="P858" i="11"/>
  <c r="AB858" i="11" s="1"/>
  <c r="M858" i="11"/>
  <c r="P857" i="11"/>
  <c r="AB857" i="11" s="1"/>
  <c r="M857" i="11"/>
  <c r="P856" i="11"/>
  <c r="AB856" i="11" s="1"/>
  <c r="M856" i="11"/>
  <c r="P855" i="11"/>
  <c r="AB855" i="11" s="1"/>
  <c r="M855" i="11"/>
  <c r="P854" i="11"/>
  <c r="AB854" i="11" s="1"/>
  <c r="M854" i="11"/>
  <c r="P853" i="11"/>
  <c r="AB853" i="11" s="1"/>
  <c r="M853" i="11"/>
  <c r="P852" i="11"/>
  <c r="AB852" i="11" s="1"/>
  <c r="M852" i="11"/>
  <c r="P851" i="11"/>
  <c r="AB851" i="11" s="1"/>
  <c r="M851" i="11"/>
  <c r="P850" i="11"/>
  <c r="AB850" i="11" s="1"/>
  <c r="M850" i="11"/>
  <c r="P849" i="11"/>
  <c r="AB849" i="11" s="1"/>
  <c r="M849" i="11"/>
  <c r="P848" i="11"/>
  <c r="AB848" i="11" s="1"/>
  <c r="M848" i="11"/>
  <c r="P847" i="11"/>
  <c r="AB847" i="11" s="1"/>
  <c r="M847" i="11"/>
  <c r="P846" i="11"/>
  <c r="AB846" i="11" s="1"/>
  <c r="M846" i="11"/>
  <c r="P845" i="11"/>
  <c r="AB845" i="11" s="1"/>
  <c r="M845" i="11"/>
  <c r="P844" i="11"/>
  <c r="AB844" i="11" s="1"/>
  <c r="M844" i="11"/>
  <c r="P843" i="11"/>
  <c r="AB843" i="11" s="1"/>
  <c r="M843" i="11"/>
  <c r="P842" i="11"/>
  <c r="AB842" i="11" s="1"/>
  <c r="M842" i="11"/>
  <c r="P841" i="11"/>
  <c r="AB841" i="11" s="1"/>
  <c r="M841" i="11"/>
  <c r="P840" i="11"/>
  <c r="AB840" i="11" s="1"/>
  <c r="M840" i="11"/>
  <c r="P839" i="11"/>
  <c r="AB839" i="11" s="1"/>
  <c r="M839" i="11"/>
  <c r="P838" i="11"/>
  <c r="AB838" i="11" s="1"/>
  <c r="M838" i="11"/>
  <c r="P837" i="11"/>
  <c r="AB837" i="11" s="1"/>
  <c r="M837" i="11"/>
  <c r="P836" i="11"/>
  <c r="AB836" i="11" s="1"/>
  <c r="M836" i="11"/>
  <c r="P835" i="11"/>
  <c r="AB835" i="11" s="1"/>
  <c r="M835" i="11"/>
  <c r="P834" i="11"/>
  <c r="AB834" i="11" s="1"/>
  <c r="M834" i="11"/>
  <c r="P833" i="11"/>
  <c r="AB833" i="11" s="1"/>
  <c r="M833" i="11"/>
  <c r="P832" i="11"/>
  <c r="AB832" i="11" s="1"/>
  <c r="M832" i="11"/>
  <c r="P831" i="11"/>
  <c r="AB831" i="11" s="1"/>
  <c r="M831" i="11"/>
  <c r="P830" i="11"/>
  <c r="AB830" i="11" s="1"/>
  <c r="M830" i="11"/>
  <c r="P829" i="11"/>
  <c r="AB829" i="11" s="1"/>
  <c r="M829" i="11"/>
  <c r="P828" i="11"/>
  <c r="AB828" i="11" s="1"/>
  <c r="M828" i="11"/>
  <c r="P827" i="11"/>
  <c r="AB827" i="11" s="1"/>
  <c r="M827" i="11"/>
  <c r="P826" i="11"/>
  <c r="AB826" i="11" s="1"/>
  <c r="M826" i="11"/>
  <c r="P825" i="11"/>
  <c r="AB825" i="11" s="1"/>
  <c r="M825" i="11"/>
  <c r="P824" i="11"/>
  <c r="AB824" i="11" s="1"/>
  <c r="M824" i="11"/>
  <c r="P823" i="11"/>
  <c r="AB823" i="11" s="1"/>
  <c r="M823" i="11"/>
  <c r="P822" i="11"/>
  <c r="AB822" i="11" s="1"/>
  <c r="M822" i="11"/>
  <c r="P821" i="11"/>
  <c r="AB821" i="11" s="1"/>
  <c r="M821" i="11"/>
  <c r="P820" i="11"/>
  <c r="AB820" i="11" s="1"/>
  <c r="M820" i="11"/>
  <c r="P819" i="11"/>
  <c r="AB819" i="11" s="1"/>
  <c r="M819" i="11"/>
  <c r="P818" i="11"/>
  <c r="AB818" i="11" s="1"/>
  <c r="M818" i="11"/>
  <c r="P817" i="11"/>
  <c r="AB817" i="11" s="1"/>
  <c r="M817" i="11"/>
  <c r="P816" i="11"/>
  <c r="AB816" i="11" s="1"/>
  <c r="M816" i="11"/>
  <c r="P815" i="11"/>
  <c r="AB815" i="11" s="1"/>
  <c r="M815" i="11"/>
  <c r="P814" i="11"/>
  <c r="AB814" i="11" s="1"/>
  <c r="M814" i="11"/>
  <c r="P813" i="11"/>
  <c r="AB813" i="11" s="1"/>
  <c r="M813" i="11"/>
  <c r="P812" i="11"/>
  <c r="AB812" i="11" s="1"/>
  <c r="M812" i="11"/>
  <c r="P811" i="11"/>
  <c r="AB811" i="11" s="1"/>
  <c r="M811" i="11"/>
  <c r="P810" i="11"/>
  <c r="AB810" i="11" s="1"/>
  <c r="M810" i="11"/>
  <c r="P809" i="11"/>
  <c r="AB809" i="11" s="1"/>
  <c r="M809" i="11"/>
  <c r="P808" i="11"/>
  <c r="AB808" i="11" s="1"/>
  <c r="M808" i="11"/>
  <c r="P807" i="11"/>
  <c r="AB807" i="11" s="1"/>
  <c r="M807" i="11"/>
  <c r="P806" i="11"/>
  <c r="AB806" i="11" s="1"/>
  <c r="M806" i="11"/>
  <c r="P805" i="11"/>
  <c r="AB805" i="11" s="1"/>
  <c r="M805" i="11"/>
  <c r="P804" i="11"/>
  <c r="AB804" i="11" s="1"/>
  <c r="M804" i="11"/>
  <c r="P803" i="11"/>
  <c r="AB803" i="11" s="1"/>
  <c r="M803" i="11"/>
  <c r="P802" i="11"/>
  <c r="AB802" i="11" s="1"/>
  <c r="M802" i="11"/>
  <c r="P801" i="11"/>
  <c r="AB801" i="11" s="1"/>
  <c r="M801" i="11"/>
  <c r="P800" i="11"/>
  <c r="AB800" i="11" s="1"/>
  <c r="M800" i="11"/>
  <c r="P799" i="11"/>
  <c r="AB799" i="11" s="1"/>
  <c r="M799" i="11"/>
  <c r="P798" i="11"/>
  <c r="AB798" i="11" s="1"/>
  <c r="M798" i="11"/>
  <c r="P797" i="11"/>
  <c r="AB797" i="11" s="1"/>
  <c r="M797" i="11"/>
  <c r="P796" i="11"/>
  <c r="AB796" i="11" s="1"/>
  <c r="M796" i="11"/>
  <c r="P795" i="11"/>
  <c r="AB795" i="11" s="1"/>
  <c r="M795" i="11"/>
  <c r="P794" i="11"/>
  <c r="AB794" i="11" s="1"/>
  <c r="M794" i="11"/>
  <c r="P793" i="11"/>
  <c r="AB793" i="11" s="1"/>
  <c r="M793" i="11"/>
  <c r="P792" i="11"/>
  <c r="AB792" i="11" s="1"/>
  <c r="M792" i="11"/>
  <c r="P791" i="11"/>
  <c r="AB791" i="11" s="1"/>
  <c r="M791" i="11"/>
  <c r="P790" i="11"/>
  <c r="AB790" i="11" s="1"/>
  <c r="M790" i="11"/>
  <c r="P789" i="11"/>
  <c r="AB789" i="11" s="1"/>
  <c r="M789" i="11"/>
  <c r="P788" i="11"/>
  <c r="AB788" i="11" s="1"/>
  <c r="M788" i="11"/>
  <c r="P787" i="11"/>
  <c r="AB787" i="11" s="1"/>
  <c r="M787" i="11"/>
  <c r="P786" i="11"/>
  <c r="AB786" i="11" s="1"/>
  <c r="M786" i="11"/>
  <c r="P785" i="11"/>
  <c r="AB785" i="11" s="1"/>
  <c r="M785" i="11"/>
  <c r="P784" i="11"/>
  <c r="AB784" i="11" s="1"/>
  <c r="M784" i="11"/>
  <c r="P783" i="11"/>
  <c r="AB783" i="11" s="1"/>
  <c r="M783" i="11"/>
  <c r="P782" i="11"/>
  <c r="AB782" i="11" s="1"/>
  <c r="M782" i="11"/>
  <c r="P781" i="11"/>
  <c r="AB781" i="11" s="1"/>
  <c r="M781" i="11"/>
  <c r="P780" i="11"/>
  <c r="AB780" i="11" s="1"/>
  <c r="M780" i="11"/>
  <c r="P779" i="11"/>
  <c r="AB779" i="11" s="1"/>
  <c r="M779" i="11"/>
  <c r="P778" i="11"/>
  <c r="AB778" i="11" s="1"/>
  <c r="M778" i="11"/>
  <c r="P777" i="11"/>
  <c r="AB777" i="11" s="1"/>
  <c r="M777" i="11"/>
  <c r="P776" i="11"/>
  <c r="AB776" i="11" s="1"/>
  <c r="M776" i="11"/>
  <c r="P775" i="11"/>
  <c r="AB775" i="11" s="1"/>
  <c r="M775" i="11"/>
  <c r="P774" i="11"/>
  <c r="AB774" i="11" s="1"/>
  <c r="M774" i="11"/>
  <c r="P773" i="11"/>
  <c r="AB773" i="11" s="1"/>
  <c r="M773" i="11"/>
  <c r="P772" i="11"/>
  <c r="AB772" i="11" s="1"/>
  <c r="M772" i="11"/>
  <c r="P771" i="11"/>
  <c r="AB771" i="11" s="1"/>
  <c r="M771" i="11"/>
  <c r="P770" i="11"/>
  <c r="AB770" i="11" s="1"/>
  <c r="M770" i="11"/>
  <c r="P769" i="11"/>
  <c r="AB769" i="11" s="1"/>
  <c r="M769" i="11"/>
  <c r="P768" i="11"/>
  <c r="AB768" i="11" s="1"/>
  <c r="M768" i="11"/>
  <c r="P767" i="11"/>
  <c r="AB767" i="11" s="1"/>
  <c r="M767" i="11"/>
  <c r="P766" i="11"/>
  <c r="AB766" i="11" s="1"/>
  <c r="M766" i="11"/>
  <c r="P765" i="11"/>
  <c r="AB765" i="11" s="1"/>
  <c r="M765" i="11"/>
  <c r="P764" i="11"/>
  <c r="AB764" i="11" s="1"/>
  <c r="M764" i="11"/>
  <c r="P763" i="11"/>
  <c r="AB763" i="11" s="1"/>
  <c r="M763" i="11"/>
  <c r="P762" i="11"/>
  <c r="AB762" i="11" s="1"/>
  <c r="M762" i="11"/>
  <c r="P761" i="11"/>
  <c r="AB761" i="11" s="1"/>
  <c r="M761" i="11"/>
  <c r="P760" i="11"/>
  <c r="AB760" i="11" s="1"/>
  <c r="M760" i="11"/>
  <c r="P759" i="11"/>
  <c r="AB759" i="11" s="1"/>
  <c r="M759" i="11"/>
  <c r="P758" i="11"/>
  <c r="AB758" i="11" s="1"/>
  <c r="M758" i="11"/>
  <c r="P757" i="11"/>
  <c r="AB757" i="11" s="1"/>
  <c r="M757" i="11"/>
  <c r="P756" i="11"/>
  <c r="AB756" i="11" s="1"/>
  <c r="M756" i="11"/>
  <c r="P755" i="11"/>
  <c r="AB755" i="11" s="1"/>
  <c r="M755" i="11"/>
  <c r="P754" i="11"/>
  <c r="AB754" i="11" s="1"/>
  <c r="M754" i="11"/>
  <c r="P753" i="11"/>
  <c r="AB753" i="11" s="1"/>
  <c r="M753" i="11"/>
  <c r="P752" i="11"/>
  <c r="AB752" i="11" s="1"/>
  <c r="M752" i="11"/>
  <c r="P751" i="11"/>
  <c r="AB751" i="11" s="1"/>
  <c r="M751" i="11"/>
  <c r="P750" i="11"/>
  <c r="AB750" i="11" s="1"/>
  <c r="M750" i="11"/>
  <c r="P749" i="11"/>
  <c r="AB749" i="11" s="1"/>
  <c r="M749" i="11"/>
  <c r="P748" i="11"/>
  <c r="AB748" i="11" s="1"/>
  <c r="M748" i="11"/>
  <c r="P747" i="11"/>
  <c r="AB747" i="11" s="1"/>
  <c r="M747" i="11"/>
  <c r="P746" i="11"/>
  <c r="AB746" i="11" s="1"/>
  <c r="M746" i="11"/>
  <c r="P745" i="11"/>
  <c r="AB745" i="11" s="1"/>
  <c r="M745" i="11"/>
  <c r="P744" i="11"/>
  <c r="AB744" i="11" s="1"/>
  <c r="M744" i="11"/>
  <c r="P743" i="11"/>
  <c r="AB743" i="11" s="1"/>
  <c r="M743" i="11"/>
  <c r="P742" i="11"/>
  <c r="AB742" i="11" s="1"/>
  <c r="M742" i="11"/>
  <c r="P741" i="11"/>
  <c r="AB741" i="11" s="1"/>
  <c r="M741" i="11"/>
  <c r="P740" i="11"/>
  <c r="AB740" i="11" s="1"/>
  <c r="M740" i="11"/>
  <c r="P739" i="11"/>
  <c r="AB739" i="11" s="1"/>
  <c r="M739" i="11"/>
  <c r="P738" i="11"/>
  <c r="AB738" i="11" s="1"/>
  <c r="M738" i="11"/>
  <c r="P737" i="11"/>
  <c r="AB737" i="11" s="1"/>
  <c r="M737" i="11"/>
  <c r="P736" i="11"/>
  <c r="AB736" i="11" s="1"/>
  <c r="M736" i="11"/>
  <c r="P735" i="11"/>
  <c r="AB735" i="11" s="1"/>
  <c r="M735" i="11"/>
  <c r="P734" i="11"/>
  <c r="AB734" i="11" s="1"/>
  <c r="M734" i="11"/>
  <c r="P733" i="11"/>
  <c r="AB733" i="11" s="1"/>
  <c r="M733" i="11"/>
  <c r="P732" i="11"/>
  <c r="AB732" i="11" s="1"/>
  <c r="M732" i="11"/>
  <c r="P731" i="11"/>
  <c r="AB731" i="11" s="1"/>
  <c r="M731" i="11"/>
  <c r="P730" i="11"/>
  <c r="AB730" i="11" s="1"/>
  <c r="M730" i="11"/>
  <c r="P729" i="11"/>
  <c r="AB729" i="11" s="1"/>
  <c r="M729" i="11"/>
  <c r="P728" i="11"/>
  <c r="AB728" i="11" s="1"/>
  <c r="M728" i="11"/>
  <c r="P727" i="11"/>
  <c r="AB727" i="11" s="1"/>
  <c r="M727" i="11"/>
  <c r="P726" i="11"/>
  <c r="AB726" i="11" s="1"/>
  <c r="M726" i="11"/>
  <c r="P725" i="11"/>
  <c r="AB725" i="11" s="1"/>
  <c r="M725" i="11"/>
  <c r="P724" i="11"/>
  <c r="AB724" i="11" s="1"/>
  <c r="M724" i="11"/>
  <c r="P723" i="11"/>
  <c r="AB723" i="11" s="1"/>
  <c r="M723" i="11"/>
  <c r="P722" i="11"/>
  <c r="AB722" i="11" s="1"/>
  <c r="M722" i="11"/>
  <c r="P721" i="11"/>
  <c r="AB721" i="11" s="1"/>
  <c r="M721" i="11"/>
  <c r="P720" i="11"/>
  <c r="AB720" i="11" s="1"/>
  <c r="M720" i="11"/>
  <c r="P719" i="11"/>
  <c r="AB719" i="11" s="1"/>
  <c r="M719" i="11"/>
  <c r="P718" i="11"/>
  <c r="AB718" i="11" s="1"/>
  <c r="M718" i="11"/>
  <c r="P717" i="11"/>
  <c r="AB717" i="11" s="1"/>
  <c r="M717" i="11"/>
  <c r="P716" i="11"/>
  <c r="AB716" i="11" s="1"/>
  <c r="M716" i="11"/>
  <c r="P715" i="11"/>
  <c r="AB715" i="11" s="1"/>
  <c r="M715" i="11"/>
  <c r="P714" i="11"/>
  <c r="AB714" i="11" s="1"/>
  <c r="M714" i="11"/>
  <c r="P713" i="11"/>
  <c r="AB713" i="11" s="1"/>
  <c r="M713" i="11"/>
  <c r="P712" i="11"/>
  <c r="AB712" i="11" s="1"/>
  <c r="M712" i="11"/>
  <c r="P711" i="11"/>
  <c r="AB711" i="11" s="1"/>
  <c r="M711" i="11"/>
  <c r="P710" i="11"/>
  <c r="AB710" i="11" s="1"/>
  <c r="M710" i="11"/>
  <c r="P709" i="11"/>
  <c r="AB709" i="11" s="1"/>
  <c r="M709" i="11"/>
  <c r="P708" i="11"/>
  <c r="AB708" i="11" s="1"/>
  <c r="M708" i="11"/>
  <c r="P707" i="11"/>
  <c r="AB707" i="11" s="1"/>
  <c r="M707" i="11"/>
  <c r="P706" i="11"/>
  <c r="AB706" i="11" s="1"/>
  <c r="M706" i="11"/>
  <c r="P705" i="11"/>
  <c r="AB705" i="11" s="1"/>
  <c r="M705" i="11"/>
  <c r="P704" i="11"/>
  <c r="AB704" i="11" s="1"/>
  <c r="M704" i="11"/>
  <c r="P703" i="11"/>
  <c r="AB703" i="11" s="1"/>
  <c r="M703" i="11"/>
  <c r="P702" i="11"/>
  <c r="AB702" i="11" s="1"/>
  <c r="M702" i="11"/>
  <c r="P701" i="11"/>
  <c r="AB701" i="11" s="1"/>
  <c r="M701" i="11"/>
  <c r="P700" i="11"/>
  <c r="AB700" i="11" s="1"/>
  <c r="M700" i="11"/>
  <c r="P699" i="11"/>
  <c r="AB699" i="11" s="1"/>
  <c r="M699" i="11"/>
  <c r="P698" i="11"/>
  <c r="AB698" i="11" s="1"/>
  <c r="M698" i="11"/>
  <c r="P697" i="11"/>
  <c r="AB697" i="11" s="1"/>
  <c r="M697" i="11"/>
  <c r="P696" i="11"/>
  <c r="AB696" i="11" s="1"/>
  <c r="M696" i="11"/>
  <c r="P695" i="11"/>
  <c r="AB695" i="11" s="1"/>
  <c r="M695" i="11"/>
  <c r="P694" i="11"/>
  <c r="AB694" i="11" s="1"/>
  <c r="M694" i="11"/>
  <c r="P693" i="11"/>
  <c r="AB693" i="11" s="1"/>
  <c r="M693" i="11"/>
  <c r="P692" i="11"/>
  <c r="AB692" i="11" s="1"/>
  <c r="M692" i="11"/>
  <c r="P691" i="11"/>
  <c r="AB691" i="11" s="1"/>
  <c r="M691" i="11"/>
  <c r="P690" i="11"/>
  <c r="AB690" i="11" s="1"/>
  <c r="M690" i="11"/>
  <c r="P689" i="11"/>
  <c r="AB689" i="11" s="1"/>
  <c r="M689" i="11"/>
  <c r="P688" i="11"/>
  <c r="AB688" i="11" s="1"/>
  <c r="M688" i="11"/>
  <c r="P687" i="11"/>
  <c r="AB687" i="11" s="1"/>
  <c r="M687" i="11"/>
  <c r="P686" i="11"/>
  <c r="AB686" i="11" s="1"/>
  <c r="M686" i="11"/>
  <c r="P685" i="11"/>
  <c r="AB685" i="11" s="1"/>
  <c r="M685" i="11"/>
  <c r="P684" i="11"/>
  <c r="AB684" i="11" s="1"/>
  <c r="M684" i="11"/>
  <c r="P683" i="11"/>
  <c r="AB683" i="11" s="1"/>
  <c r="M683" i="11"/>
  <c r="P682" i="11"/>
  <c r="AB682" i="11" s="1"/>
  <c r="M682" i="11"/>
  <c r="P681" i="11"/>
  <c r="AB681" i="11" s="1"/>
  <c r="M681" i="11"/>
  <c r="P680" i="11"/>
  <c r="AB680" i="11" s="1"/>
  <c r="M680" i="11"/>
  <c r="P679" i="11"/>
  <c r="AB679" i="11" s="1"/>
  <c r="M679" i="11"/>
  <c r="P678" i="11"/>
  <c r="AB678" i="11" s="1"/>
  <c r="M678" i="11"/>
  <c r="P677" i="11"/>
  <c r="AB677" i="11" s="1"/>
  <c r="M677" i="11"/>
  <c r="P676" i="11"/>
  <c r="AB676" i="11" s="1"/>
  <c r="M676" i="11"/>
  <c r="P675" i="11"/>
  <c r="AB675" i="11" s="1"/>
  <c r="M675" i="11"/>
  <c r="P674" i="11"/>
  <c r="AB674" i="11" s="1"/>
  <c r="M674" i="11"/>
  <c r="P673" i="11"/>
  <c r="AB673" i="11" s="1"/>
  <c r="M673" i="11"/>
  <c r="P672" i="11"/>
  <c r="AB672" i="11" s="1"/>
  <c r="M672" i="11"/>
  <c r="P671" i="11"/>
  <c r="AB671" i="11" s="1"/>
  <c r="M671" i="11"/>
  <c r="P670" i="11"/>
  <c r="AB670" i="11" s="1"/>
  <c r="M670" i="11"/>
  <c r="P669" i="11"/>
  <c r="AB669" i="11" s="1"/>
  <c r="M669" i="11"/>
  <c r="P668" i="11"/>
  <c r="AB668" i="11" s="1"/>
  <c r="M668" i="11"/>
  <c r="P667" i="11"/>
  <c r="AB667" i="11" s="1"/>
  <c r="M667" i="11"/>
  <c r="P666" i="11"/>
  <c r="AB666" i="11" s="1"/>
  <c r="M666" i="11"/>
  <c r="P665" i="11"/>
  <c r="AB665" i="11" s="1"/>
  <c r="M665" i="11"/>
  <c r="P664" i="11"/>
  <c r="AB664" i="11" s="1"/>
  <c r="M664" i="11"/>
  <c r="P663" i="11"/>
  <c r="AB663" i="11" s="1"/>
  <c r="M663" i="11"/>
  <c r="P662" i="11"/>
  <c r="AB662" i="11" s="1"/>
  <c r="M662" i="11"/>
  <c r="P661" i="11"/>
  <c r="AB661" i="11" s="1"/>
  <c r="M661" i="11"/>
  <c r="P660" i="11"/>
  <c r="AB660" i="11" s="1"/>
  <c r="M660" i="11"/>
  <c r="P659" i="11"/>
  <c r="AB659" i="11" s="1"/>
  <c r="M659" i="11"/>
  <c r="P658" i="11"/>
  <c r="AB658" i="11" s="1"/>
  <c r="M658" i="11"/>
  <c r="P657" i="11"/>
  <c r="AB657" i="11" s="1"/>
  <c r="M657" i="11"/>
  <c r="P656" i="11"/>
  <c r="AB656" i="11" s="1"/>
  <c r="M656" i="11"/>
  <c r="P655" i="11"/>
  <c r="AB655" i="11" s="1"/>
  <c r="M655" i="11"/>
  <c r="P654" i="11"/>
  <c r="AB654" i="11" s="1"/>
  <c r="M654" i="11"/>
  <c r="P653" i="11"/>
  <c r="AB653" i="11" s="1"/>
  <c r="M653" i="11"/>
  <c r="P652" i="11"/>
  <c r="AB652" i="11" s="1"/>
  <c r="M652" i="11"/>
  <c r="P651" i="11"/>
  <c r="AB651" i="11" s="1"/>
  <c r="M651" i="11"/>
  <c r="P650" i="11"/>
  <c r="AB650" i="11" s="1"/>
  <c r="M650" i="11"/>
  <c r="P649" i="11"/>
  <c r="AB649" i="11" s="1"/>
  <c r="M649" i="11"/>
  <c r="P648" i="11"/>
  <c r="AB648" i="11" s="1"/>
  <c r="M648" i="11"/>
  <c r="P647" i="11"/>
  <c r="AB647" i="11" s="1"/>
  <c r="M647" i="11"/>
  <c r="P646" i="11"/>
  <c r="AB646" i="11" s="1"/>
  <c r="M646" i="11"/>
  <c r="P645" i="11"/>
  <c r="AB645" i="11" s="1"/>
  <c r="M645" i="11"/>
  <c r="P644" i="11"/>
  <c r="AB644" i="11" s="1"/>
  <c r="M644" i="11"/>
  <c r="P643" i="11"/>
  <c r="AB643" i="11" s="1"/>
  <c r="M643" i="11"/>
  <c r="P642" i="11"/>
  <c r="AB642" i="11" s="1"/>
  <c r="M642" i="11"/>
  <c r="P641" i="11"/>
  <c r="AB641" i="11" s="1"/>
  <c r="M641" i="11"/>
  <c r="P640" i="11"/>
  <c r="AB640" i="11" s="1"/>
  <c r="M640" i="11"/>
  <c r="P639" i="11"/>
  <c r="AB639" i="11" s="1"/>
  <c r="M639" i="11"/>
  <c r="P638" i="11"/>
  <c r="AB638" i="11" s="1"/>
  <c r="M638" i="11"/>
  <c r="P637" i="11"/>
  <c r="AB637" i="11" s="1"/>
  <c r="M637" i="11"/>
  <c r="P636" i="11"/>
  <c r="AB636" i="11" s="1"/>
  <c r="M636" i="11"/>
  <c r="P635" i="11"/>
  <c r="AB635" i="11" s="1"/>
  <c r="M635" i="11"/>
  <c r="P634" i="11"/>
  <c r="AB634" i="11" s="1"/>
  <c r="M634" i="11"/>
  <c r="P633" i="11"/>
  <c r="AB633" i="11" s="1"/>
  <c r="M633" i="11"/>
  <c r="P632" i="11"/>
  <c r="AB632" i="11" s="1"/>
  <c r="M632" i="11"/>
  <c r="P631" i="11"/>
  <c r="AB631" i="11" s="1"/>
  <c r="M631" i="11"/>
  <c r="P630" i="11"/>
  <c r="AB630" i="11" s="1"/>
  <c r="M630" i="11"/>
  <c r="P629" i="11"/>
  <c r="AB629" i="11" s="1"/>
  <c r="M629" i="11"/>
  <c r="P628" i="11"/>
  <c r="AB628" i="11" s="1"/>
  <c r="M628" i="11"/>
  <c r="P627" i="11"/>
  <c r="AB627" i="11" s="1"/>
  <c r="M627" i="11"/>
  <c r="P626" i="11"/>
  <c r="AB626" i="11" s="1"/>
  <c r="M626" i="11"/>
  <c r="P625" i="11"/>
  <c r="AB625" i="11" s="1"/>
  <c r="M625" i="11"/>
  <c r="P624" i="11"/>
  <c r="AB624" i="11" s="1"/>
  <c r="M624" i="11"/>
  <c r="P623" i="11"/>
  <c r="AB623" i="11" s="1"/>
  <c r="M623" i="11"/>
  <c r="P622" i="11"/>
  <c r="AB622" i="11" s="1"/>
  <c r="M622" i="11"/>
  <c r="P621" i="11"/>
  <c r="AB621" i="11" s="1"/>
  <c r="M621" i="11"/>
  <c r="P620" i="11"/>
  <c r="AB620" i="11" s="1"/>
  <c r="M620" i="11"/>
  <c r="P619" i="11"/>
  <c r="AB619" i="11" s="1"/>
  <c r="M619" i="11"/>
  <c r="P618" i="11"/>
  <c r="AB618" i="11" s="1"/>
  <c r="M618" i="11"/>
  <c r="P617" i="11"/>
  <c r="AB617" i="11" s="1"/>
  <c r="M617" i="11"/>
  <c r="P616" i="11"/>
  <c r="AB616" i="11" s="1"/>
  <c r="M616" i="11"/>
  <c r="P615" i="11"/>
  <c r="AB615" i="11" s="1"/>
  <c r="M615" i="11"/>
  <c r="P614" i="11"/>
  <c r="AB614" i="11" s="1"/>
  <c r="M614" i="11"/>
  <c r="P613" i="11"/>
  <c r="AB613" i="11" s="1"/>
  <c r="M613" i="11"/>
  <c r="P612" i="11"/>
  <c r="AB612" i="11" s="1"/>
  <c r="M612" i="11"/>
  <c r="P611" i="11"/>
  <c r="AB611" i="11" s="1"/>
  <c r="M611" i="11"/>
  <c r="P610" i="11"/>
  <c r="AB610" i="11" s="1"/>
  <c r="M610" i="11"/>
  <c r="P609" i="11"/>
  <c r="AB609" i="11" s="1"/>
  <c r="M609" i="11"/>
  <c r="P608" i="11"/>
  <c r="AB608" i="11" s="1"/>
  <c r="M608" i="11"/>
  <c r="P607" i="11"/>
  <c r="AB607" i="11" s="1"/>
  <c r="M607" i="11"/>
  <c r="P606" i="11"/>
  <c r="AB606" i="11" s="1"/>
  <c r="M606" i="11"/>
  <c r="P605" i="11"/>
  <c r="AB605" i="11" s="1"/>
  <c r="M605" i="11"/>
  <c r="P604" i="11"/>
  <c r="AB604" i="11" s="1"/>
  <c r="M604" i="11"/>
  <c r="P603" i="11"/>
  <c r="AB603" i="11" s="1"/>
  <c r="M603" i="11"/>
  <c r="P602" i="11"/>
  <c r="AB602" i="11" s="1"/>
  <c r="M602" i="11"/>
  <c r="P601" i="11"/>
  <c r="AB601" i="11" s="1"/>
  <c r="M601" i="11"/>
  <c r="P600" i="11"/>
  <c r="AB600" i="11" s="1"/>
  <c r="M600" i="11"/>
  <c r="P599" i="11"/>
  <c r="AB599" i="11" s="1"/>
  <c r="M599" i="11"/>
  <c r="P598" i="11"/>
  <c r="AB598" i="11" s="1"/>
  <c r="M598" i="11"/>
  <c r="P597" i="11"/>
  <c r="AB597" i="11" s="1"/>
  <c r="M597" i="11"/>
  <c r="P596" i="11"/>
  <c r="AB596" i="11" s="1"/>
  <c r="M596" i="11"/>
  <c r="P595" i="11"/>
  <c r="AB595" i="11" s="1"/>
  <c r="M595" i="11"/>
  <c r="P594" i="11"/>
  <c r="AB594" i="11" s="1"/>
  <c r="M594" i="11"/>
  <c r="P593" i="11"/>
  <c r="AB593" i="11" s="1"/>
  <c r="M593" i="11"/>
  <c r="P592" i="11"/>
  <c r="AB592" i="11" s="1"/>
  <c r="M592" i="11"/>
  <c r="P591" i="11"/>
  <c r="AB591" i="11" s="1"/>
  <c r="M591" i="11"/>
  <c r="P590" i="11"/>
  <c r="AB590" i="11" s="1"/>
  <c r="M590" i="11"/>
  <c r="P589" i="11"/>
  <c r="AB589" i="11" s="1"/>
  <c r="M589" i="11"/>
  <c r="P588" i="11"/>
  <c r="AB588" i="11" s="1"/>
  <c r="M588" i="11"/>
  <c r="P587" i="11"/>
  <c r="AB587" i="11" s="1"/>
  <c r="M587" i="11"/>
  <c r="P586" i="11"/>
  <c r="AB586" i="11" s="1"/>
  <c r="M586" i="11"/>
  <c r="P585" i="11"/>
  <c r="AB585" i="11" s="1"/>
  <c r="M585" i="11"/>
  <c r="P584" i="11"/>
  <c r="AB584" i="11" s="1"/>
  <c r="M584" i="11"/>
  <c r="P583" i="11"/>
  <c r="AB583" i="11" s="1"/>
  <c r="M583" i="11"/>
  <c r="P582" i="11"/>
  <c r="AB582" i="11" s="1"/>
  <c r="M582" i="11"/>
  <c r="P581" i="11"/>
  <c r="AB581" i="11" s="1"/>
  <c r="M581" i="11"/>
  <c r="P580" i="11"/>
  <c r="AB580" i="11" s="1"/>
  <c r="M580" i="11"/>
  <c r="P579" i="11"/>
  <c r="AB579" i="11" s="1"/>
  <c r="M579" i="11"/>
  <c r="P578" i="11"/>
  <c r="AB578" i="11" s="1"/>
  <c r="M578" i="11"/>
  <c r="P577" i="11"/>
  <c r="AB577" i="11" s="1"/>
  <c r="M577" i="11"/>
  <c r="P576" i="11"/>
  <c r="AB576" i="11" s="1"/>
  <c r="M576" i="11"/>
  <c r="P575" i="11"/>
  <c r="AB575" i="11" s="1"/>
  <c r="M575" i="11"/>
  <c r="P574" i="11"/>
  <c r="AB574" i="11" s="1"/>
  <c r="M574" i="11"/>
  <c r="P573" i="11"/>
  <c r="AB573" i="11" s="1"/>
  <c r="M573" i="11"/>
  <c r="P572" i="11"/>
  <c r="AB572" i="11" s="1"/>
  <c r="M572" i="11"/>
  <c r="P571" i="11"/>
  <c r="AB571" i="11" s="1"/>
  <c r="M571" i="11"/>
  <c r="P570" i="11"/>
  <c r="AB570" i="11" s="1"/>
  <c r="M570" i="11"/>
  <c r="P569" i="11"/>
  <c r="AB569" i="11" s="1"/>
  <c r="M569" i="11"/>
  <c r="P568" i="11"/>
  <c r="AB568" i="11" s="1"/>
  <c r="M568" i="11"/>
  <c r="P567" i="11"/>
  <c r="AB567" i="11" s="1"/>
  <c r="M567" i="11"/>
  <c r="P566" i="11"/>
  <c r="AB566" i="11" s="1"/>
  <c r="M566" i="11"/>
  <c r="P565" i="11"/>
  <c r="AB565" i="11" s="1"/>
  <c r="M565" i="11"/>
  <c r="P564" i="11"/>
  <c r="AB564" i="11" s="1"/>
  <c r="M564" i="11"/>
  <c r="P563" i="11"/>
  <c r="AB563" i="11" s="1"/>
  <c r="M563" i="11"/>
  <c r="P562" i="11"/>
  <c r="AB562" i="11" s="1"/>
  <c r="M562" i="11"/>
  <c r="P561" i="11"/>
  <c r="AB561" i="11" s="1"/>
  <c r="M561" i="11"/>
  <c r="P560" i="11"/>
  <c r="AB560" i="11" s="1"/>
  <c r="M560" i="11"/>
  <c r="P559" i="11"/>
  <c r="AB559" i="11" s="1"/>
  <c r="M559" i="11"/>
  <c r="P558" i="11"/>
  <c r="AB558" i="11" s="1"/>
  <c r="M558" i="11"/>
  <c r="P557" i="11"/>
  <c r="AB557" i="11" s="1"/>
  <c r="M557" i="11"/>
  <c r="P556" i="11"/>
  <c r="AB556" i="11" s="1"/>
  <c r="M556" i="11"/>
  <c r="P555" i="11"/>
  <c r="AB555" i="11" s="1"/>
  <c r="M555" i="11"/>
  <c r="P554" i="11"/>
  <c r="AB554" i="11" s="1"/>
  <c r="M554" i="11"/>
  <c r="P553" i="11"/>
  <c r="AB553" i="11" s="1"/>
  <c r="M553" i="11"/>
  <c r="P552" i="11"/>
  <c r="AB552" i="11" s="1"/>
  <c r="M552" i="11"/>
  <c r="P551" i="11"/>
  <c r="AB551" i="11" s="1"/>
  <c r="M551" i="11"/>
  <c r="P550" i="11"/>
  <c r="AB550" i="11" s="1"/>
  <c r="M550" i="11"/>
  <c r="P549" i="11"/>
  <c r="AB549" i="11" s="1"/>
  <c r="M549" i="11"/>
  <c r="P548" i="11"/>
  <c r="AB548" i="11" s="1"/>
  <c r="M548" i="11"/>
  <c r="P547" i="11"/>
  <c r="AB547" i="11" s="1"/>
  <c r="M547" i="11"/>
  <c r="P546" i="11"/>
  <c r="AB546" i="11" s="1"/>
  <c r="M546" i="11"/>
  <c r="P545" i="11"/>
  <c r="AB545" i="11" s="1"/>
  <c r="M545" i="11"/>
  <c r="P544" i="11"/>
  <c r="AB544" i="11" s="1"/>
  <c r="M544" i="11"/>
  <c r="P543" i="11"/>
  <c r="AB543" i="11" s="1"/>
  <c r="M543" i="11"/>
  <c r="P542" i="11"/>
  <c r="AB542" i="11" s="1"/>
  <c r="M542" i="11"/>
  <c r="P541" i="11"/>
  <c r="AB541" i="11" s="1"/>
  <c r="M541" i="11"/>
  <c r="P540" i="11"/>
  <c r="AB540" i="11" s="1"/>
  <c r="M540" i="11"/>
  <c r="P539" i="11"/>
  <c r="AB539" i="11" s="1"/>
  <c r="M539" i="11"/>
  <c r="P538" i="11"/>
  <c r="AB538" i="11" s="1"/>
  <c r="M538" i="11"/>
  <c r="P537" i="11"/>
  <c r="AB537" i="11" s="1"/>
  <c r="M537" i="11"/>
  <c r="P536" i="11"/>
  <c r="AB536" i="11" s="1"/>
  <c r="M536" i="11"/>
  <c r="P535" i="11"/>
  <c r="AB535" i="11" s="1"/>
  <c r="M535" i="11"/>
  <c r="P534" i="11"/>
  <c r="AB534" i="11" s="1"/>
  <c r="M534" i="11"/>
  <c r="P533" i="11"/>
  <c r="AB533" i="11" s="1"/>
  <c r="M533" i="11"/>
  <c r="P532" i="11"/>
  <c r="AB532" i="11" s="1"/>
  <c r="M532" i="11"/>
  <c r="P531" i="11"/>
  <c r="AB531" i="11" s="1"/>
  <c r="M531" i="11"/>
  <c r="P530" i="11"/>
  <c r="AB530" i="11" s="1"/>
  <c r="M530" i="11"/>
  <c r="P529" i="11"/>
  <c r="AB529" i="11" s="1"/>
  <c r="M529" i="11"/>
  <c r="P528" i="11"/>
  <c r="AB528" i="11" s="1"/>
  <c r="M528" i="11"/>
  <c r="P527" i="11"/>
  <c r="AB527" i="11" s="1"/>
  <c r="M527" i="11"/>
  <c r="P526" i="11"/>
  <c r="AB526" i="11" s="1"/>
  <c r="M526" i="11"/>
  <c r="P525" i="11"/>
  <c r="AB525" i="11" s="1"/>
  <c r="M525" i="11"/>
  <c r="P524" i="11"/>
  <c r="AB524" i="11" s="1"/>
  <c r="M524" i="11"/>
  <c r="P523" i="11"/>
  <c r="AB523" i="11" s="1"/>
  <c r="M523" i="11"/>
  <c r="P522" i="11"/>
  <c r="AB522" i="11" s="1"/>
  <c r="M522" i="11"/>
  <c r="P521" i="11"/>
  <c r="AB521" i="11" s="1"/>
  <c r="M521" i="11"/>
  <c r="P520" i="11"/>
  <c r="AB520" i="11" s="1"/>
  <c r="M520" i="11"/>
  <c r="P519" i="11"/>
  <c r="AB519" i="11" s="1"/>
  <c r="M519" i="11"/>
  <c r="P518" i="11"/>
  <c r="AB518" i="11" s="1"/>
  <c r="M518" i="11"/>
  <c r="P517" i="11"/>
  <c r="AB517" i="11" s="1"/>
  <c r="M517" i="11"/>
  <c r="P516" i="11"/>
  <c r="AB516" i="11" s="1"/>
  <c r="M516" i="11"/>
  <c r="P515" i="11"/>
  <c r="AB515" i="11" s="1"/>
  <c r="M515" i="11"/>
  <c r="P514" i="11"/>
  <c r="AB514" i="11" s="1"/>
  <c r="M514" i="11"/>
  <c r="P513" i="11"/>
  <c r="AB513" i="11" s="1"/>
  <c r="M513" i="11"/>
  <c r="P512" i="11"/>
  <c r="AB512" i="11" s="1"/>
  <c r="M512" i="11"/>
  <c r="P511" i="11"/>
  <c r="AB511" i="11" s="1"/>
  <c r="M511" i="11"/>
  <c r="P510" i="11"/>
  <c r="AB510" i="11" s="1"/>
  <c r="M510" i="11"/>
  <c r="P509" i="11"/>
  <c r="AB509" i="11" s="1"/>
  <c r="M509" i="11"/>
  <c r="P508" i="11"/>
  <c r="AB508" i="11" s="1"/>
  <c r="M508" i="11"/>
  <c r="P507" i="11"/>
  <c r="AB507" i="11" s="1"/>
  <c r="M507" i="11"/>
  <c r="P506" i="11"/>
  <c r="AB506" i="11" s="1"/>
  <c r="M506" i="11"/>
  <c r="P505" i="11"/>
  <c r="AB505" i="11" s="1"/>
  <c r="M505" i="11"/>
  <c r="P504" i="11"/>
  <c r="AB504" i="11" s="1"/>
  <c r="M504" i="11"/>
  <c r="P503" i="11"/>
  <c r="AB503" i="11" s="1"/>
  <c r="M503" i="11"/>
  <c r="P502" i="11"/>
  <c r="AB502" i="11" s="1"/>
  <c r="M502" i="11"/>
  <c r="P501" i="11"/>
  <c r="AB501" i="11" s="1"/>
  <c r="M501" i="11"/>
  <c r="P500" i="11"/>
  <c r="AB500" i="11" s="1"/>
  <c r="M500" i="11"/>
  <c r="P499" i="11"/>
  <c r="AB499" i="11" s="1"/>
  <c r="M499" i="11"/>
  <c r="P498" i="11"/>
  <c r="AB498" i="11" s="1"/>
  <c r="M498" i="11"/>
  <c r="P497" i="11"/>
  <c r="AB497" i="11" s="1"/>
  <c r="M497" i="11"/>
  <c r="P496" i="11"/>
  <c r="AB496" i="11" s="1"/>
  <c r="M496" i="11"/>
  <c r="P495" i="11"/>
  <c r="AB495" i="11" s="1"/>
  <c r="M495" i="11"/>
  <c r="P494" i="11"/>
  <c r="AB494" i="11" s="1"/>
  <c r="M494" i="11"/>
  <c r="P493" i="11"/>
  <c r="AB493" i="11" s="1"/>
  <c r="M493" i="11"/>
  <c r="P492" i="11"/>
  <c r="AB492" i="11" s="1"/>
  <c r="M492" i="11"/>
  <c r="P491" i="11"/>
  <c r="AB491" i="11" s="1"/>
  <c r="M491" i="11"/>
  <c r="P490" i="11"/>
  <c r="AB490" i="11" s="1"/>
  <c r="M490" i="11"/>
  <c r="P489" i="11"/>
  <c r="AB489" i="11" s="1"/>
  <c r="M489" i="11"/>
  <c r="P488" i="11"/>
  <c r="AB488" i="11" s="1"/>
  <c r="M488" i="11"/>
  <c r="P487" i="11"/>
  <c r="AB487" i="11" s="1"/>
  <c r="M487" i="11"/>
  <c r="P486" i="11"/>
  <c r="AB486" i="11" s="1"/>
  <c r="M486" i="11"/>
  <c r="P485" i="11"/>
  <c r="AB485" i="11" s="1"/>
  <c r="M485" i="11"/>
  <c r="P484" i="11"/>
  <c r="AB484" i="11" s="1"/>
  <c r="M484" i="11"/>
  <c r="P483" i="11"/>
  <c r="AB483" i="11" s="1"/>
  <c r="M483" i="11"/>
  <c r="P482" i="11"/>
  <c r="AB482" i="11" s="1"/>
  <c r="M482" i="11"/>
  <c r="P481" i="11"/>
  <c r="AB481" i="11" s="1"/>
  <c r="M481" i="11"/>
  <c r="P480" i="11"/>
  <c r="AB480" i="11" s="1"/>
  <c r="M480" i="11"/>
  <c r="P479" i="11"/>
  <c r="AB479" i="11" s="1"/>
  <c r="M479" i="11"/>
  <c r="P478" i="11"/>
  <c r="AB478" i="11" s="1"/>
  <c r="M478" i="11"/>
  <c r="P477" i="11"/>
  <c r="AB477" i="11" s="1"/>
  <c r="M477" i="11"/>
  <c r="P476" i="11"/>
  <c r="AB476" i="11" s="1"/>
  <c r="M476" i="11"/>
  <c r="P475" i="11"/>
  <c r="AB475" i="11" s="1"/>
  <c r="M475" i="11"/>
  <c r="P474" i="11"/>
  <c r="AB474" i="11" s="1"/>
  <c r="M474" i="11"/>
  <c r="P473" i="11"/>
  <c r="AB473" i="11" s="1"/>
  <c r="M473" i="11"/>
  <c r="P472" i="11"/>
  <c r="AB472" i="11" s="1"/>
  <c r="M472" i="11"/>
  <c r="P471" i="11"/>
  <c r="AB471" i="11" s="1"/>
  <c r="M471" i="11"/>
  <c r="P470" i="11"/>
  <c r="AB470" i="11" s="1"/>
  <c r="M470" i="11"/>
  <c r="P469" i="11"/>
  <c r="AB469" i="11" s="1"/>
  <c r="M469" i="11"/>
  <c r="P468" i="11"/>
  <c r="AB468" i="11" s="1"/>
  <c r="M468" i="11"/>
  <c r="P467" i="11"/>
  <c r="AB467" i="11" s="1"/>
  <c r="M467" i="11"/>
  <c r="P466" i="11"/>
  <c r="AB466" i="11" s="1"/>
  <c r="M466" i="11"/>
  <c r="P465" i="11"/>
  <c r="AB465" i="11" s="1"/>
  <c r="M465" i="11"/>
  <c r="P464" i="11"/>
  <c r="AB464" i="11" s="1"/>
  <c r="M464" i="11"/>
  <c r="P463" i="11"/>
  <c r="AB463" i="11" s="1"/>
  <c r="M463" i="11"/>
  <c r="P462" i="11"/>
  <c r="AB462" i="11" s="1"/>
  <c r="M462" i="11"/>
  <c r="P461" i="11"/>
  <c r="AB461" i="11" s="1"/>
  <c r="M461" i="11"/>
  <c r="P460" i="11"/>
  <c r="AB460" i="11" s="1"/>
  <c r="M460" i="11"/>
  <c r="P459" i="11"/>
  <c r="AB459" i="11" s="1"/>
  <c r="M459" i="11"/>
  <c r="P458" i="11"/>
  <c r="AB458" i="11" s="1"/>
  <c r="M458" i="11"/>
  <c r="P457" i="11"/>
  <c r="AB457" i="11" s="1"/>
  <c r="M457" i="11"/>
  <c r="P456" i="11"/>
  <c r="AB456" i="11" s="1"/>
  <c r="M456" i="11"/>
  <c r="P455" i="11"/>
  <c r="AB455" i="11" s="1"/>
  <c r="M455" i="11"/>
  <c r="P454" i="11"/>
  <c r="AB454" i="11" s="1"/>
  <c r="M454" i="11"/>
  <c r="P453" i="11"/>
  <c r="AB453" i="11" s="1"/>
  <c r="M453" i="11"/>
  <c r="P452" i="11"/>
  <c r="AB452" i="11" s="1"/>
  <c r="M452" i="11"/>
  <c r="P451" i="11"/>
  <c r="AB451" i="11" s="1"/>
  <c r="M451" i="11"/>
  <c r="P450" i="11"/>
  <c r="AB450" i="11" s="1"/>
  <c r="M450" i="11"/>
  <c r="P449" i="11"/>
  <c r="AB449" i="11" s="1"/>
  <c r="M449" i="11"/>
  <c r="P448" i="11"/>
  <c r="AB448" i="11" s="1"/>
  <c r="M448" i="11"/>
  <c r="P447" i="11"/>
  <c r="AB447" i="11" s="1"/>
  <c r="M447" i="11"/>
  <c r="P446" i="11"/>
  <c r="AB446" i="11" s="1"/>
  <c r="M446" i="11"/>
  <c r="P445" i="11"/>
  <c r="AB445" i="11" s="1"/>
  <c r="M445" i="11"/>
  <c r="P444" i="11"/>
  <c r="AB444" i="11" s="1"/>
  <c r="M444" i="11"/>
  <c r="P443" i="11"/>
  <c r="AB443" i="11" s="1"/>
  <c r="M443" i="11"/>
  <c r="P442" i="11"/>
  <c r="AB442" i="11" s="1"/>
  <c r="M442" i="11"/>
  <c r="P441" i="11"/>
  <c r="AB441" i="11" s="1"/>
  <c r="M441" i="11"/>
  <c r="P440" i="11"/>
  <c r="AB440" i="11" s="1"/>
  <c r="M440" i="11"/>
  <c r="P439" i="11"/>
  <c r="AB439" i="11" s="1"/>
  <c r="M439" i="11"/>
  <c r="P438" i="11"/>
  <c r="AB438" i="11" s="1"/>
  <c r="M438" i="11"/>
  <c r="P437" i="11"/>
  <c r="AB437" i="11" s="1"/>
  <c r="M437" i="11"/>
  <c r="P436" i="11"/>
  <c r="AB436" i="11" s="1"/>
  <c r="M436" i="11"/>
  <c r="P435" i="11"/>
  <c r="AB435" i="11" s="1"/>
  <c r="M435" i="11"/>
  <c r="P434" i="11"/>
  <c r="AB434" i="11" s="1"/>
  <c r="M434" i="11"/>
  <c r="P433" i="11"/>
  <c r="AB433" i="11" s="1"/>
  <c r="M433" i="11"/>
  <c r="P432" i="11"/>
  <c r="AB432" i="11" s="1"/>
  <c r="M432" i="11"/>
  <c r="P431" i="11"/>
  <c r="AB431" i="11" s="1"/>
  <c r="M431" i="11"/>
  <c r="P430" i="11"/>
  <c r="AB430" i="11" s="1"/>
  <c r="M430" i="11"/>
  <c r="P429" i="11"/>
  <c r="AB429" i="11" s="1"/>
  <c r="M429" i="11"/>
  <c r="P428" i="11"/>
  <c r="AB428" i="11" s="1"/>
  <c r="M428" i="11"/>
  <c r="P427" i="11"/>
  <c r="AB427" i="11" s="1"/>
  <c r="M427" i="11"/>
  <c r="P426" i="11"/>
  <c r="AB426" i="11" s="1"/>
  <c r="M426" i="11"/>
  <c r="P425" i="11"/>
  <c r="AB425" i="11" s="1"/>
  <c r="M425" i="11"/>
  <c r="P424" i="11"/>
  <c r="AB424" i="11" s="1"/>
  <c r="M424" i="11"/>
  <c r="P423" i="11"/>
  <c r="AB423" i="11" s="1"/>
  <c r="M423" i="11"/>
  <c r="P422" i="11"/>
  <c r="AB422" i="11" s="1"/>
  <c r="M422" i="11"/>
  <c r="P421" i="11"/>
  <c r="AB421" i="11" s="1"/>
  <c r="M421" i="11"/>
  <c r="P420" i="11"/>
  <c r="AB420" i="11" s="1"/>
  <c r="M420" i="11"/>
  <c r="P419" i="11"/>
  <c r="AB419" i="11" s="1"/>
  <c r="M419" i="11"/>
  <c r="P418" i="11"/>
  <c r="AB418" i="11" s="1"/>
  <c r="M418" i="11"/>
  <c r="P417" i="11"/>
  <c r="AB417" i="11" s="1"/>
  <c r="M417" i="11"/>
  <c r="P416" i="11"/>
  <c r="AB416" i="11" s="1"/>
  <c r="M416" i="11"/>
  <c r="P415" i="11"/>
  <c r="AB415" i="11" s="1"/>
  <c r="M415" i="11"/>
  <c r="P414" i="11"/>
  <c r="AB414" i="11" s="1"/>
  <c r="M414" i="11"/>
  <c r="P413" i="11"/>
  <c r="AB413" i="11" s="1"/>
  <c r="M413" i="11"/>
  <c r="P412" i="11"/>
  <c r="AB412" i="11" s="1"/>
  <c r="M412" i="11"/>
  <c r="P411" i="11"/>
  <c r="AB411" i="11" s="1"/>
  <c r="M411" i="11"/>
  <c r="P410" i="11"/>
  <c r="AB410" i="11" s="1"/>
  <c r="M410" i="11"/>
  <c r="P409" i="11"/>
  <c r="AB409" i="11" s="1"/>
  <c r="M409" i="11"/>
  <c r="P408" i="11"/>
  <c r="AB408" i="11" s="1"/>
  <c r="M408" i="11"/>
  <c r="P407" i="11"/>
  <c r="AB407" i="11" s="1"/>
  <c r="M407" i="11"/>
  <c r="P406" i="11"/>
  <c r="AB406" i="11" s="1"/>
  <c r="M406" i="11"/>
  <c r="P405" i="11"/>
  <c r="AB405" i="11" s="1"/>
  <c r="M405" i="11"/>
  <c r="P404" i="11"/>
  <c r="AB404" i="11" s="1"/>
  <c r="M404" i="11"/>
  <c r="P403" i="11"/>
  <c r="AB403" i="11" s="1"/>
  <c r="M403" i="11"/>
  <c r="P402" i="11"/>
  <c r="AB402" i="11" s="1"/>
  <c r="M402" i="11"/>
  <c r="P401" i="11"/>
  <c r="AB401" i="11" s="1"/>
  <c r="M401" i="11"/>
  <c r="P400" i="11"/>
  <c r="AB400" i="11" s="1"/>
  <c r="M400" i="11"/>
  <c r="P399" i="11"/>
  <c r="AB399" i="11" s="1"/>
  <c r="M399" i="11"/>
  <c r="P398" i="11"/>
  <c r="AB398" i="11" s="1"/>
  <c r="M398" i="11"/>
  <c r="P397" i="11"/>
  <c r="AB397" i="11" s="1"/>
  <c r="M397" i="11"/>
  <c r="P396" i="11"/>
  <c r="AB396" i="11" s="1"/>
  <c r="M396" i="11"/>
  <c r="P395" i="11"/>
  <c r="AB395" i="11" s="1"/>
  <c r="M395" i="11"/>
  <c r="P394" i="11"/>
  <c r="AB394" i="11" s="1"/>
  <c r="M394" i="11"/>
  <c r="P393" i="11"/>
  <c r="AB393" i="11" s="1"/>
  <c r="M393" i="11"/>
  <c r="P392" i="11"/>
  <c r="AB392" i="11" s="1"/>
  <c r="M392" i="11"/>
  <c r="P391" i="11"/>
  <c r="AB391" i="11" s="1"/>
  <c r="M391" i="11"/>
  <c r="P390" i="11"/>
  <c r="AB390" i="11" s="1"/>
  <c r="M390" i="11"/>
  <c r="P389" i="11"/>
  <c r="AB389" i="11" s="1"/>
  <c r="M389" i="11"/>
  <c r="P388" i="11"/>
  <c r="AB388" i="11" s="1"/>
  <c r="M388" i="11"/>
  <c r="P387" i="11"/>
  <c r="AB387" i="11" s="1"/>
  <c r="M387" i="11"/>
  <c r="P386" i="11"/>
  <c r="AB386" i="11" s="1"/>
  <c r="M386" i="11"/>
  <c r="P385" i="11"/>
  <c r="AB385" i="11" s="1"/>
  <c r="M385" i="11"/>
  <c r="P384" i="11"/>
  <c r="AB384" i="11" s="1"/>
  <c r="M384" i="11"/>
  <c r="P383" i="11"/>
  <c r="AB383" i="11" s="1"/>
  <c r="M383" i="11"/>
  <c r="P382" i="11"/>
  <c r="AB382" i="11" s="1"/>
  <c r="M382" i="11"/>
  <c r="P381" i="11"/>
  <c r="AB381" i="11" s="1"/>
  <c r="M381" i="11"/>
  <c r="P380" i="11"/>
  <c r="AB380" i="11" s="1"/>
  <c r="M380" i="11"/>
  <c r="P379" i="11"/>
  <c r="AB379" i="11" s="1"/>
  <c r="M379" i="11"/>
  <c r="P378" i="11"/>
  <c r="AB378" i="11" s="1"/>
  <c r="M378" i="11"/>
  <c r="P377" i="11"/>
  <c r="AB377" i="11" s="1"/>
  <c r="M377" i="11"/>
  <c r="P376" i="11"/>
  <c r="AB376" i="11" s="1"/>
  <c r="M376" i="11"/>
  <c r="P375" i="11"/>
  <c r="AB375" i="11" s="1"/>
  <c r="M375" i="11"/>
  <c r="P374" i="11"/>
  <c r="AB374" i="11" s="1"/>
  <c r="M374" i="11"/>
  <c r="P373" i="11"/>
  <c r="AB373" i="11" s="1"/>
  <c r="M373" i="11"/>
  <c r="P372" i="11"/>
  <c r="AB372" i="11" s="1"/>
  <c r="M372" i="11"/>
  <c r="P371" i="11"/>
  <c r="AB371" i="11" s="1"/>
  <c r="M371" i="11"/>
  <c r="P370" i="11"/>
  <c r="AB370" i="11" s="1"/>
  <c r="M370" i="11"/>
  <c r="P369" i="11"/>
  <c r="AB369" i="11" s="1"/>
  <c r="M369" i="11"/>
  <c r="P368" i="11"/>
  <c r="AB368" i="11" s="1"/>
  <c r="M368" i="11"/>
  <c r="P367" i="11"/>
  <c r="AB367" i="11" s="1"/>
  <c r="M367" i="11"/>
  <c r="P366" i="11"/>
  <c r="AB366" i="11" s="1"/>
  <c r="M366" i="11"/>
  <c r="P365" i="11"/>
  <c r="AB365" i="11" s="1"/>
  <c r="M365" i="11"/>
  <c r="P364" i="11"/>
  <c r="AB364" i="11" s="1"/>
  <c r="M364" i="11"/>
  <c r="P363" i="11"/>
  <c r="AB363" i="11" s="1"/>
  <c r="M363" i="11"/>
  <c r="P362" i="11"/>
  <c r="AB362" i="11" s="1"/>
  <c r="M362" i="11"/>
  <c r="P361" i="11"/>
  <c r="AB361" i="11" s="1"/>
  <c r="M361" i="11"/>
  <c r="P360" i="11"/>
  <c r="AB360" i="11" s="1"/>
  <c r="M360" i="11"/>
  <c r="P359" i="11"/>
  <c r="AB359" i="11" s="1"/>
  <c r="M359" i="11"/>
  <c r="P358" i="11"/>
  <c r="AB358" i="11" s="1"/>
  <c r="M358" i="11"/>
  <c r="P357" i="11"/>
  <c r="AB357" i="11" s="1"/>
  <c r="M357" i="11"/>
  <c r="P356" i="11"/>
  <c r="AB356" i="11" s="1"/>
  <c r="M356" i="11"/>
  <c r="P355" i="11"/>
  <c r="AB355" i="11" s="1"/>
  <c r="M355" i="11"/>
  <c r="P354" i="11"/>
  <c r="AB354" i="11" s="1"/>
  <c r="M354" i="11"/>
  <c r="P353" i="11"/>
  <c r="AB353" i="11" s="1"/>
  <c r="M353" i="11"/>
  <c r="P352" i="11"/>
  <c r="AB352" i="11" s="1"/>
  <c r="M352" i="11"/>
  <c r="P351" i="11"/>
  <c r="AB351" i="11" s="1"/>
  <c r="M351" i="11"/>
  <c r="P350" i="11"/>
  <c r="AB350" i="11" s="1"/>
  <c r="M350" i="11"/>
  <c r="P349" i="11"/>
  <c r="AB349" i="11" s="1"/>
  <c r="M349" i="11"/>
  <c r="P348" i="11"/>
  <c r="AB348" i="11" s="1"/>
  <c r="M348" i="11"/>
  <c r="P347" i="11"/>
  <c r="AB347" i="11" s="1"/>
  <c r="M347" i="11"/>
  <c r="P346" i="11"/>
  <c r="AB346" i="11" s="1"/>
  <c r="M346" i="11"/>
  <c r="P345" i="11"/>
  <c r="AB345" i="11" s="1"/>
  <c r="M345" i="11"/>
  <c r="P344" i="11"/>
  <c r="AB344" i="11" s="1"/>
  <c r="M344" i="11"/>
  <c r="P343" i="11"/>
  <c r="AB343" i="11" s="1"/>
  <c r="M343" i="11"/>
  <c r="P342" i="11"/>
  <c r="AB342" i="11" s="1"/>
  <c r="M342" i="11"/>
  <c r="P341" i="11"/>
  <c r="AB341" i="11" s="1"/>
  <c r="M341" i="11"/>
  <c r="P340" i="11"/>
  <c r="AB340" i="11" s="1"/>
  <c r="M340" i="11"/>
  <c r="P339" i="11"/>
  <c r="AB339" i="11" s="1"/>
  <c r="M339" i="11"/>
  <c r="P338" i="11"/>
  <c r="AB338" i="11" s="1"/>
  <c r="M338" i="11"/>
  <c r="P337" i="11"/>
  <c r="AB337" i="11" s="1"/>
  <c r="M337" i="11"/>
  <c r="P336" i="11"/>
  <c r="AB336" i="11" s="1"/>
  <c r="M336" i="11"/>
  <c r="P335" i="11"/>
  <c r="AB335" i="11" s="1"/>
  <c r="M335" i="11"/>
  <c r="P334" i="11"/>
  <c r="AB334" i="11" s="1"/>
  <c r="M334" i="11"/>
  <c r="P333" i="11"/>
  <c r="AB333" i="11" s="1"/>
  <c r="M333" i="11"/>
  <c r="P332" i="11"/>
  <c r="AB332" i="11" s="1"/>
  <c r="M332" i="11"/>
  <c r="P331" i="11"/>
  <c r="AB331" i="11" s="1"/>
  <c r="M331" i="11"/>
  <c r="P330" i="11"/>
  <c r="AB330" i="11" s="1"/>
  <c r="M330" i="11"/>
  <c r="P329" i="11"/>
  <c r="AB329" i="11" s="1"/>
  <c r="M329" i="11"/>
  <c r="P328" i="11"/>
  <c r="AB328" i="11" s="1"/>
  <c r="M328" i="11"/>
  <c r="P327" i="11"/>
  <c r="AB327" i="11" s="1"/>
  <c r="M327" i="11"/>
  <c r="P326" i="11"/>
  <c r="AB326" i="11" s="1"/>
  <c r="M326" i="11"/>
  <c r="P325" i="11"/>
  <c r="AB325" i="11" s="1"/>
  <c r="M325" i="11"/>
  <c r="P324" i="11"/>
  <c r="AB324" i="11" s="1"/>
  <c r="M324" i="11"/>
  <c r="P323" i="11"/>
  <c r="AB323" i="11" s="1"/>
  <c r="M323" i="11"/>
  <c r="P322" i="11"/>
  <c r="AB322" i="11" s="1"/>
  <c r="M322" i="11"/>
  <c r="P321" i="11"/>
  <c r="AB321" i="11" s="1"/>
  <c r="M321" i="11"/>
  <c r="P320" i="11"/>
  <c r="AB320" i="11" s="1"/>
  <c r="M320" i="11"/>
  <c r="P319" i="11"/>
  <c r="AB319" i="11" s="1"/>
  <c r="M319" i="11"/>
  <c r="P318" i="11"/>
  <c r="AB318" i="11" s="1"/>
  <c r="M318" i="11"/>
  <c r="P317" i="11"/>
  <c r="AB317" i="11" s="1"/>
  <c r="M317" i="11"/>
  <c r="P316" i="11"/>
  <c r="AB316" i="11" s="1"/>
  <c r="M316" i="11"/>
  <c r="P315" i="11"/>
  <c r="AB315" i="11" s="1"/>
  <c r="M315" i="11"/>
  <c r="P314" i="11"/>
  <c r="AB314" i="11" s="1"/>
  <c r="M314" i="11"/>
  <c r="P313" i="11"/>
  <c r="AB313" i="11" s="1"/>
  <c r="M313" i="11"/>
  <c r="P312" i="11"/>
  <c r="AB312" i="11" s="1"/>
  <c r="M312" i="11"/>
  <c r="P311" i="11"/>
  <c r="AB311" i="11" s="1"/>
  <c r="M311" i="11"/>
  <c r="P310" i="11"/>
  <c r="AB310" i="11" s="1"/>
  <c r="M310" i="11"/>
  <c r="P309" i="11"/>
  <c r="AB309" i="11" s="1"/>
  <c r="M309" i="11"/>
  <c r="P308" i="11"/>
  <c r="AB308" i="11" s="1"/>
  <c r="M308" i="11"/>
  <c r="P307" i="11"/>
  <c r="AB307" i="11" s="1"/>
  <c r="M307" i="11"/>
  <c r="P306" i="11"/>
  <c r="AB306" i="11" s="1"/>
  <c r="M306" i="11"/>
  <c r="P305" i="11"/>
  <c r="AB305" i="11" s="1"/>
  <c r="M305" i="11"/>
  <c r="P304" i="11"/>
  <c r="AB304" i="11" s="1"/>
  <c r="M304" i="11"/>
  <c r="P303" i="11"/>
  <c r="AB303" i="11" s="1"/>
  <c r="M303" i="11"/>
  <c r="P302" i="11"/>
  <c r="AB302" i="11" s="1"/>
  <c r="M302" i="11"/>
  <c r="P301" i="11"/>
  <c r="AB301" i="11" s="1"/>
  <c r="M301" i="11"/>
  <c r="P300" i="11"/>
  <c r="AB300" i="11" s="1"/>
  <c r="M300" i="11"/>
  <c r="P299" i="11"/>
  <c r="AB299" i="11" s="1"/>
  <c r="M299" i="11"/>
  <c r="P298" i="11"/>
  <c r="AB298" i="11" s="1"/>
  <c r="M298" i="11"/>
  <c r="P297" i="11"/>
  <c r="AB297" i="11" s="1"/>
  <c r="M297" i="11"/>
  <c r="P296" i="11"/>
  <c r="AB296" i="11" s="1"/>
  <c r="M296" i="11"/>
  <c r="P295" i="11"/>
  <c r="AB295" i="11" s="1"/>
  <c r="M295" i="11"/>
  <c r="P294" i="11"/>
  <c r="AB294" i="11" s="1"/>
  <c r="M294" i="11"/>
  <c r="P293" i="11"/>
  <c r="AB293" i="11" s="1"/>
  <c r="M293" i="11"/>
  <c r="P292" i="11"/>
  <c r="AB292" i="11" s="1"/>
  <c r="M292" i="11"/>
  <c r="P291" i="11"/>
  <c r="AB291" i="11" s="1"/>
  <c r="M291" i="11"/>
  <c r="P290" i="11"/>
  <c r="AB290" i="11" s="1"/>
  <c r="M290" i="11"/>
  <c r="P289" i="11"/>
  <c r="AB289" i="11" s="1"/>
  <c r="M289" i="11"/>
  <c r="P288" i="11"/>
  <c r="AB288" i="11" s="1"/>
  <c r="M288" i="11"/>
  <c r="P287" i="11"/>
  <c r="AB287" i="11" s="1"/>
  <c r="M287" i="11"/>
  <c r="P286" i="11"/>
  <c r="AB286" i="11" s="1"/>
  <c r="M286" i="11"/>
  <c r="P285" i="11"/>
  <c r="AB285" i="11" s="1"/>
  <c r="M285" i="11"/>
  <c r="P284" i="11"/>
  <c r="AB284" i="11" s="1"/>
  <c r="M284" i="11"/>
  <c r="P283" i="11"/>
  <c r="AB283" i="11" s="1"/>
  <c r="M283" i="11"/>
  <c r="P282" i="11"/>
  <c r="AB282" i="11" s="1"/>
  <c r="M282" i="11"/>
  <c r="P281" i="11"/>
  <c r="AB281" i="11" s="1"/>
  <c r="M281" i="11"/>
  <c r="P280" i="11"/>
  <c r="AB280" i="11" s="1"/>
  <c r="M280" i="11"/>
  <c r="P279" i="11"/>
  <c r="AB279" i="11" s="1"/>
  <c r="M279" i="11"/>
  <c r="P278" i="11"/>
  <c r="AB278" i="11" s="1"/>
  <c r="M278" i="11"/>
  <c r="P277" i="11"/>
  <c r="AB277" i="11" s="1"/>
  <c r="M277" i="11"/>
  <c r="P276" i="11"/>
  <c r="AB276" i="11" s="1"/>
  <c r="M276" i="11"/>
  <c r="P275" i="11"/>
  <c r="AB275" i="11" s="1"/>
  <c r="M275" i="11"/>
  <c r="P274" i="11"/>
  <c r="AB274" i="11" s="1"/>
  <c r="M274" i="11"/>
  <c r="P273" i="11"/>
  <c r="AB273" i="11" s="1"/>
  <c r="M273" i="11"/>
  <c r="P272" i="11"/>
  <c r="AB272" i="11" s="1"/>
  <c r="M272" i="11"/>
  <c r="P271" i="11"/>
  <c r="AB271" i="11" s="1"/>
  <c r="M271" i="11"/>
  <c r="P270" i="11"/>
  <c r="AB270" i="11" s="1"/>
  <c r="M270" i="11"/>
  <c r="P269" i="11"/>
  <c r="AB269" i="11" s="1"/>
  <c r="M269" i="11"/>
  <c r="P268" i="11"/>
  <c r="AB268" i="11" s="1"/>
  <c r="M268" i="11"/>
  <c r="P267" i="11"/>
  <c r="AB267" i="11" s="1"/>
  <c r="M267" i="11"/>
  <c r="P266" i="11"/>
  <c r="AB266" i="11" s="1"/>
  <c r="M266" i="11"/>
  <c r="P265" i="11"/>
  <c r="AB265" i="11" s="1"/>
  <c r="M265" i="11"/>
  <c r="P264" i="11"/>
  <c r="AB264" i="11" s="1"/>
  <c r="M264" i="11"/>
  <c r="P263" i="11"/>
  <c r="AB263" i="11" s="1"/>
  <c r="M263" i="11"/>
  <c r="P262" i="11"/>
  <c r="AB262" i="11" s="1"/>
  <c r="M262" i="11"/>
  <c r="P261" i="11"/>
  <c r="AB261" i="11" s="1"/>
  <c r="M261" i="11"/>
  <c r="P260" i="11"/>
  <c r="AB260" i="11" s="1"/>
  <c r="M260" i="11"/>
  <c r="P259" i="11"/>
  <c r="AB259" i="11" s="1"/>
  <c r="M259" i="11"/>
  <c r="P258" i="11"/>
  <c r="AB258" i="11" s="1"/>
  <c r="M258" i="11"/>
  <c r="P257" i="11"/>
  <c r="AB257" i="11" s="1"/>
  <c r="M257" i="11"/>
  <c r="P256" i="11"/>
  <c r="AB256" i="11" s="1"/>
  <c r="M256" i="11"/>
  <c r="P255" i="11"/>
  <c r="AB255" i="11" s="1"/>
  <c r="M255" i="11"/>
  <c r="P254" i="11"/>
  <c r="AB254" i="11" s="1"/>
  <c r="M254" i="11"/>
  <c r="P253" i="11"/>
  <c r="AB253" i="11" s="1"/>
  <c r="M253" i="11"/>
  <c r="P252" i="11"/>
  <c r="AB252" i="11" s="1"/>
  <c r="M252" i="11"/>
  <c r="P251" i="11"/>
  <c r="AB251" i="11" s="1"/>
  <c r="M251" i="11"/>
  <c r="P250" i="11"/>
  <c r="AB250" i="11" s="1"/>
  <c r="M250" i="11"/>
  <c r="P249" i="11"/>
  <c r="AB249" i="11" s="1"/>
  <c r="M249" i="11"/>
  <c r="P248" i="11"/>
  <c r="AB248" i="11" s="1"/>
  <c r="M248" i="11"/>
  <c r="P247" i="11"/>
  <c r="AB247" i="11" s="1"/>
  <c r="M247" i="11"/>
  <c r="P246" i="11"/>
  <c r="AB246" i="11" s="1"/>
  <c r="M246" i="11"/>
  <c r="P245" i="11"/>
  <c r="AB245" i="11" s="1"/>
  <c r="M245" i="11"/>
  <c r="P244" i="11"/>
  <c r="AB244" i="11" s="1"/>
  <c r="M244" i="11"/>
  <c r="P243" i="11"/>
  <c r="AB243" i="11" s="1"/>
  <c r="M243" i="11"/>
  <c r="P242" i="11"/>
  <c r="AB242" i="11" s="1"/>
  <c r="M242" i="11"/>
  <c r="P241" i="11"/>
  <c r="AB241" i="11" s="1"/>
  <c r="M241" i="11"/>
  <c r="P240" i="11"/>
  <c r="AB240" i="11" s="1"/>
  <c r="M240" i="11"/>
  <c r="P239" i="11"/>
  <c r="AB239" i="11" s="1"/>
  <c r="M239" i="11"/>
  <c r="P238" i="11"/>
  <c r="AB238" i="11" s="1"/>
  <c r="M238" i="11"/>
  <c r="P237" i="11"/>
  <c r="AB237" i="11" s="1"/>
  <c r="M237" i="11"/>
  <c r="P236" i="11"/>
  <c r="AB236" i="11" s="1"/>
  <c r="M236" i="11"/>
  <c r="P235" i="11"/>
  <c r="AB235" i="11" s="1"/>
  <c r="M235" i="11"/>
  <c r="P234" i="11"/>
  <c r="AB234" i="11" s="1"/>
  <c r="M234" i="11"/>
  <c r="P233" i="11"/>
  <c r="AB233" i="11" s="1"/>
  <c r="M233" i="11"/>
  <c r="P232" i="11"/>
  <c r="AB232" i="11" s="1"/>
  <c r="M232" i="11"/>
  <c r="P231" i="11"/>
  <c r="AB231" i="11" s="1"/>
  <c r="M231" i="11"/>
  <c r="P230" i="11"/>
  <c r="AB230" i="11" s="1"/>
  <c r="M230" i="11"/>
  <c r="P229" i="11"/>
  <c r="AB229" i="11" s="1"/>
  <c r="M229" i="11"/>
  <c r="P228" i="11"/>
  <c r="AB228" i="11" s="1"/>
  <c r="M228" i="11"/>
  <c r="P227" i="11"/>
  <c r="AB227" i="11" s="1"/>
  <c r="M227" i="11"/>
  <c r="P226" i="11"/>
  <c r="AB226" i="11" s="1"/>
  <c r="M226" i="11"/>
  <c r="P225" i="11"/>
  <c r="AB225" i="11" s="1"/>
  <c r="M225" i="11"/>
  <c r="P224" i="11"/>
  <c r="AB224" i="11" s="1"/>
  <c r="M224" i="11"/>
  <c r="P223" i="11"/>
  <c r="AB223" i="11" s="1"/>
  <c r="M223" i="11"/>
  <c r="P222" i="11"/>
  <c r="AB222" i="11" s="1"/>
  <c r="M222" i="11"/>
  <c r="P221" i="11"/>
  <c r="AB221" i="11" s="1"/>
  <c r="M221" i="11"/>
  <c r="P220" i="11"/>
  <c r="AB220" i="11" s="1"/>
  <c r="M220" i="11"/>
  <c r="P219" i="11"/>
  <c r="AB219" i="11" s="1"/>
  <c r="M219" i="11"/>
  <c r="P218" i="11"/>
  <c r="AB218" i="11" s="1"/>
  <c r="M218" i="11"/>
  <c r="P217" i="11"/>
  <c r="AB217" i="11" s="1"/>
  <c r="M217" i="11"/>
  <c r="P216" i="11"/>
  <c r="AB216" i="11" s="1"/>
  <c r="M216" i="11"/>
  <c r="P215" i="11"/>
  <c r="AB215" i="11" s="1"/>
  <c r="M215" i="11"/>
  <c r="P214" i="11"/>
  <c r="AB214" i="11" s="1"/>
  <c r="M214" i="11"/>
  <c r="P213" i="11"/>
  <c r="AB213" i="11" s="1"/>
  <c r="M213" i="11"/>
  <c r="P212" i="11"/>
  <c r="AB212" i="11" s="1"/>
  <c r="M212" i="11"/>
  <c r="P211" i="11"/>
  <c r="AB211" i="11" s="1"/>
  <c r="M211" i="11"/>
  <c r="P210" i="11"/>
  <c r="AB210" i="11" s="1"/>
  <c r="M210" i="11"/>
  <c r="P209" i="11"/>
  <c r="AB209" i="11" s="1"/>
  <c r="M209" i="11"/>
  <c r="P208" i="11"/>
  <c r="AB208" i="11" s="1"/>
  <c r="M208" i="11"/>
  <c r="P207" i="11"/>
  <c r="AB207" i="11" s="1"/>
  <c r="M207" i="11"/>
  <c r="P206" i="11"/>
  <c r="AB206" i="11" s="1"/>
  <c r="M206" i="11"/>
  <c r="P205" i="11"/>
  <c r="AB205" i="11" s="1"/>
  <c r="M205" i="11"/>
  <c r="P204" i="11"/>
  <c r="AB204" i="11" s="1"/>
  <c r="M204" i="11"/>
  <c r="P203" i="11"/>
  <c r="AB203" i="11" s="1"/>
  <c r="M203" i="11"/>
  <c r="P202" i="11"/>
  <c r="AB202" i="11" s="1"/>
  <c r="M202" i="11"/>
  <c r="P201" i="11"/>
  <c r="AB201" i="11" s="1"/>
  <c r="M201" i="11"/>
  <c r="P200" i="11"/>
  <c r="AB200" i="11" s="1"/>
  <c r="M200" i="11"/>
  <c r="P199" i="11"/>
  <c r="AB199" i="11" s="1"/>
  <c r="M199" i="11"/>
  <c r="P198" i="11"/>
  <c r="AB198" i="11" s="1"/>
  <c r="M198" i="11"/>
  <c r="P197" i="11"/>
  <c r="AB197" i="11" s="1"/>
  <c r="M197" i="11"/>
  <c r="P196" i="11"/>
  <c r="AB196" i="11" s="1"/>
  <c r="M196" i="11"/>
  <c r="P195" i="11"/>
  <c r="AB195" i="11" s="1"/>
  <c r="M195" i="11"/>
  <c r="P194" i="11"/>
  <c r="AB194" i="11" s="1"/>
  <c r="M194" i="11"/>
  <c r="P193" i="11"/>
  <c r="AB193" i="11" s="1"/>
  <c r="M193" i="11"/>
  <c r="P192" i="11"/>
  <c r="AB192" i="11" s="1"/>
  <c r="M192" i="11"/>
  <c r="P191" i="11"/>
  <c r="AB191" i="11" s="1"/>
  <c r="M191" i="11"/>
  <c r="P190" i="11"/>
  <c r="AB190" i="11" s="1"/>
  <c r="M190" i="11"/>
  <c r="P189" i="11"/>
  <c r="AB189" i="11" s="1"/>
  <c r="M189" i="11"/>
  <c r="P188" i="11"/>
  <c r="AB188" i="11" s="1"/>
  <c r="M188" i="11"/>
  <c r="P187" i="11"/>
  <c r="AB187" i="11" s="1"/>
  <c r="M187" i="11"/>
  <c r="P186" i="11"/>
  <c r="AB186" i="11" s="1"/>
  <c r="M186" i="11"/>
  <c r="P185" i="11"/>
  <c r="AB185" i="11" s="1"/>
  <c r="M185" i="11"/>
  <c r="P184" i="11"/>
  <c r="AB184" i="11" s="1"/>
  <c r="M184" i="11"/>
  <c r="P183" i="11"/>
  <c r="AB183" i="11" s="1"/>
  <c r="M183" i="11"/>
  <c r="P182" i="11"/>
  <c r="AB182" i="11" s="1"/>
  <c r="M182" i="11"/>
  <c r="P181" i="11"/>
  <c r="AB181" i="11" s="1"/>
  <c r="M181" i="11"/>
  <c r="P180" i="11"/>
  <c r="AB180" i="11" s="1"/>
  <c r="M180" i="11"/>
  <c r="P179" i="11"/>
  <c r="AB179" i="11" s="1"/>
  <c r="M179" i="11"/>
  <c r="P178" i="11"/>
  <c r="AB178" i="11" s="1"/>
  <c r="M178" i="11"/>
  <c r="P177" i="11"/>
  <c r="AB177" i="11" s="1"/>
  <c r="M177" i="11"/>
  <c r="P176" i="11"/>
  <c r="AB176" i="11" s="1"/>
  <c r="M176" i="11"/>
  <c r="P175" i="11"/>
  <c r="AB175" i="11" s="1"/>
  <c r="M175" i="11"/>
  <c r="P174" i="11"/>
  <c r="AB174" i="11" s="1"/>
  <c r="M174" i="11"/>
  <c r="P173" i="11"/>
  <c r="AB173" i="11" s="1"/>
  <c r="M173" i="11"/>
  <c r="P172" i="11"/>
  <c r="AB172" i="11" s="1"/>
  <c r="M172" i="11"/>
  <c r="P171" i="11"/>
  <c r="AB171" i="11" s="1"/>
  <c r="M171" i="11"/>
  <c r="P170" i="11"/>
  <c r="AB170" i="11" s="1"/>
  <c r="M170" i="11"/>
  <c r="P169" i="11"/>
  <c r="AB169" i="11" s="1"/>
  <c r="M169" i="11"/>
  <c r="P168" i="11"/>
  <c r="AB168" i="11" s="1"/>
  <c r="M168" i="11"/>
  <c r="P167" i="11"/>
  <c r="AB167" i="11" s="1"/>
  <c r="M167" i="11"/>
  <c r="P166" i="11"/>
  <c r="AB166" i="11" s="1"/>
  <c r="M166" i="11"/>
  <c r="P165" i="11"/>
  <c r="AB165" i="11" s="1"/>
  <c r="M165" i="11"/>
  <c r="P164" i="11"/>
  <c r="AB164" i="11" s="1"/>
  <c r="M164" i="11"/>
  <c r="P163" i="11"/>
  <c r="AB163" i="11" s="1"/>
  <c r="M163" i="11"/>
  <c r="P162" i="11"/>
  <c r="AB162" i="11" s="1"/>
  <c r="M162" i="11"/>
  <c r="P161" i="11"/>
  <c r="AB161" i="11" s="1"/>
  <c r="M161" i="11"/>
  <c r="P160" i="11"/>
  <c r="AB160" i="11" s="1"/>
  <c r="M160" i="11"/>
  <c r="P159" i="11"/>
  <c r="AB159" i="11" s="1"/>
  <c r="M159" i="11"/>
  <c r="P158" i="11"/>
  <c r="AB158" i="11" s="1"/>
  <c r="M158" i="11"/>
  <c r="P157" i="11"/>
  <c r="AB157" i="11" s="1"/>
  <c r="M157" i="11"/>
  <c r="P156" i="11"/>
  <c r="AB156" i="11" s="1"/>
  <c r="M156" i="11"/>
  <c r="P155" i="11"/>
  <c r="AB155" i="11" s="1"/>
  <c r="M155" i="11"/>
  <c r="P154" i="11"/>
  <c r="AB154" i="11" s="1"/>
  <c r="M154" i="11"/>
  <c r="P153" i="11"/>
  <c r="AB153" i="11" s="1"/>
  <c r="M153" i="11"/>
  <c r="P152" i="11"/>
  <c r="AB152" i="11" s="1"/>
  <c r="M152" i="11"/>
  <c r="P151" i="11"/>
  <c r="AB151" i="11" s="1"/>
  <c r="M151" i="11"/>
  <c r="P150" i="11"/>
  <c r="AB150" i="11" s="1"/>
  <c r="M150" i="11"/>
  <c r="P149" i="11"/>
  <c r="AB149" i="11" s="1"/>
  <c r="M149" i="11"/>
  <c r="P148" i="11"/>
  <c r="AB148" i="11" s="1"/>
  <c r="M148" i="11"/>
  <c r="P147" i="11"/>
  <c r="AB147" i="11" s="1"/>
  <c r="M147" i="11"/>
  <c r="P146" i="11"/>
  <c r="AB146" i="11" s="1"/>
  <c r="M146" i="11"/>
  <c r="P145" i="11"/>
  <c r="AB145" i="11" s="1"/>
  <c r="M145" i="11"/>
  <c r="P144" i="11"/>
  <c r="AB144" i="11" s="1"/>
  <c r="M144" i="11"/>
  <c r="P143" i="11"/>
  <c r="AB143" i="11" s="1"/>
  <c r="M143" i="11"/>
  <c r="P142" i="11"/>
  <c r="AB142" i="11" s="1"/>
  <c r="M142" i="11"/>
  <c r="P141" i="11"/>
  <c r="AB141" i="11" s="1"/>
  <c r="M141" i="11"/>
  <c r="P140" i="11"/>
  <c r="AB140" i="11" s="1"/>
  <c r="M140" i="11"/>
  <c r="P139" i="11"/>
  <c r="AB139" i="11" s="1"/>
  <c r="M139" i="11"/>
  <c r="P138" i="11"/>
  <c r="AB138" i="11" s="1"/>
  <c r="M138" i="11"/>
  <c r="P137" i="11"/>
  <c r="AB137" i="11" s="1"/>
  <c r="M137" i="11"/>
  <c r="P136" i="11"/>
  <c r="AB136" i="11" s="1"/>
  <c r="M136" i="11"/>
  <c r="P135" i="11"/>
  <c r="AB135" i="11" s="1"/>
  <c r="M135" i="11"/>
  <c r="P134" i="11"/>
  <c r="AB134" i="11" s="1"/>
  <c r="M134" i="11"/>
  <c r="P133" i="11"/>
  <c r="AB133" i="11" s="1"/>
  <c r="M133" i="11"/>
  <c r="P132" i="11"/>
  <c r="AB132" i="11" s="1"/>
  <c r="M132" i="11"/>
  <c r="P131" i="11"/>
  <c r="AB131" i="11" s="1"/>
  <c r="M131" i="11"/>
  <c r="P130" i="11"/>
  <c r="AB130" i="11" s="1"/>
  <c r="M130" i="11"/>
  <c r="P129" i="11"/>
  <c r="AB129" i="11" s="1"/>
  <c r="M129" i="11"/>
  <c r="P128" i="11"/>
  <c r="AB128" i="11" s="1"/>
  <c r="M128" i="11"/>
  <c r="P127" i="11"/>
  <c r="AB127" i="11" s="1"/>
  <c r="M127" i="11"/>
  <c r="P126" i="11"/>
  <c r="AB126" i="11" s="1"/>
  <c r="M126" i="11"/>
  <c r="P125" i="11"/>
  <c r="AB125" i="11" s="1"/>
  <c r="M125" i="11"/>
  <c r="P124" i="11"/>
  <c r="AB124" i="11" s="1"/>
  <c r="M124" i="11"/>
  <c r="P123" i="11"/>
  <c r="AB123" i="11" s="1"/>
  <c r="M123" i="11"/>
  <c r="P122" i="11"/>
  <c r="AB122" i="11" s="1"/>
  <c r="M122" i="11"/>
  <c r="P121" i="11"/>
  <c r="AB121" i="11" s="1"/>
  <c r="M121" i="11"/>
  <c r="P120" i="11"/>
  <c r="AB120" i="11" s="1"/>
  <c r="M120" i="11"/>
  <c r="P119" i="11"/>
  <c r="AB119" i="11" s="1"/>
  <c r="M119" i="11"/>
  <c r="P118" i="11"/>
  <c r="AB118" i="11" s="1"/>
  <c r="M118" i="11"/>
  <c r="P117" i="11"/>
  <c r="AB117" i="11" s="1"/>
  <c r="M117" i="11"/>
  <c r="P116" i="11"/>
  <c r="AB116" i="11" s="1"/>
  <c r="M116" i="11"/>
  <c r="P115" i="11"/>
  <c r="AB115" i="11" s="1"/>
  <c r="M115" i="11"/>
  <c r="P114" i="11"/>
  <c r="AB114" i="11" s="1"/>
  <c r="M114" i="11"/>
  <c r="P113" i="11"/>
  <c r="AB113" i="11" s="1"/>
  <c r="M113" i="11"/>
  <c r="P112" i="11"/>
  <c r="AB112" i="11" s="1"/>
  <c r="M112" i="11"/>
  <c r="P111" i="11"/>
  <c r="AB111" i="11" s="1"/>
  <c r="M111" i="11"/>
  <c r="P110" i="11"/>
  <c r="AB110" i="11" s="1"/>
  <c r="M110" i="11"/>
  <c r="P109" i="11"/>
  <c r="AB109" i="11" s="1"/>
  <c r="M109" i="11"/>
  <c r="P108" i="11"/>
  <c r="AB108" i="11" s="1"/>
  <c r="M108" i="11"/>
  <c r="P107" i="11"/>
  <c r="AB107" i="11" s="1"/>
  <c r="M107" i="11"/>
  <c r="P106" i="11"/>
  <c r="AB106" i="11" s="1"/>
  <c r="M106" i="11"/>
  <c r="P105" i="11"/>
  <c r="AB105" i="11" s="1"/>
  <c r="M105" i="11"/>
  <c r="P104" i="11"/>
  <c r="AB104" i="11" s="1"/>
  <c r="M104" i="11"/>
  <c r="P103" i="11"/>
  <c r="AB103" i="11" s="1"/>
  <c r="M103" i="11"/>
  <c r="P102" i="11"/>
  <c r="AB102" i="11" s="1"/>
  <c r="M102" i="11"/>
  <c r="P101" i="11"/>
  <c r="AB101" i="11" s="1"/>
  <c r="M101" i="11"/>
  <c r="P100" i="11"/>
  <c r="AB100" i="11" s="1"/>
  <c r="M100" i="11"/>
  <c r="P99" i="11"/>
  <c r="AB99" i="11" s="1"/>
  <c r="M99" i="11"/>
  <c r="P98" i="11"/>
  <c r="AB98" i="11" s="1"/>
  <c r="M98" i="11"/>
  <c r="P97" i="11"/>
  <c r="AB97" i="11" s="1"/>
  <c r="M97" i="11"/>
  <c r="P96" i="11"/>
  <c r="AB96" i="11" s="1"/>
  <c r="M96" i="11"/>
  <c r="P95" i="11"/>
  <c r="AB95" i="11" s="1"/>
  <c r="M95" i="11"/>
  <c r="P94" i="11"/>
  <c r="AB94" i="11" s="1"/>
  <c r="M94" i="11"/>
  <c r="P93" i="11"/>
  <c r="AB93" i="11" s="1"/>
  <c r="M93" i="11"/>
  <c r="P92" i="11"/>
  <c r="AB92" i="11" s="1"/>
  <c r="M92" i="11"/>
  <c r="P91" i="11"/>
  <c r="AB91" i="11" s="1"/>
  <c r="M91" i="11"/>
  <c r="P90" i="11"/>
  <c r="AB90" i="11" s="1"/>
  <c r="M90" i="11"/>
  <c r="P89" i="11"/>
  <c r="AB89" i="11" s="1"/>
  <c r="M89" i="11"/>
  <c r="P88" i="11"/>
  <c r="AB88" i="11" s="1"/>
  <c r="M88" i="11"/>
  <c r="P87" i="11"/>
  <c r="AB87" i="11" s="1"/>
  <c r="M87" i="11"/>
  <c r="P86" i="11"/>
  <c r="AB86" i="11" s="1"/>
  <c r="M86" i="11"/>
  <c r="P85" i="11"/>
  <c r="AB85" i="11" s="1"/>
  <c r="M85" i="11"/>
  <c r="P84" i="11"/>
  <c r="AB84" i="11" s="1"/>
  <c r="M84" i="11"/>
  <c r="P83" i="11"/>
  <c r="AB83" i="11" s="1"/>
  <c r="M83" i="11"/>
  <c r="P82" i="11"/>
  <c r="AB82" i="11" s="1"/>
  <c r="M82" i="11"/>
  <c r="P81" i="11"/>
  <c r="AB81" i="11" s="1"/>
  <c r="M81" i="11"/>
  <c r="P80" i="11"/>
  <c r="AB80" i="11" s="1"/>
  <c r="M80" i="11"/>
  <c r="P79" i="11"/>
  <c r="AB79" i="11" s="1"/>
  <c r="M79" i="11"/>
  <c r="P78" i="11"/>
  <c r="AB78" i="11" s="1"/>
  <c r="M78" i="11"/>
  <c r="P77" i="11"/>
  <c r="AB77" i="11" s="1"/>
  <c r="M77" i="11"/>
  <c r="P76" i="11"/>
  <c r="AB76" i="11" s="1"/>
  <c r="M76" i="11"/>
  <c r="P75" i="11"/>
  <c r="AB75" i="11" s="1"/>
  <c r="M75" i="11"/>
  <c r="P74" i="11"/>
  <c r="AB74" i="11" s="1"/>
  <c r="M74" i="11"/>
  <c r="P73" i="11"/>
  <c r="AB73" i="11" s="1"/>
  <c r="M73" i="11"/>
  <c r="P72" i="11"/>
  <c r="AB72" i="11" s="1"/>
  <c r="M72" i="11"/>
  <c r="P71" i="11"/>
  <c r="AB71" i="11" s="1"/>
  <c r="M71" i="11"/>
  <c r="P70" i="11"/>
  <c r="AB70" i="11" s="1"/>
  <c r="M70" i="11"/>
  <c r="P69" i="11"/>
  <c r="AB69" i="11" s="1"/>
  <c r="M69" i="11"/>
  <c r="P68" i="11"/>
  <c r="AB68" i="11" s="1"/>
  <c r="M68" i="11"/>
  <c r="P67" i="11"/>
  <c r="AB67" i="11" s="1"/>
  <c r="M67" i="11"/>
  <c r="P66" i="11"/>
  <c r="AB66" i="11" s="1"/>
  <c r="M66" i="11"/>
  <c r="P65" i="11"/>
  <c r="AB65" i="11" s="1"/>
  <c r="M65" i="11"/>
  <c r="P64" i="11"/>
  <c r="AB64" i="11" s="1"/>
  <c r="M64" i="11"/>
  <c r="P63" i="11"/>
  <c r="AB63" i="11" s="1"/>
  <c r="M63" i="11"/>
  <c r="P62" i="11"/>
  <c r="AB62" i="11" s="1"/>
  <c r="M62" i="11"/>
  <c r="P61" i="11"/>
  <c r="AB61" i="11" s="1"/>
  <c r="M61" i="11"/>
  <c r="P60" i="11"/>
  <c r="AB60" i="11" s="1"/>
  <c r="M60" i="11"/>
  <c r="P59" i="11"/>
  <c r="AB59" i="11" s="1"/>
  <c r="M59" i="11"/>
  <c r="P58" i="11"/>
  <c r="AB58" i="11" s="1"/>
  <c r="M58" i="11"/>
  <c r="P57" i="11"/>
  <c r="AB57" i="11" s="1"/>
  <c r="M57" i="11"/>
  <c r="P56" i="11"/>
  <c r="AB56" i="11" s="1"/>
  <c r="M56" i="11"/>
  <c r="P55" i="11"/>
  <c r="AB55" i="11" s="1"/>
  <c r="M55" i="11"/>
  <c r="P54" i="11"/>
  <c r="AB54" i="11" s="1"/>
  <c r="M54" i="11"/>
  <c r="P53" i="11"/>
  <c r="AB53" i="11" s="1"/>
  <c r="M53" i="11"/>
  <c r="P52" i="11"/>
  <c r="AB52" i="11" s="1"/>
  <c r="M52" i="11"/>
  <c r="P51" i="11"/>
  <c r="AB51" i="11" s="1"/>
  <c r="M51" i="11"/>
  <c r="P50" i="11"/>
  <c r="AB50" i="11" s="1"/>
  <c r="M50" i="11"/>
  <c r="P49" i="11"/>
  <c r="AB49" i="11" s="1"/>
  <c r="M49" i="11"/>
  <c r="P48" i="11"/>
  <c r="AB48" i="11" s="1"/>
  <c r="M48" i="11"/>
  <c r="P47" i="11"/>
  <c r="AB47" i="11" s="1"/>
  <c r="M47" i="11"/>
  <c r="P46" i="11"/>
  <c r="AB46" i="11" s="1"/>
  <c r="M46" i="11"/>
  <c r="P45" i="11"/>
  <c r="AB45" i="11" s="1"/>
  <c r="M45" i="11"/>
  <c r="P44" i="11"/>
  <c r="AB44" i="11" s="1"/>
  <c r="M44" i="11"/>
  <c r="P43" i="11"/>
  <c r="AB43" i="11" s="1"/>
  <c r="M43" i="11"/>
  <c r="P42" i="11"/>
  <c r="AB42" i="11" s="1"/>
  <c r="M42" i="11"/>
  <c r="P41" i="11"/>
  <c r="AB41" i="11" s="1"/>
  <c r="M41" i="11"/>
  <c r="P40" i="11"/>
  <c r="AB40" i="11" s="1"/>
  <c r="M40" i="11"/>
  <c r="P39" i="11"/>
  <c r="AB39" i="11" s="1"/>
  <c r="M39" i="11"/>
  <c r="P38" i="11"/>
  <c r="AB38" i="11" s="1"/>
  <c r="M38" i="11"/>
  <c r="P37" i="11"/>
  <c r="AB37" i="11" s="1"/>
  <c r="M37" i="11"/>
  <c r="P36" i="11"/>
  <c r="AB36" i="11" s="1"/>
  <c r="M36" i="11"/>
  <c r="P35" i="11"/>
  <c r="AB35" i="11" s="1"/>
  <c r="M35" i="11"/>
  <c r="P34" i="11"/>
  <c r="AB34" i="11" s="1"/>
  <c r="M34" i="11"/>
  <c r="P33" i="11"/>
  <c r="AB33" i="11" s="1"/>
  <c r="M33" i="11"/>
  <c r="P32" i="11"/>
  <c r="AB32" i="11" s="1"/>
  <c r="M32" i="11"/>
  <c r="P31" i="11"/>
  <c r="AB31" i="11" s="1"/>
  <c r="M31" i="11"/>
  <c r="P30" i="11"/>
  <c r="AB30" i="11" s="1"/>
  <c r="M30" i="11"/>
  <c r="P29" i="11"/>
  <c r="AB29" i="11" s="1"/>
  <c r="M29" i="11"/>
  <c r="P28" i="11"/>
  <c r="AB28" i="11" s="1"/>
  <c r="M28" i="11"/>
  <c r="P27" i="11"/>
  <c r="AB27" i="11" s="1"/>
  <c r="M27" i="11"/>
  <c r="P26" i="11"/>
  <c r="AB26" i="11" s="1"/>
  <c r="M26" i="11"/>
  <c r="P25" i="11"/>
  <c r="AB25" i="11" s="1"/>
  <c r="M25" i="11"/>
  <c r="P24" i="11"/>
  <c r="AB24" i="11" s="1"/>
  <c r="M24" i="11"/>
  <c r="P23" i="11"/>
  <c r="AB23" i="11" s="1"/>
  <c r="M23" i="11"/>
  <c r="P22" i="11"/>
  <c r="AB22" i="11" s="1"/>
  <c r="M22" i="11"/>
  <c r="P21" i="11"/>
  <c r="AB21" i="11" s="1"/>
  <c r="M21" i="11"/>
  <c r="P20" i="11"/>
  <c r="AB20" i="11" s="1"/>
  <c r="M20" i="11"/>
  <c r="P19" i="11"/>
  <c r="AB19" i="11" s="1"/>
  <c r="M19" i="11"/>
  <c r="P18" i="11"/>
  <c r="AB18" i="11" s="1"/>
  <c r="M18" i="11"/>
  <c r="P17" i="11"/>
  <c r="AB17" i="11" s="1"/>
  <c r="M17" i="11"/>
  <c r="P16" i="11"/>
  <c r="AB16" i="11" s="1"/>
  <c r="M16" i="11"/>
  <c r="P15" i="11"/>
  <c r="AB15" i="11" s="1"/>
  <c r="M15" i="11"/>
  <c r="P14" i="11"/>
  <c r="AB14" i="11" s="1"/>
  <c r="M14" i="11"/>
  <c r="P13" i="11"/>
  <c r="AB13" i="11" s="1"/>
  <c r="M13" i="11"/>
  <c r="P12" i="11"/>
  <c r="AB12" i="11" s="1"/>
  <c r="M12" i="11"/>
  <c r="P11" i="11"/>
  <c r="AB11" i="11" s="1"/>
  <c r="M11" i="11"/>
  <c r="P10" i="11"/>
  <c r="AB10" i="11" s="1"/>
  <c r="M10" i="11"/>
  <c r="P9" i="11"/>
  <c r="AB9" i="11" s="1"/>
  <c r="M9" i="11"/>
  <c r="P8" i="11"/>
  <c r="AB8" i="11" s="1"/>
  <c r="M8" i="11"/>
  <c r="AB7" i="11"/>
  <c r="AB6" i="11"/>
  <c r="AB5" i="11"/>
  <c r="AB4" i="11"/>
  <c r="AB3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M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W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K49" i="4"/>
  <c r="K47" i="4"/>
  <c r="K12" i="4"/>
  <c r="K46" i="4"/>
  <c r="K69" i="4"/>
  <c r="K79" i="4"/>
  <c r="K8" i="4"/>
  <c r="K21" i="4"/>
  <c r="K59" i="4"/>
  <c r="K63" i="4"/>
  <c r="K78" i="4"/>
  <c r="K13" i="4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140" i="19"/>
  <c r="T99" i="19"/>
  <c r="T105" i="19"/>
  <c r="T107" i="19"/>
  <c r="T147" i="19"/>
  <c r="T75" i="19"/>
  <c r="Q46" i="20"/>
  <c r="B17" i="12" s="1"/>
  <c r="T119" i="19"/>
  <c r="T174" i="19"/>
  <c r="T277" i="19"/>
  <c r="T51" i="19"/>
  <c r="T185" i="19"/>
  <c r="T131" i="19"/>
  <c r="T53" i="19"/>
  <c r="Q30" i="20"/>
  <c r="T255" i="19"/>
  <c r="T4" i="19"/>
  <c r="T256" i="19"/>
  <c r="T182" i="19"/>
  <c r="F4" i="12"/>
  <c r="T11" i="19"/>
  <c r="T139" i="19"/>
  <c r="T234" i="19"/>
  <c r="Q25" i="20"/>
  <c r="T161" i="19"/>
  <c r="T198" i="19"/>
  <c r="T193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H11" i="12" l="1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P13" i="12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C11" i="12" l="1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<sst xmlns="http://schemas.openxmlformats.org/spreadsheetml/2006/main" count="26289" uniqueCount="1646">
  <si>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</si>
  <si>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</si>
  <si>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</si>
  <si>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</si>
  <si>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</si>
  <si>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</si>
  <si>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</si>
  <si>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</si>
  <si>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</si>
  <si>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</si>
  <si>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</si>
  <si>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</si>
  <si>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</si>
  <si>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</si>
  <si>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</si>
  <si>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</si>
  <si>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</si>
  <si>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</si>
  <si>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</si>
  <si>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</si>
  <si>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</si>
  <si>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</si>
  <si>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</si>
  <si>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</si>
  <si>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</si>
  <si>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</si>
  <si>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</si>
  <si>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</si>
  <si>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</si>
  <si>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</si>
  <si>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</si>
  <si>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</si>
  <si>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</si>
  <si>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</si>
  <si>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</si>
  <si>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</si>
  <si>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</si>
  <si>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</si>
  <si>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</si>
  <si>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</si>
  <si>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</si>
  <si>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</si>
  <si>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</si>
  <si>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</si>
  <si>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</si>
  <si>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</si>
  <si>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</si>
  <si>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</si>
  <si>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</si>
  <si>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</si>
  <si>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</si>
  <si>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</si>
  <si>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</si>
  <si>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</si>
  <si>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</si>
  <si>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</si>
  <si>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</si>
  <si>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</si>
  <si>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</si>
  <si>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</si>
  <si>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</si>
  <si>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</si>
  <si>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</si>
  <si>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</si>
  <si>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</si>
  <si>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</si>
  <si>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</si>
  <si>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</si>
  <si>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</si>
  <si>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</si>
  <si>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</si>
  <si>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</si>
  <si>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</si>
  <si>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</si>
  <si>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</si>
  <si>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</si>
  <si>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</si>
  <si>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</si>
  <si>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</si>
  <si>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</si>
  <si>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</si>
  <si>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</si>
  <si>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</si>
  <si>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</si>
  <si>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</si>
  <si>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</si>
  <si>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</si>
  <si>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</si>
  <si>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</si>
  <si>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</si>
  <si>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</si>
  <si>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</si>
  <si>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</si>
  <si>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</si>
  <si>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</si>
  <si>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</si>
  <si>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</si>
  <si>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</si>
  <si>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</si>
  <si>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</si>
  <si>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</si>
  <si>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</si>
  <si>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</si>
  <si>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</si>
  <si>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</si>
  <si>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</si>
  <si>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</si>
  <si>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</si>
  <si>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</si>
  <si>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</si>
  <si>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</si>
  <si>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</si>
  <si>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</si>
  <si>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</si>
  <si>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</si>
  <si>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</si>
  <si>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</si>
  <si>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</si>
  <si>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</si>
  <si>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</si>
  <si>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</si>
  <si>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</si>
  <si>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</si>
  <si>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</si>
  <si>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</si>
  <si>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</si>
  <si>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</si>
  <si>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</si>
  <si>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</si>
  <si>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</si>
  <si>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</si>
  <si>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</si>
  <si>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</si>
  <si>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</si>
  <si>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</si>
  <si>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</si>
  <si>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</si>
  <si>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</si>
  <si>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</si>
  <si>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</si>
  <si>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</si>
  <si>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</si>
  <si>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</si>
  <si>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</si>
  <si>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</si>
  <si>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</si>
  <si>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</si>
  <si>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</si>
  <si>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</si>
  <si>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</si>
  <si>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</si>
  <si>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</si>
  <si>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</si>
  <si>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</si>
  <si>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</si>
  <si>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</si>
  <si>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</si>
  <si>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</si>
  <si>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</si>
  <si>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</si>
  <si>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</si>
  <si>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</si>
  <si>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</si>
  <si>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</si>
  <si>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</si>
  <si>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</si>
  <si>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</si>
  <si>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</si>
  <si>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</si>
  <si>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</si>
  <si>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</si>
  <si>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</si>
  <si>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</si>
  <si>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</si>
  <si>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</si>
  <si>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</si>
  <si>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</si>
  <si>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</si>
  <si>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</si>
  <si>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</si>
  <si>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</si>
  <si>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</si>
  <si>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</si>
  <si>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</si>
  <si>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</si>
  <si>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</si>
  <si>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</si>
  <si>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</si>
  <si>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</si>
  <si>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</si>
  <si>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</si>
  <si>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</si>
  <si>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</si>
  <si>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</si>
  <si>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</si>
  <si>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</si>
  <si>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</si>
  <si>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</si>
  <si>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</si>
  <si>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</si>
  <si>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</si>
  <si>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</si>
  <si>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</si>
  <si>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</si>
  <si>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</si>
  <si>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</si>
  <si>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</si>
  <si>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</si>
  <si>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FY2022-23</t>
  </si>
  <si>
    <t>Year_1</t>
  </si>
  <si>
    <t>FY2023-24</t>
  </si>
  <si>
    <t>Year_2</t>
  </si>
  <si>
    <t>FY2024-25</t>
  </si>
  <si>
    <t>Year_3</t>
  </si>
  <si>
    <t>Start Month</t>
  </si>
  <si>
    <t>Calendor Year</t>
  </si>
  <si>
    <t>Avg. SY</t>
  </si>
  <si>
    <t>Max. SY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</si>
  <si>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</si>
  <si>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</si>
  <si>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</si>
  <si>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</si>
  <si>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</si>
  <si>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</si>
  <si>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</si>
  <si>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</si>
  <si>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</si>
  <si>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</si>
  <si>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</si>
  <si>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</si>
  <si>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</si>
  <si>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</si>
  <si>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</si>
  <si>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</si>
  <si>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</si>
  <si>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</si>
  <si>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</si>
  <si>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</si>
  <si>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</si>
  <si>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</si>
  <si>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</si>
  <si>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</si>
  <si>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</si>
  <si>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</si>
  <si>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</si>
  <si>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</si>
  <si>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</si>
  <si>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</si>
  <si>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</si>
  <si>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</si>
  <si>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</si>
  <si>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</si>
  <si>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</si>
  <si>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</si>
  <si>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</si>
  <si>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</si>
  <si>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</si>
  <si>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</si>
  <si>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</si>
  <si>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</si>
  <si>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MSAT_Type1</t>
  </si>
  <si>
    <t/>
  </si>
  <si>
    <t>G2</t>
  </si>
  <si>
    <t>G4</t>
  </si>
  <si>
    <t xml:space="preserve">MSAT200_PCB </t>
  </si>
  <si>
    <t>NA</t>
  </si>
  <si>
    <t>Close</t>
  </si>
  <si>
    <t>Actuator Type1</t>
  </si>
  <si>
    <t>G3</t>
  </si>
  <si>
    <t>Actuator</t>
  </si>
  <si>
    <t>G5</t>
  </si>
  <si>
    <t>G6</t>
  </si>
  <si>
    <t>G1</t>
  </si>
  <si>
    <t>Tilt Sensor_Type1</t>
  </si>
  <si>
    <t>Tilt Sensor</t>
  </si>
  <si>
    <t xml:space="preserve">MSAT100_PCB </t>
  </si>
  <si>
    <t>Tilt Sensor_Type2</t>
  </si>
  <si>
    <t>G7</t>
  </si>
  <si>
    <t>MSAT_Type3</t>
  </si>
  <si>
    <t>MSAT_Type2</t>
  </si>
  <si>
    <t>Baatery_Type2</t>
  </si>
  <si>
    <t>Battery</t>
  </si>
  <si>
    <t>Baatery_Type3</t>
  </si>
  <si>
    <t>Baatery_Type1</t>
  </si>
  <si>
    <t>CCU_Type1</t>
  </si>
  <si>
    <t>Charge Controller</t>
  </si>
  <si>
    <t>Charge control unit replaced</t>
  </si>
  <si>
    <t>pcb board replaced</t>
  </si>
  <si>
    <t>Tilt sensor add-04 installed</t>
  </si>
  <si>
    <t>Open</t>
  </si>
  <si>
    <t>MSAT_Type6</t>
  </si>
  <si>
    <t>Tilt sensor add-02 installed</t>
  </si>
  <si>
    <t>Tilt sensor add-04 installed 1 No</t>
  </si>
  <si>
    <t>Actuator fail</t>
  </si>
  <si>
    <t>Actuator 2 Nos Diode was replaced</t>
  </si>
  <si>
    <t>New 2 Nos Battery Replaced</t>
  </si>
  <si>
    <t>Actuator Type2</t>
  </si>
  <si>
    <t>Actuator 1 small,1 medium gear wheel &amp; Diode 2 Nos was replaced</t>
  </si>
  <si>
    <t>Actuator 1 Big gear wheel &amp; 1 motor &amp; Diode 2 Noswas replaced</t>
  </si>
  <si>
    <t>Actuator 1 Big gear wheel &amp; 1 motor &amp; Diode 2 Nos was replaced</t>
  </si>
  <si>
    <t>IC1_Inv 1</t>
  </si>
  <si>
    <t>Actuator 1 small,1 medium gear wheel  &amp; Diode 2 Nos was replaced</t>
  </si>
  <si>
    <t>IC1_Inv 4</t>
  </si>
  <si>
    <t>IC2_Inv 1</t>
  </si>
  <si>
    <t>IC2_Inv 2</t>
  </si>
  <si>
    <t>IC1_Inv 2</t>
  </si>
  <si>
    <t>IC1_Inv 3</t>
  </si>
  <si>
    <t>IC2_Inv 5</t>
  </si>
  <si>
    <t>IC2_Inv 6</t>
  </si>
  <si>
    <t>Actuator 1 Big gear wheel &amp; 1 motor&amp; Diode 2 Nos was replaced</t>
  </si>
  <si>
    <t>T45</t>
  </si>
  <si>
    <t>Actuator 1 small,1 medium gear wheel &amp; Diode 2 Nos  was replaced</t>
  </si>
  <si>
    <t>T20</t>
  </si>
  <si>
    <t>T21</t>
  </si>
  <si>
    <t>Tilt sensor add-05 installed 1 No</t>
  </si>
  <si>
    <t>Tilt sensor add-01 installed 1 No</t>
  </si>
  <si>
    <t>T05</t>
  </si>
  <si>
    <t>1 No PCB Replaced</t>
  </si>
  <si>
    <t>T16 to T20</t>
  </si>
  <si>
    <t>Actuator 1 No Limit Switch was replaced</t>
  </si>
  <si>
    <t>1 No. Tilt Sensor ADD 3 installed</t>
  </si>
  <si>
    <t>New 2 Nos Batteries Replaced</t>
  </si>
  <si>
    <t>T97</t>
  </si>
  <si>
    <t>T80</t>
  </si>
  <si>
    <t>T106</t>
  </si>
  <si>
    <t>Actuator 1 No Motor was replaced</t>
  </si>
  <si>
    <t>1 no. Actuator Nylon Brass Bush replaced</t>
  </si>
  <si>
    <t>Actuator motor 2 no.s Carbon brushes was replaced</t>
  </si>
  <si>
    <t>1 No. Nylon brass bush replaced</t>
  </si>
  <si>
    <t>2 Nos MSAT box  Batteries Replaced</t>
  </si>
  <si>
    <t>1 no. Actuator Motor replaced</t>
  </si>
  <si>
    <t>1 No Actuator Small Gear Replaced</t>
  </si>
  <si>
    <t>1 No Actuator Motor Replaced</t>
  </si>
  <si>
    <t>1 No Medium Gear Replaced</t>
  </si>
  <si>
    <t>2 Nos Actuator Bearing Replaced</t>
  </si>
  <si>
    <t>1 No Actuator Bearing Replaced</t>
  </si>
  <si>
    <t>T64</t>
  </si>
  <si>
    <t>1 No Big Gear Replaced</t>
  </si>
  <si>
    <t>CCU_Type2</t>
  </si>
  <si>
    <t>1 No Actuator Medium Gear Replaced</t>
  </si>
  <si>
    <t>PCB</t>
  </si>
  <si>
    <t>1 No MSAT 12V 65Ah Battery replaced</t>
  </si>
  <si>
    <t>T62</t>
  </si>
  <si>
    <t>TW1</t>
  </si>
  <si>
    <t>1 no 25v 24Ah  Li-ion Battery Replaced</t>
  </si>
  <si>
    <t>T32</t>
  </si>
  <si>
    <t>PCB_100 Type communication problem</t>
  </si>
  <si>
    <t>Baatery_Type6</t>
  </si>
  <si>
    <t>T52</t>
  </si>
  <si>
    <t>T86</t>
  </si>
  <si>
    <t>T27</t>
  </si>
  <si>
    <t>T65</t>
  </si>
  <si>
    <t xml:space="preserve"> 2 Nos Actuator carbon brush replaced</t>
  </si>
  <si>
    <t>Baatery_Type5</t>
  </si>
  <si>
    <t>T23</t>
  </si>
  <si>
    <t>T16</t>
  </si>
  <si>
    <t>T95</t>
  </si>
  <si>
    <t>T88 to T92</t>
  </si>
  <si>
    <t>T36 to T40</t>
  </si>
  <si>
    <t>1 No Actuator Motor  Replaced</t>
  </si>
  <si>
    <t>1 No. Tilt Sensor ADD 2 installed</t>
  </si>
  <si>
    <t>1 No. Tilt Sensor ADD 4 installed</t>
  </si>
  <si>
    <t>T37</t>
  </si>
  <si>
    <t>T21 to T25</t>
  </si>
  <si>
    <t>1 No. Tilt Sensor ADD 1 installed</t>
  </si>
  <si>
    <t>1 No. Tilt Sensor ADD 5 installed</t>
  </si>
  <si>
    <t>T11 to T15</t>
  </si>
  <si>
    <t>1 No Actuator Carbon Brush Replaced</t>
  </si>
  <si>
    <t>T17</t>
  </si>
  <si>
    <t>T44</t>
  </si>
  <si>
    <t>1 No Actuator Big Gear Replaced</t>
  </si>
  <si>
    <t>T10</t>
  </si>
  <si>
    <t>1 no 25.6v 24Ah  Li-ion Battery Replaced</t>
  </si>
  <si>
    <t>T46 TO T50</t>
  </si>
  <si>
    <t>T42</t>
  </si>
  <si>
    <t>T43</t>
  </si>
  <si>
    <t>T49</t>
  </si>
  <si>
    <t>T55</t>
  </si>
  <si>
    <t>New Actuator HB-DJ828 Installed</t>
  </si>
  <si>
    <t>T01</t>
  </si>
  <si>
    <t>Actuator 1 No Diode was replaced</t>
  </si>
  <si>
    <t>T137</t>
  </si>
  <si>
    <t>1 No Limit Switch replaced</t>
  </si>
  <si>
    <t>T31</t>
  </si>
  <si>
    <t xml:space="preserve">Actuator motor 2 no.s Carbon brushes </t>
  </si>
  <si>
    <t>T126</t>
  </si>
  <si>
    <t>New Actuator HB-DJ8289824-700 Installed</t>
  </si>
  <si>
    <t>T30</t>
  </si>
  <si>
    <t>T131 to T135</t>
  </si>
  <si>
    <t>Actuator 2 No.s Diode was replaced</t>
  </si>
  <si>
    <t>T50</t>
  </si>
  <si>
    <t>T136</t>
  </si>
  <si>
    <t>T13</t>
  </si>
  <si>
    <t>T08</t>
  </si>
  <si>
    <t>T108</t>
  </si>
  <si>
    <t>PCB_100 Type was Replaced By PCB_100 Type</t>
  </si>
  <si>
    <t>1 Nos Actuator Bearing Replaced</t>
  </si>
  <si>
    <t xml:space="preserve">Actuator motor 1 no.s Carbon brushes </t>
  </si>
  <si>
    <t>T18</t>
  </si>
  <si>
    <t>Actuator motor 2 no.s Carbon brush</t>
  </si>
  <si>
    <t>T76</t>
  </si>
  <si>
    <t>Iron Nut &amp; Vthread Rod Replaced</t>
  </si>
  <si>
    <t>Actuator Big Gear Replaced</t>
  </si>
  <si>
    <t>Actuator 2 No Limit Switch was replaced</t>
  </si>
  <si>
    <t>1 No Actuator Motor</t>
  </si>
  <si>
    <t>T70</t>
  </si>
  <si>
    <t>T142</t>
  </si>
  <si>
    <t>2 No Battaries Replaced</t>
  </si>
  <si>
    <t>T94</t>
  </si>
  <si>
    <t>1 No Battaries Replaced</t>
  </si>
  <si>
    <t>Actuator 2  No Limit Switch was replaced</t>
  </si>
  <si>
    <t>Iron Nut Replaced</t>
  </si>
  <si>
    <t>T60</t>
  </si>
  <si>
    <t>2 NO  Diode Replaced</t>
  </si>
  <si>
    <t>Iron Rod Replaced</t>
  </si>
  <si>
    <t>V thread Rod</t>
  </si>
  <si>
    <t>T57</t>
  </si>
  <si>
    <t>Iron nut Replaced</t>
  </si>
  <si>
    <t>CCU Replaced</t>
  </si>
  <si>
    <t>Add 2 Tilt Sensor Replaced</t>
  </si>
  <si>
    <t>Add 1 Tilt Sensor Replaced</t>
  </si>
  <si>
    <t>TW01</t>
  </si>
  <si>
    <t>Add 4 Tilt Sensor Replaced</t>
  </si>
  <si>
    <t>Add 5 Tilt Sensor Replaced</t>
  </si>
  <si>
    <t>T110</t>
  </si>
  <si>
    <t>T133</t>
  </si>
  <si>
    <t>Actuator Limit Board Replaced</t>
  </si>
  <si>
    <t>T34</t>
  </si>
  <si>
    <t>T116</t>
  </si>
  <si>
    <t>T6 TO T10</t>
  </si>
  <si>
    <t>T111 TO T115</t>
  </si>
  <si>
    <t>1 No Small Gear Replaced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</si>
  <si>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</si>
  <si>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</si>
  <si>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</si>
  <si>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</si>
  <si>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</si>
  <si>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</si>
  <si>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</si>
  <si>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</si>
  <si>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</si>
  <si>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</si>
  <si>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</si>
  <si>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</si>
  <si>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String Cable</t>
  </si>
  <si>
    <t>MC4 Connector</t>
  </si>
  <si>
    <t>BU Current difference</t>
  </si>
  <si>
    <t>String_Type3_320</t>
  </si>
  <si>
    <t>IC1_Inv4_SCB2_String9</t>
  </si>
  <si>
    <t>IC1_Inv4_SCB3_String14</t>
  </si>
  <si>
    <t>Y-Connector</t>
  </si>
  <si>
    <t>IC1_Inv4_SCB6_String4</t>
  </si>
  <si>
    <t>IC2_Inv1_SCB1_String9</t>
  </si>
  <si>
    <t>IC2_Inv1_SCB2_String1</t>
  </si>
  <si>
    <t>IC2_Inv1_SCB10_String2</t>
  </si>
  <si>
    <t>IC1_Inv2_SCB1_String14</t>
  </si>
  <si>
    <t>IC1_Inv2_SCB6_String10</t>
  </si>
  <si>
    <t>IC1_Inv2_SCB8_String5</t>
  </si>
  <si>
    <t>IC1_Inv2_SCB5_String5</t>
  </si>
  <si>
    <t>IC1_Inv2_SCB1_String9</t>
  </si>
  <si>
    <t>Mc4 Connector replaced</t>
  </si>
  <si>
    <t>IC1_Inv2_SCB6_String12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</si>
  <si>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</si>
  <si>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</si>
  <si>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</si>
  <si>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</si>
  <si>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</si>
  <si>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</si>
  <si>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IC1_Inv3_SCB7_String9</t>
  </si>
  <si>
    <t>IC1_Inv4_SCB4_String13</t>
  </si>
  <si>
    <t>IC1_Inv4_SCB6_String10</t>
  </si>
  <si>
    <t>IC2_Inv1_SCB1_String1</t>
  </si>
  <si>
    <t>IC1_Inv4_SCB8_String6</t>
  </si>
  <si>
    <t>String_Type4_325</t>
  </si>
  <si>
    <t>IC2_Inv6_SCB3_String7</t>
  </si>
  <si>
    <t>IC2_Inv5_SCB2_String8</t>
  </si>
  <si>
    <t>IC1_Inv4_CB1</t>
  </si>
  <si>
    <t>SCB</t>
  </si>
  <si>
    <t>IC1_Inv4_CB2</t>
  </si>
  <si>
    <t>IC1_Inv4_CB3</t>
  </si>
  <si>
    <t>IC1_Inv4_CB4</t>
  </si>
  <si>
    <t>IC1_Inv4_CB7</t>
  </si>
  <si>
    <t>IC2_Inv5_SCB2_String 1</t>
  </si>
  <si>
    <t>IC2_Inv5_SCB4_String 4</t>
  </si>
  <si>
    <t>IC1_Inv2_SCB5_String 13</t>
  </si>
  <si>
    <t>IC1_Inv1_SCB3_String 6</t>
  </si>
  <si>
    <t>IC1_Inv3_SCB3_String 13</t>
  </si>
  <si>
    <t xml:space="preserve">IC1_Inv4_SCB3_String 7 </t>
  </si>
  <si>
    <t>IC1_Inv4_SCB3_String 14</t>
  </si>
  <si>
    <t>IC1_Inv4_SCB3_String 3</t>
  </si>
  <si>
    <t>IC1_Inv4_SCB5_String 2</t>
  </si>
  <si>
    <t>IC1_Inv4_SCB4_String 12</t>
  </si>
  <si>
    <t>IC2_Inv6_SCB4_String 7</t>
  </si>
  <si>
    <t>IC1_Inv1_SCB7_String 9</t>
  </si>
  <si>
    <t>IC2_Inv6_SCB1_String 9</t>
  </si>
  <si>
    <t>IC1_Inv4_SCB2_String 7</t>
  </si>
  <si>
    <t>21 Nos New (PV 330 W )Module was replaced</t>
  </si>
  <si>
    <t>IC1_Inv4_SCB3_String 6</t>
  </si>
  <si>
    <t>IC1_Inv4_SCB1_String 6</t>
  </si>
  <si>
    <t>IC1_Inv2_SCB10_String 7</t>
  </si>
  <si>
    <t>Negative Y connector Replaced</t>
  </si>
  <si>
    <t>IC1_Inv1_SCB7_String 13</t>
  </si>
  <si>
    <t>IC1_Inv4_SCB8_String 9</t>
  </si>
  <si>
    <t>IC1_Inv4_SCB5_String 14</t>
  </si>
  <si>
    <t>IC1_Inv4_SCB1_String 4</t>
  </si>
  <si>
    <t>42 Nos New (PV 330 W )Module was replaced</t>
  </si>
  <si>
    <t>IC1_Inv4_SCB1_String 3</t>
  </si>
  <si>
    <t>IC1_Inv4_SCB2_String 6</t>
  </si>
  <si>
    <t xml:space="preserve">IC1_Inv4_SCB3_String 3 </t>
  </si>
  <si>
    <t xml:space="preserve">IC1_Inv4_SCB2_String 2 </t>
  </si>
  <si>
    <t xml:space="preserve">IC1_Inv4_SCB3_String 1 </t>
  </si>
  <si>
    <t>IC2_Inv5_SCB7_String 1</t>
  </si>
  <si>
    <t>Replaced old PV 320 Watts module(1 No)104110100024</t>
  </si>
  <si>
    <t>IC2_Inv5_SCB7_String 8</t>
  </si>
  <si>
    <t>Replaced old PV 325 Watts module(1 No)104110101130</t>
  </si>
  <si>
    <t>IC1_Inv1_SCB3_String 13</t>
  </si>
  <si>
    <t>Replaced old PV 325 Watts module(1 No)104110101176</t>
  </si>
  <si>
    <t>IC1_Inv1_SCB4_String 12</t>
  </si>
  <si>
    <t>Replaced old PV 325 Watts module(1 No)104110101127</t>
  </si>
  <si>
    <t>IC1_Inv1_SCB4_String 13</t>
  </si>
  <si>
    <t>Replaced old PV 325 Watts module(1 No)104110100753</t>
  </si>
  <si>
    <t>IC1_Inv1_SCB6_String 13</t>
  </si>
  <si>
    <t>Replaced old PV 325 Watts module(1 No)104110101014</t>
  </si>
  <si>
    <t>IC1_Inv1_SCB7_String 10</t>
  </si>
  <si>
    <t>Replaced old PV 325 Watts module(1 No)104110101023</t>
  </si>
  <si>
    <t>IC1_Inv1_SCB8_String 14</t>
  </si>
  <si>
    <t>Replaced old PV 325 Watts module(1 No)104110100881</t>
  </si>
  <si>
    <t>Replaced old PV 325 Watts module(1 No)104110100791</t>
  </si>
  <si>
    <t>IC1_Inv2_SCB2_String 13</t>
  </si>
  <si>
    <t>Replaced old PV 325 Watts module(1 No)104110100840</t>
  </si>
  <si>
    <t>IC1_Inv3_SCB1_String 13</t>
  </si>
  <si>
    <t>Replaced old PV 325 Watts module(1 No)104110100877</t>
  </si>
  <si>
    <t>Replaced old PV 325 Watts module(1 No)104110100997</t>
  </si>
  <si>
    <t>Replaced old PV 325 Watts module(1 No)104110100805</t>
  </si>
  <si>
    <t>Replaced old PV 325 Watts module(1 No)104110100965</t>
  </si>
  <si>
    <t>IC1_Inv3_SCB1_String 11</t>
  </si>
  <si>
    <t>Replaced old PV 325 Watts module(1 No)104110100986</t>
  </si>
  <si>
    <t>IC1_Inv3_SCB8_String 1</t>
  </si>
  <si>
    <t>Replaced old PV 325 Watts module(1 No)104110100502</t>
  </si>
  <si>
    <t>IC1_Inv2_SCB3_String 13</t>
  </si>
  <si>
    <t>Replaced old PV 325 Watts module(1 No)104110101192</t>
  </si>
  <si>
    <t>Replaced old PV 325 Watts module(1 No)104110101194</t>
  </si>
  <si>
    <t>IC1_Inv2_SCB4_String 13</t>
  </si>
  <si>
    <t>Replaced old PV 325 Watts module(1 No)104110101198</t>
  </si>
  <si>
    <t>IC1_Inv2_SCB7_String 9</t>
  </si>
  <si>
    <t>Replaced old PV 325 Watts module(1 No)104110101111</t>
  </si>
  <si>
    <t>IC1_Inv2_SCB8_String 3</t>
  </si>
  <si>
    <t>Replaced old PV 325 Watts module(1 No)104110101245</t>
  </si>
  <si>
    <t>IC1_Inv2_SCB8_String 2</t>
  </si>
  <si>
    <t>Replaced old PV 325 Watts module(1 No)104110101257</t>
  </si>
  <si>
    <t>IC1_Inv2_SCB9_String 6</t>
  </si>
  <si>
    <t>Replaced old PV 325 Watts module(1 No)104110101258</t>
  </si>
  <si>
    <t>IC1_Inv1_SCB9_String 7</t>
  </si>
  <si>
    <t>Replaced old PV 325 Watts module(1 No)104110101259</t>
  </si>
  <si>
    <t>IC2_Inv6_SCB7_String 3</t>
  </si>
  <si>
    <t>Replaced old PV 325 Watts module(1 No)104110101290</t>
  </si>
  <si>
    <t>Replaced old PV 325 Watts module(1 No)104110101253</t>
  </si>
  <si>
    <t>IC1_Inv4_SCB4_String 1</t>
  </si>
  <si>
    <t>IC1_Inv3_SCB4_String 3</t>
  </si>
  <si>
    <t>Replaced old PV 325 Watts module(1 No)104110101123</t>
  </si>
  <si>
    <t>Replaced old PV 325 Watts module(1 No)104110101099</t>
  </si>
  <si>
    <t>IC1_Inv3_SCB4_String 4</t>
  </si>
  <si>
    <t>Replaced old PV 325 Watts module(1 No)104110101210</t>
  </si>
  <si>
    <t>IC1_Inv3_SCB4_String 9</t>
  </si>
  <si>
    <t>Replaced old PV 325 Watts module(1 No)104110101124</t>
  </si>
  <si>
    <t>IC1_Inv3_SCB4_String 10</t>
  </si>
  <si>
    <t>Replaced old PV 325 Watts module(1 No)104110101252</t>
  </si>
  <si>
    <t>IC1_Inv3_SCB5_String 10</t>
  </si>
  <si>
    <t>Replaced old PV 325 Watts module(1 No)104110101289</t>
  </si>
  <si>
    <t>IC1_Inv3_SCB7_String 14</t>
  </si>
  <si>
    <t>Replaced old PV 325 Watts module(1 No)104110101097</t>
  </si>
  <si>
    <t>IC1_Inv3_SCB5_String 8</t>
  </si>
  <si>
    <t>Replaced old PV 325 Watts module(1 No)104110101133</t>
  </si>
  <si>
    <t>Replaced old PV 325 Watts module(1 No)104110101375</t>
  </si>
  <si>
    <t>IC1_Inv3_SCB4_String 7</t>
  </si>
  <si>
    <t>Replaced old PV 325 Watts module(1 No)104110101491</t>
  </si>
  <si>
    <t>IC1_Inv3_SCB3_String 1</t>
  </si>
  <si>
    <t>Replaced old PV 325 Watts module(1 No)104110101040</t>
  </si>
  <si>
    <t>IC1_Inv3_SCB2_String 2</t>
  </si>
  <si>
    <t>Replaced old PV 325 Watts module(1 No)104110101385</t>
  </si>
  <si>
    <t>IC1_Inv3_SCB2_String 3</t>
  </si>
  <si>
    <t>Replaced old PV 325 Watts module(1 No)104110101342</t>
  </si>
  <si>
    <t>IC1_Inv3_SCB1_String 2</t>
  </si>
  <si>
    <t>Replaced old PV 325 Watts module(1 No)104110101492</t>
  </si>
  <si>
    <t>IC1_Inv2_SCB2_String 2</t>
  </si>
  <si>
    <t>Replaced old PV 325 Watts module(1 No)104110100943</t>
  </si>
  <si>
    <t>IC1_Inv2_SCB2_String 1</t>
  </si>
  <si>
    <t>Replaced old PV 325 Watts module(1 No)104110101013</t>
  </si>
  <si>
    <t>IC1_Inv2_SCB1_String 4</t>
  </si>
  <si>
    <t>Replaced old PV 325 Watts module(1 No)104110100355</t>
  </si>
  <si>
    <t>IC1_Inv4_SCB4_String 13</t>
  </si>
  <si>
    <t>IC1_Inv1_SCB8_String 2</t>
  </si>
  <si>
    <t>Replaced old PV 325 Watts module(1 No)104110101007</t>
  </si>
  <si>
    <t>IC1_Inv1_SCB7_String 4</t>
  </si>
  <si>
    <t>Replaced old PV 325 Watts module(1 No)104110101009</t>
  </si>
  <si>
    <t>IC1_Inv1_SCB7_String 1</t>
  </si>
  <si>
    <t>Replaced old PV 325 Watts module(1 No)104110101079</t>
  </si>
  <si>
    <t>IC1_Inv1_SCB4_String 4</t>
  </si>
  <si>
    <t>Replaced old PV 325 Watts module(1 No)104110101077</t>
  </si>
  <si>
    <t>IC1_Inv1_SCB4_String 5</t>
  </si>
  <si>
    <t>Replaced old PV 325 Watts module(1 No)104110101132</t>
  </si>
  <si>
    <t>IC1_Inv4_SCB1_String 12</t>
  </si>
  <si>
    <t>Replaced old PV 325 Watts module(1 No)104110101246</t>
  </si>
  <si>
    <t>IC1_Inv4_SCB6_String 2</t>
  </si>
  <si>
    <t>Replaced old PV 325 Watts module(1 No)104110101125</t>
  </si>
  <si>
    <t>IC1_Inv4_SCB6_String 4</t>
  </si>
  <si>
    <t>Replaced old PV 325 Watts module(1 No)104111000463</t>
  </si>
  <si>
    <t>IC1_Inv4_SCB4_String 10</t>
  </si>
  <si>
    <t>IC1_Inv1_SCB6_String 4</t>
  </si>
  <si>
    <t>Replaced old PV 325 Watts module(1 No)104110101019</t>
  </si>
  <si>
    <t>IC1_Inv1_SCB4_String 2</t>
  </si>
  <si>
    <t>Replaced old PV 325 Watts module(1 No)104110101128</t>
  </si>
  <si>
    <t>IC1_Inv1_SCB3_String 4</t>
  </si>
  <si>
    <t>Replaced old PV 325 Watts module(1 No)104110101037</t>
  </si>
  <si>
    <t>IC1_Inv1_SCB2_String 3</t>
  </si>
  <si>
    <t>Replaced old PV 325 Watts module(1 No)104110101056</t>
  </si>
  <si>
    <t>IC1_Inv3_SCB3_String 9</t>
  </si>
  <si>
    <t>Replaced old PV 325 Watts module(1 No)104110101041</t>
  </si>
  <si>
    <t>IC1_Inv4_SCB10_String 4</t>
  </si>
  <si>
    <t>Replaced old PV 325 Watts module(1 No)104110101044</t>
  </si>
  <si>
    <t>Replaced old PV 325 Watts module(1 No)104110101274</t>
  </si>
  <si>
    <t>IC1_Inv4_SCB9_String 1</t>
  </si>
  <si>
    <t>Replaced old PV 325 Watts module(1 No)104110101251</t>
  </si>
  <si>
    <t>IC1_Inv4_SCB9_String 4</t>
  </si>
  <si>
    <t>Replaced old PV 325 Watts module(1 No)104110101304</t>
  </si>
  <si>
    <t>IC1_Inv4_SCB8_String 6</t>
  </si>
  <si>
    <t>Replaced old PV 325 Watts module(1 No)104110101286</t>
  </si>
  <si>
    <t>IC1_Inv4_SCB6_String 13</t>
  </si>
  <si>
    <t>Replaced old PV 325 Watts module(1 No)104110101193</t>
  </si>
  <si>
    <t>IC1_Inv3_SCB7_String 3</t>
  </si>
  <si>
    <t>Replaced old PV 325 Watts module(1 No)104110101195</t>
  </si>
  <si>
    <t>IC1_Inv3_SCB6_String 14</t>
  </si>
  <si>
    <t>Replaced old PV 325 Watts module(1 No)104110101160</t>
  </si>
  <si>
    <t>IC1_Inv3_SCB3_String 14</t>
  </si>
  <si>
    <t>Replaced old PV 325 Watts module(1 No)104110101061</t>
  </si>
  <si>
    <t>IC2_Inv6_SCB5_String 2</t>
  </si>
  <si>
    <t>Replaced old PV 325 Watts module(1 No)104110101118</t>
  </si>
  <si>
    <t>IC2_Inv6_SCB5_String 1</t>
  </si>
  <si>
    <t>Replaced old PV 325 Watts module(1 No)104110101063</t>
  </si>
  <si>
    <t>IC2_Inv6_SCB4_String 4</t>
  </si>
  <si>
    <t>Replaced old PV 325 Watts module(1 No)104110101177</t>
  </si>
  <si>
    <t>IC2_Inv6_SCB4_String 1</t>
  </si>
  <si>
    <t>Replaced old PV 330 Watts module(1 No)104220900182</t>
  </si>
  <si>
    <t>IC2_Inv6_SCB2_String 12</t>
  </si>
  <si>
    <t>Replaced old PV 325 Watts module(1 No)104110101042</t>
  </si>
  <si>
    <t>IC2_Inv6_SCB2_String 11</t>
  </si>
  <si>
    <t>Replaced old PV 325 Watts module(1 No)104110100942</t>
  </si>
  <si>
    <t>IC2_Inv6_SCB6_String 12</t>
  </si>
  <si>
    <t>Replaced old PV 325 Watts module(1 No)104110100806</t>
  </si>
  <si>
    <t>IC2_Inv6_SCB6_String 13</t>
  </si>
  <si>
    <t>Replaced old PV 325 Watts module(1 No)104110100807</t>
  </si>
  <si>
    <t>IC2_Inv6_SCB6_String 14</t>
  </si>
  <si>
    <t>Replaced old PV 325 Watts module(1 No)104106804577</t>
  </si>
  <si>
    <t>IC2_Inv6_SCB7_String 12</t>
  </si>
  <si>
    <t>Replaced old PV 325 Watts module(1 No)104106804153</t>
  </si>
  <si>
    <t>IC2_Inv6_SCB8_String 12</t>
  </si>
  <si>
    <t>Replaced old PV 325 Watts module(1 No)104106804766</t>
  </si>
  <si>
    <t>IC1_Inv2_SCB9_String 4</t>
  </si>
  <si>
    <t>Replaced old PV 325 Watts module(1 No)104107202563</t>
  </si>
  <si>
    <t>IC1_Inv2_SCB8_String 9</t>
  </si>
  <si>
    <t>Replaced old PV 325 Watts module(1 No)104106605065</t>
  </si>
  <si>
    <t>Replaced old PV 325 Watts module(1 No)104107202470</t>
  </si>
  <si>
    <t>IC1_Inv2_SCB7_String 7</t>
  </si>
  <si>
    <t>Replaced old PV 325 Watts module(1 No)104106804432</t>
  </si>
  <si>
    <t>IC1_Inv2_SCB7_String 12</t>
  </si>
  <si>
    <t>Replaced old PV 325 Watts module(1 No)104106804315</t>
  </si>
  <si>
    <t>Replaced old PV 325 Watts module(1 No)104106804334</t>
  </si>
  <si>
    <t>Replaced old PV 325 Watts module(1 No)104106804467</t>
  </si>
  <si>
    <t>Replaced old PV 325 Watts module(1 No)104106804324</t>
  </si>
  <si>
    <t>IC1_Inv2_SCB6_String 4</t>
  </si>
  <si>
    <t>Replaced old PV 325 Watts module(1 No)104107202533</t>
  </si>
  <si>
    <t>Replaced old PV 325 Watts module(1 No)104107201670</t>
  </si>
  <si>
    <t>IC1_Inv2_SCB6_String 3</t>
  </si>
  <si>
    <t>Replaced old PV 325 Watts module(1 No)104110401125</t>
  </si>
  <si>
    <t>IC1_Inv2_SCB4_String 3</t>
  </si>
  <si>
    <t>Replaced old PV 325 Watts module(1 No)104107202165</t>
  </si>
  <si>
    <t>IC2_Inv6_SCB9_String 4</t>
  </si>
  <si>
    <t>Replaced old PV 325 Watts module(1 No)104110101131</t>
  </si>
  <si>
    <t>IC2_Inv5_SCB4_String 9</t>
  </si>
  <si>
    <t>Replaced old PV 325 Watts module(1 No)104110101271</t>
  </si>
  <si>
    <t>IC2_Inv5_SCB2_String 10</t>
  </si>
  <si>
    <t>Replaced old PV 325 Watts module(1 No)104110101275</t>
  </si>
  <si>
    <t>IC2_Inv5_SCB2_String 13</t>
  </si>
  <si>
    <t>Replaced old PV 325 Watts module(1 No)104110101217</t>
  </si>
  <si>
    <t>Replaced old PV 325 Watts module(1 No)104110101273</t>
  </si>
  <si>
    <t>IC2_Inv5_SCB1_String 7</t>
  </si>
  <si>
    <t>Replaced old PV 325 Watts module(1 No)104110101276</t>
  </si>
  <si>
    <t>IC2_Inv5_SCB1_String 5</t>
  </si>
  <si>
    <t>Replaced old PV 325 Watts module(1 No)104110101010</t>
  </si>
  <si>
    <t>IC2_Inv5_SCB2_String 2</t>
  </si>
  <si>
    <t>Replaced old PV 325 Watts module(1 No)104110101008</t>
  </si>
  <si>
    <t>IC2_Inv5_SCB4_String 2</t>
  </si>
  <si>
    <t>Replaced old PV 325 Watts module(1 No)104110101302</t>
  </si>
  <si>
    <t>Replaced old PV 325 Watts module(1 No)104110101219</t>
  </si>
  <si>
    <t>Replaced old PV 325 Watts module(1 No)104110101277</t>
  </si>
  <si>
    <t>IC1_Inv2_SCB3_String 8</t>
  </si>
  <si>
    <t>Replaced old PV 325 Watts module(1 No)104110101163</t>
  </si>
  <si>
    <t>IC2_Inv6_SCB3_String 3</t>
  </si>
  <si>
    <t>Replaced New PV 330 Watts module(1 No)104249300044</t>
  </si>
  <si>
    <t>IC2_Inv6_SCB1_String 7</t>
  </si>
  <si>
    <t>Positive  Y Connector Failure</t>
  </si>
  <si>
    <t>Positive Y-Connector Replaced</t>
  </si>
  <si>
    <t>IC2_Inv5_SCB8_String 10</t>
  </si>
  <si>
    <t>IC1_Inv4_SCB1_String 1</t>
  </si>
  <si>
    <t>IC1_Inv2_SCB5_String 1</t>
  </si>
  <si>
    <t>IC1_Inv4_SCB3_String 9</t>
  </si>
  <si>
    <t>MC4 Connector Replaced</t>
  </si>
  <si>
    <t>IC1_Inv4_SCB3_String 5</t>
  </si>
  <si>
    <t>IC1_Inv4_SCB4_String 9</t>
  </si>
  <si>
    <t>IC1_Inv4_SCB2_String 11</t>
  </si>
  <si>
    <t>IC1_Inv4_SCB4_String 11</t>
  </si>
  <si>
    <t>IC1_Inv4_SCB4_String 5</t>
  </si>
  <si>
    <t>IC1_Inv1_SCB2_String 1</t>
  </si>
  <si>
    <t>Grid CB</t>
  </si>
  <si>
    <t>Grid System</t>
  </si>
  <si>
    <t>IC2_Inv5_SCB1_String 1</t>
  </si>
  <si>
    <t>Negative Y-Connector Replaced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</si>
  <si>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</si>
  <si>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</si>
  <si>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</si>
  <si>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</si>
  <si>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</si>
  <si>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</si>
  <si>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</si>
  <si>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</si>
  <si>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 xml:space="preserve">SCB Fuse </t>
  </si>
  <si>
    <t xml:space="preserve">IC1_Inv4_SCB5_String 13 </t>
  </si>
  <si>
    <t>IC1_Inv3_SCB3_String 15</t>
  </si>
  <si>
    <t xml:space="preserve">IC1_Inv4_SCB1_String 8 </t>
  </si>
  <si>
    <t xml:space="preserve">IC1_Inv4_SCB1_String 10 </t>
  </si>
  <si>
    <t>IC1_Inv3_SCB9_String 4</t>
  </si>
  <si>
    <t xml:space="preserve">IC1_Inv4_SCB3_String 6 </t>
  </si>
  <si>
    <t>Reduced Run</t>
  </si>
  <si>
    <t>Excess Temperature Difference</t>
  </si>
  <si>
    <t>Physically checked &amp; resetted</t>
  </si>
  <si>
    <t>IC2_Inv5_SCB7_String 7</t>
  </si>
  <si>
    <t>IC2_Inv5_SCB8_String 11</t>
  </si>
  <si>
    <t xml:space="preserve">IC1_Inv3_SCB6_String 6 </t>
  </si>
  <si>
    <t>IC1_Inv3_SCB6_String 9</t>
  </si>
  <si>
    <t>IC1_Inv3_SCB6_String 13</t>
  </si>
  <si>
    <t>IC2_Inv5_SCB9_String 6</t>
  </si>
  <si>
    <t>IC1_Inv1_SCB8_String 3</t>
  </si>
  <si>
    <t>IC1_Inv1_SCB1_String 3</t>
  </si>
  <si>
    <t>IC1_Inv1_SCB9_String 12</t>
  </si>
  <si>
    <t>IC1_Inv4_SCB8_String 5</t>
  </si>
  <si>
    <t>IC1_Inv3_SCB6_String 11</t>
  </si>
  <si>
    <t>IC1_Inv2_SCB8_String 8</t>
  </si>
  <si>
    <t>IC1_Inv2_SCB5_String 14</t>
  </si>
  <si>
    <t>IC1_Inv4_SCB5_String 11</t>
  </si>
  <si>
    <t>IC1_Inv2_SCB9_String 9</t>
  </si>
  <si>
    <t>IC1_Inv2_SCB1_String 8</t>
  </si>
  <si>
    <t>IC2_Inv1_SCB4_String 4</t>
  </si>
  <si>
    <t>IC2_Inv2_SCB9_String 10</t>
  </si>
  <si>
    <t>IC1_Inv3_SCB4_String 1</t>
  </si>
  <si>
    <t>IC2_Inv1_SCB5_String 3</t>
  </si>
  <si>
    <t>IC1_Inv2_SCB3_String 14</t>
  </si>
  <si>
    <t>IC1_Inv2_SCB9_String 10</t>
  </si>
  <si>
    <t>IC2_Inv1_SCB5_String 2</t>
  </si>
  <si>
    <t>IC2_Inv2_SCB1_String 13</t>
  </si>
  <si>
    <t>IC1_Inv3_SCB3_String 7</t>
  </si>
  <si>
    <t>IC1_Inv3_SCB5_String 5</t>
  </si>
  <si>
    <t>IC2_Inv2_SCB5_String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</si>
  <si>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</si>
  <si>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</si>
  <si>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</si>
  <si>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</si>
  <si>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</si>
  <si>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</si>
  <si>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IC1_Inv4_SCB1_String 9</t>
  </si>
  <si>
    <t>IC1_Inv1_SCB3_String 12</t>
  </si>
  <si>
    <t>IC2_Inv1_SCB8_String 9</t>
  </si>
  <si>
    <t>IC1_Inv1_SCB1_String 1</t>
  </si>
  <si>
    <t>IC1_Inv2_SCB10_String 5</t>
  </si>
  <si>
    <t>IC1_Inv2_SCB5_String 8</t>
  </si>
  <si>
    <t>IC1_Inv3_SCB10_String 5</t>
  </si>
  <si>
    <t>IC1_Inv4_SCB6_String 9</t>
  </si>
  <si>
    <t>IC1_Inv4_SCB6_String 1</t>
  </si>
  <si>
    <t>IC1_Inv4_SCB6_String 5</t>
  </si>
  <si>
    <t>IC2_Inv1_SCB6_String 7</t>
  </si>
  <si>
    <t>Replaced old PV 325 Watts module(1 No)104111000743</t>
  </si>
  <si>
    <t>IC1_Inv4_SCB10_String 11</t>
  </si>
  <si>
    <t>IC1_Inv4_SCB6_String 12</t>
  </si>
  <si>
    <t>IC1_Inv4_SCB7_String 14</t>
  </si>
  <si>
    <t>IC2_Inv2_SCB2_String 13</t>
  </si>
  <si>
    <t>IC1_Inv2_SCB1_String 7</t>
  </si>
  <si>
    <t xml:space="preserve">IC1_Inv1_SCB1_String 12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</si>
  <si>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</si>
  <si>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</si>
  <si>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</si>
  <si>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</si>
  <si>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</si>
  <si>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</si>
  <si>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</si>
  <si>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</si>
  <si>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</si>
  <si>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</si>
  <si>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</si>
  <si>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</si>
  <si>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</si>
  <si>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</si>
  <si>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</si>
  <si>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</si>
  <si>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</si>
  <si>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</si>
  <si>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</si>
  <si>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</si>
  <si>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</si>
  <si>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</si>
  <si>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</si>
  <si>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</si>
  <si>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</si>
  <si>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</si>
  <si>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</si>
  <si>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</si>
  <si>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</si>
  <si>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</si>
  <si>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</si>
  <si>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</si>
  <si>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IC1_Inv1_SCB1_String 2</t>
  </si>
  <si>
    <t>Replaced old PV 325 Watts module(1 No)104107202941</t>
  </si>
  <si>
    <t>IC1_Inv1_SCB2_String 2</t>
  </si>
  <si>
    <t>Replaced old PV 325 Watts module(1 No)104107204308</t>
  </si>
  <si>
    <t>IC1_Inv1_SCB6_String 3</t>
  </si>
  <si>
    <t>Replaced old PV 325 Watts module(1 No)104107204320</t>
  </si>
  <si>
    <t>IC1_Inv2_SCB1_String 2</t>
  </si>
  <si>
    <t>Replaced old PV 325 Watts module(1 No)104107204305</t>
  </si>
  <si>
    <t>IC1_Inv3_SCB3_String 5</t>
  </si>
  <si>
    <t>Replaced old PV 325 Watts module(1 No)1041929035529</t>
  </si>
  <si>
    <t>Replaced old PV 325 Watts module(1 No)104111000393</t>
  </si>
  <si>
    <t>Replaced old PV 325 Watts module(1 No)104111000798</t>
  </si>
  <si>
    <t>IC1_Inv1_SCB1_String 13</t>
  </si>
  <si>
    <t>Replaced old PV 325 Watts module(1 No)104111000519</t>
  </si>
  <si>
    <t>IC1_Inv1_SCB5_String 13</t>
  </si>
  <si>
    <t>Replaced old PV 325 Watts module(1 No)104111000110</t>
  </si>
  <si>
    <t>IC1_Inv1_SCB7_String 11</t>
  </si>
  <si>
    <t>Replaced old PV 325 Watts module(1 No)104111000610</t>
  </si>
  <si>
    <t>IC1_Inv1_SCB8_String 13</t>
  </si>
  <si>
    <t>Replaced old PV 325 Watts module(1 No)104111000002</t>
  </si>
  <si>
    <t>Replaced old PV 325 Watts module(1 No)104110401582</t>
  </si>
  <si>
    <t>IC1_Inv2_SCB2_String 11</t>
  </si>
  <si>
    <t>Replaced old PV 325 Watts module(1 No)104111000003</t>
  </si>
  <si>
    <t>Replaced old PV 325 Watts module(1 No)104111000807</t>
  </si>
  <si>
    <t>IC2_Inv6_SCB6_String 1</t>
  </si>
  <si>
    <t>Replaced old PV 325 Watts module(1 No)104110101089</t>
  </si>
  <si>
    <t>IC2_Inv6_SCB8_String 1</t>
  </si>
  <si>
    <t>Replaced old PV 325 Watts module(1 No)104111000441</t>
  </si>
  <si>
    <t>IC2_Inv6_SCB8_String 2</t>
  </si>
  <si>
    <t>Replaced old PV 325 Watts module(1 No)104111000714</t>
  </si>
  <si>
    <t>Replaced old PV 325 Watts module(1 No)104111000571</t>
  </si>
  <si>
    <t>IC1_Inv3_SCB8_String 11</t>
  </si>
  <si>
    <t>Replaced old PV 325 Watts module(1 No)104111000674</t>
  </si>
  <si>
    <t>Replaced old PV 325 Watts module(1 No)104111000722</t>
  </si>
  <si>
    <t>Replaced old PV 325 Watts module(1 No)104107204503</t>
  </si>
  <si>
    <t>IC1_Inv3_SCB6_String 10</t>
  </si>
  <si>
    <t>Replaced old PV 325 Watts module(1 No)104107204719</t>
  </si>
  <si>
    <t>IC1_Inv3_SCB7_String 11</t>
  </si>
  <si>
    <t>Replaced old PV 325 Watts module(1 No)104107204634</t>
  </si>
  <si>
    <t>IC1_Inv3_SCB7_String 12</t>
  </si>
  <si>
    <t>Replaced old PV 325 Watts module(1 No)104107204717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</si>
  <si>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</si>
  <si>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</si>
  <si>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</si>
  <si>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</si>
  <si>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</si>
  <si>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IC1_Inv4_SCB8_String 8</t>
  </si>
  <si>
    <t>Replaced old PV 325 Watts module(1 No)104110101200</t>
  </si>
  <si>
    <t>IC2_Inv5_SCB9_String 2</t>
  </si>
  <si>
    <t>Replaced old PV 325 Watts module(1 No)104110101712</t>
  </si>
  <si>
    <t>Replaced old PV 325 Watts module(1 No)104110101708</t>
  </si>
  <si>
    <t>Replaced old PV 325 Watts module(1 No)104111500999</t>
  </si>
  <si>
    <t>IC2_Inv5_SCB9_String 12</t>
  </si>
  <si>
    <t>Replaced old PV 325 Watts module(1 No)104111000432</t>
  </si>
  <si>
    <t>Replaced old PV 325 Watts module(1 No)104110101709</t>
  </si>
  <si>
    <t>IC2_Inv5_SCB4_String 11</t>
  </si>
  <si>
    <t>Replaced old PV 325 Watts module(1 No)104110101737</t>
  </si>
  <si>
    <t>IC2_Inv5_SCB3_String 8</t>
  </si>
  <si>
    <t>Replaced old PV 325 Watts module(1 No)104110101621</t>
  </si>
  <si>
    <t>IC1_Inv2_SCB8_String 7</t>
  </si>
  <si>
    <t>Replaced old PV 325 Watts module(1 No)104111000309</t>
  </si>
  <si>
    <t>IC2_Inv6_SCB2_String 14</t>
  </si>
  <si>
    <t>Replaced old PV 325 Watts module(1 No)104111000433</t>
  </si>
  <si>
    <t>IC2_Inv6_SCB1_String 12</t>
  </si>
  <si>
    <t>Replaced old PV 325 Watts module(1 No)104110101108</t>
  </si>
  <si>
    <t>IC2_Inv6_SCB1_String 10</t>
  </si>
  <si>
    <t>Replaced old PV 325 Watts module(1 No)104110101135</t>
  </si>
  <si>
    <t>Replaced old PV 325 Watts module(1 No)104110101445</t>
  </si>
  <si>
    <t>IC1_Inv3_SCB1_String 3</t>
  </si>
  <si>
    <t>Replaced old PV 325 Watts module(1 No)104110101774</t>
  </si>
  <si>
    <t>Replaced old PV 325 Watts module(1 No)104110101475</t>
  </si>
  <si>
    <t>Replaced old PV 325 Watts module(1 No)104110101623</t>
  </si>
  <si>
    <t>Replaced old PV 325 Watts module(1 No)104110101729</t>
  </si>
  <si>
    <t>IC1_Inv2_SCB7_String 3</t>
  </si>
  <si>
    <t>Replaced old PV 325 Watts module(1 No)104110101736</t>
  </si>
  <si>
    <t>IC1_Inv2_SCB6_String 5</t>
  </si>
  <si>
    <t>Replaced old PV 325 Watts module(1 No)104110101691</t>
  </si>
  <si>
    <t>IC1_Inv4_SCB3_String 8</t>
  </si>
  <si>
    <t>IC1_Inv1_SCB4_String 7</t>
  </si>
  <si>
    <t>Memory Unit Replaced</t>
  </si>
  <si>
    <t>IC1_Inv3_SCB9_String 7</t>
  </si>
  <si>
    <t>IC2_Inv6_SCB7_String 13</t>
  </si>
  <si>
    <t>IC1_Inv3_SCB6_String 8</t>
  </si>
  <si>
    <t>Battery Charger_MCR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</si>
  <si>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</si>
  <si>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</si>
  <si>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</si>
  <si>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</si>
  <si>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 xml:space="preserve">Grid failure due to 220 kV main supply failure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</si>
  <si>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</si>
  <si>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</si>
  <si>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</si>
  <si>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</si>
  <si>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</si>
  <si>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</si>
  <si>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</si>
  <si>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</si>
  <si>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</si>
  <si>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</si>
  <si>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</si>
  <si>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</si>
  <si>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</si>
  <si>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</si>
  <si>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</si>
  <si>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</si>
  <si>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</si>
  <si>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</si>
  <si>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</si>
  <si>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</si>
  <si>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</si>
  <si>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</si>
  <si>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</si>
  <si>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</si>
  <si>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</si>
  <si>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</si>
  <si>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</si>
  <si>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</si>
  <si>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</si>
  <si>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</si>
  <si>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</si>
  <si>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</si>
  <si>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</si>
  <si>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</si>
  <si>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</si>
  <si>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</si>
  <si>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</si>
  <si>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</si>
  <si>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</si>
  <si>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</si>
  <si>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</si>
  <si>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</si>
  <si>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</si>
  <si>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</si>
  <si>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</si>
  <si>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</si>
  <si>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</si>
  <si>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</si>
  <si>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</si>
  <si>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</si>
  <si>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</si>
  <si>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</si>
  <si>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</si>
  <si>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</si>
  <si>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</si>
  <si>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</si>
  <si>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</si>
  <si>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</si>
  <si>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</si>
  <si>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</si>
  <si>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</si>
  <si>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</si>
  <si>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</si>
  <si>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</si>
  <si>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</si>
  <si>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</si>
  <si>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</si>
  <si>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</si>
  <si>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</si>
  <si>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</si>
  <si>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</si>
  <si>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</si>
  <si>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</si>
  <si>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</si>
  <si>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</si>
  <si>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</si>
  <si>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</si>
  <si>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</si>
  <si>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</si>
  <si>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</si>
  <si>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</si>
  <si>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</si>
  <si>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</si>
  <si>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</si>
  <si>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</si>
  <si>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</si>
  <si>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</si>
  <si>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</si>
  <si>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</si>
  <si>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</si>
  <si>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</si>
  <si>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</si>
  <si>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</si>
  <si>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</si>
  <si>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</si>
  <si>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</si>
  <si>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</si>
  <si>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</si>
  <si>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</si>
  <si>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</si>
  <si>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</si>
  <si>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</si>
  <si>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</si>
  <si>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</si>
  <si>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</si>
  <si>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</si>
  <si>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</si>
  <si>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</si>
  <si>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</si>
  <si>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</si>
  <si>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</si>
  <si>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</si>
  <si>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</si>
  <si>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</si>
  <si>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</si>
  <si>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</si>
  <si>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</si>
  <si>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</si>
  <si>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</si>
  <si>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</si>
  <si>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</si>
  <si>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</si>
  <si>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</si>
  <si>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</si>
  <si>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</si>
  <si>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</si>
  <si>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</si>
  <si>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</si>
  <si>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</si>
  <si>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</si>
  <si>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</si>
  <si>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</si>
  <si>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</si>
  <si>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</si>
  <si>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</si>
  <si>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</si>
  <si>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</si>
  <si>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</si>
  <si>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</si>
  <si>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</si>
  <si>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</si>
  <si>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</si>
  <si>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</si>
  <si>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</si>
  <si>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</si>
  <si>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</si>
  <si>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</si>
  <si>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</si>
  <si>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</si>
  <si>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</si>
  <si>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</si>
  <si>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</si>
  <si>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</si>
  <si>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</si>
  <si>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</si>
  <si>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</si>
  <si>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</si>
  <si>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</si>
  <si>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</si>
  <si>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</si>
  <si>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</si>
  <si>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</si>
  <si>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</si>
  <si>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</si>
  <si>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</si>
  <si>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</si>
  <si>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</si>
  <si>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</si>
  <si>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</si>
  <si>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</si>
  <si>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</si>
  <si>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</si>
  <si>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</si>
  <si>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</si>
  <si>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</si>
  <si>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</si>
  <si>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</si>
  <si>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</si>
  <si>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</si>
  <si>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</si>
  <si>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</si>
  <si>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</si>
  <si>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</si>
  <si>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</si>
  <si>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</si>
  <si>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</si>
  <si>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</si>
  <si>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</si>
  <si>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</si>
  <si>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</si>
  <si>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</si>
  <si>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</si>
  <si>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</si>
  <si>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</si>
  <si>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</si>
  <si>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</si>
  <si>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</si>
  <si>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</si>
  <si>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</si>
  <si>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</si>
  <si>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</si>
  <si>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</si>
  <si>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</si>
  <si>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</si>
  <si>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</si>
  <si>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</si>
  <si>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</si>
  <si>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</si>
  <si>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</si>
  <si>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</si>
  <si>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</si>
  <si>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</si>
  <si>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</si>
  <si>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</si>
  <si>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</si>
  <si>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</si>
  <si>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</si>
  <si>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</si>
  <si>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</si>
  <si>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</si>
  <si>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</si>
  <si>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</si>
  <si>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</si>
  <si>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</si>
  <si>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</si>
  <si>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</si>
  <si>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</si>
  <si>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</si>
  <si>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</si>
  <si>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</si>
  <si>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</si>
  <si>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</si>
  <si>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</si>
  <si>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</si>
  <si>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</si>
  <si>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</si>
  <si>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</si>
  <si>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</si>
  <si>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</si>
  <si>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</si>
  <si>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</si>
  <si>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</si>
  <si>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</si>
  <si>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</si>
  <si>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</si>
  <si>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</si>
  <si>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</si>
  <si>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</si>
  <si>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</si>
  <si>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</si>
  <si>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</si>
  <si>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</si>
  <si>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</si>
  <si>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</si>
  <si>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</si>
  <si>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</si>
  <si>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</si>
  <si>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</si>
  <si>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</si>
  <si>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</si>
  <si>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</si>
  <si>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</si>
  <si>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</si>
  <si>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</si>
  <si>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</si>
  <si>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</si>
  <si>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</si>
  <si>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</si>
  <si>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</si>
  <si>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</si>
  <si>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</si>
  <si>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</si>
  <si>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</si>
  <si>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</si>
  <si>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</si>
  <si>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</si>
  <si>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</si>
  <si>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</si>
  <si>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</si>
  <si>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</si>
  <si>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</si>
  <si>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</si>
  <si>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</si>
  <si>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</si>
  <si>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</si>
  <si>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</si>
  <si>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</si>
  <si>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</si>
  <si>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</si>
  <si>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</si>
  <si>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</si>
  <si>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</si>
  <si>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</si>
  <si>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</si>
  <si>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</si>
  <si>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</si>
  <si>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</si>
  <si>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</si>
  <si>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</si>
  <si>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</si>
  <si>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</si>
  <si>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</si>
  <si>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</si>
  <si>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</si>
  <si>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</si>
  <si>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</si>
  <si>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</si>
  <si>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</si>
  <si>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</si>
  <si>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</si>
  <si>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</si>
  <si>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</si>
  <si>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</si>
  <si>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</si>
  <si>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</si>
  <si>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</si>
  <si>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</si>
  <si>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</si>
  <si>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</si>
  <si>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</si>
  <si>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</si>
  <si>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</si>
  <si>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</si>
  <si>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</si>
  <si>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</si>
  <si>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</si>
  <si>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</si>
  <si>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</si>
  <si>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</si>
  <si>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</si>
  <si>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</si>
  <si>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</si>
  <si>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</si>
  <si>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</si>
  <si>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</si>
  <si>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</si>
  <si>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</si>
  <si>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</si>
  <si>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</si>
  <si>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</si>
  <si>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</si>
  <si>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</si>
  <si>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</si>
  <si>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</si>
  <si>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</si>
  <si>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</si>
  <si>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</si>
  <si>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</si>
  <si>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</si>
  <si>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</si>
  <si>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</si>
  <si>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</si>
  <si>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</si>
  <si>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</si>
  <si>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</si>
  <si>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</si>
  <si>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</si>
  <si>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</si>
  <si>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</si>
  <si>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</si>
  <si>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</si>
  <si>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</si>
  <si>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</si>
  <si>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</si>
  <si>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</si>
  <si>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</si>
  <si>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</si>
  <si>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</si>
  <si>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</si>
  <si>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</si>
  <si>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</si>
  <si>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</si>
  <si>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</si>
  <si>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</si>
  <si>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</si>
  <si>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</si>
  <si>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</si>
  <si>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</si>
  <si>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</si>
  <si>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</si>
  <si>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</si>
  <si>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</si>
  <si>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</si>
  <si>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</si>
  <si>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</si>
  <si>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</si>
  <si>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</si>
  <si>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</si>
  <si>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</si>
  <si>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</si>
  <si>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</si>
  <si>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</si>
  <si>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</si>
  <si>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</si>
  <si>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</si>
  <si>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</si>
  <si>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</si>
  <si>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</si>
  <si>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</si>
  <si>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</si>
  <si>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</si>
  <si>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</si>
  <si>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</si>
  <si>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</si>
  <si>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</si>
  <si>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</si>
  <si>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</si>
  <si>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</si>
  <si>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</si>
  <si>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</si>
  <si>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</si>
  <si>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</si>
  <si>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</si>
  <si>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</si>
  <si>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</si>
  <si>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</si>
  <si>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</si>
  <si>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</si>
  <si>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</si>
  <si>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</si>
  <si>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</si>
  <si>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</si>
  <si>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</si>
  <si>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</si>
  <si>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</si>
  <si>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</si>
  <si>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</si>
  <si>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</si>
  <si>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</si>
  <si>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</si>
  <si>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</si>
  <si>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</si>
  <si>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</si>
  <si>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</si>
  <si>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</si>
  <si>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</si>
  <si>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</si>
  <si>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</si>
  <si>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</si>
  <si>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</si>
  <si>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</si>
  <si>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</si>
  <si>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</si>
  <si>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</si>
  <si>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</si>
  <si>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</si>
  <si>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</si>
  <si>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</si>
  <si>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</si>
  <si>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</si>
  <si>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</si>
  <si>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</si>
  <si>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</si>
  <si>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</si>
  <si>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</si>
  <si>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</si>
  <si>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</si>
  <si>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</si>
  <si>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</si>
  <si>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</si>
  <si>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</si>
  <si>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</si>
  <si>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</si>
  <si>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</si>
  <si>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</si>
  <si>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</si>
  <si>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</si>
  <si>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</si>
  <si>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</si>
  <si>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</si>
  <si>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</si>
  <si>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</si>
  <si>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</si>
  <si>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</si>
  <si>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</si>
  <si>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</si>
  <si>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</si>
  <si>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</si>
  <si>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</si>
  <si>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</si>
  <si>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</si>
  <si>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</si>
  <si>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</si>
  <si>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</si>
  <si>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</si>
  <si>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</si>
  <si>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</si>
  <si>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</si>
  <si>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</si>
  <si>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</si>
  <si>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</si>
  <si>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</si>
  <si>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</si>
  <si>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</si>
  <si>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</si>
  <si>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</si>
  <si>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</si>
  <si>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</si>
  <si>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</si>
  <si>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</si>
  <si>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</si>
  <si>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</si>
  <si>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</si>
  <si>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</si>
  <si>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</si>
  <si>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</si>
  <si>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</si>
  <si>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</si>
  <si>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</si>
  <si>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</si>
  <si>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</si>
  <si>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</si>
  <si>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</si>
  <si>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</si>
  <si>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</si>
  <si>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</si>
  <si>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</si>
  <si>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</si>
  <si>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</si>
  <si>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</si>
  <si>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</si>
  <si>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</si>
  <si>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</si>
  <si>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</si>
  <si>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</si>
  <si>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Item Consumed</t>
  </si>
  <si>
    <t>Qty Consumed</t>
  </si>
  <si>
    <t>Place of Consumption</t>
  </si>
  <si>
    <t>Ownership of Spare/Consumable</t>
  </si>
  <si>
    <t>MC4 CONNECTORS</t>
  </si>
  <si>
    <t xml:space="preserve"> +VE  YCONNECTOR </t>
  </si>
  <si>
    <t>Y CONNECTORS</t>
  </si>
  <si>
    <t>No used</t>
  </si>
  <si>
    <t>Mc4 connector Male</t>
  </si>
  <si>
    <t>Negative Y connector</t>
  </si>
  <si>
    <t>Positive Y connector</t>
  </si>
  <si>
    <t>Mc4 connector Male &amp; Female</t>
  </si>
  <si>
    <t>IC1_Inv4_SCB3_String 7 &amp; 14</t>
  </si>
  <si>
    <t xml:space="preserve">Pcb board replaced </t>
  </si>
  <si>
    <t>Add 002 tilt sensor installed</t>
  </si>
  <si>
    <t>6 Metre</t>
  </si>
  <si>
    <t>Each 1</t>
  </si>
  <si>
    <t>Positive Y-Connector</t>
  </si>
  <si>
    <t>Tilt sensor add-03 installed 1 No</t>
  </si>
  <si>
    <t>MC4 Connector(Male &amp; Female)</t>
  </si>
  <si>
    <t>Positive &amp; Negative Y-Connector</t>
  </si>
  <si>
    <t>Y Connector(+ve &amp; -ve)</t>
  </si>
  <si>
    <t>SCB 30A Fuse</t>
  </si>
  <si>
    <t>Actuator motor 2 no.s Carbon brushes  are replaced</t>
  </si>
  <si>
    <t>1 no Circlip replaced</t>
  </si>
  <si>
    <t>1 No Circlip Replaced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</si>
  <si>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</si>
  <si>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</si>
  <si>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</si>
  <si>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</si>
  <si>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</si>
  <si>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</si>
  <si>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</si>
  <si>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Tracker Relay &amp; Relay Base</t>
  </si>
  <si>
    <t>MICOM Relay (Line Differential Protection Relay) - GE(Alstom) make</t>
  </si>
  <si>
    <t>Line CRP Solar Panel, 66/11 kV KPTCL Substation Chowdanakuppe</t>
  </si>
  <si>
    <t>PCB_100 Type</t>
  </si>
  <si>
    <t xml:space="preserve">  1 No Limit Switch was replaced</t>
  </si>
  <si>
    <t>Memory unit</t>
  </si>
  <si>
    <t>1 N0. 2000A Fuse Replaced</t>
  </si>
  <si>
    <t>1 No Limit Switch was replaced</t>
  </si>
  <si>
    <t>PCB_200 Type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</si>
  <si>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</si>
  <si>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</si>
  <si>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</si>
  <si>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</si>
  <si>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Actuator motor 1 no.s Carbon brushes replaced</t>
  </si>
  <si>
    <t>IC2_Inv2_SCB1_String 5</t>
  </si>
  <si>
    <t>Actuator motor Bearing</t>
  </si>
  <si>
    <t xml:space="preserve">IC1_Inv4_SCB10_String 5 </t>
  </si>
  <si>
    <t>Iron Nut  Replaced</t>
  </si>
  <si>
    <t>Vthread Rod Replaced</t>
  </si>
  <si>
    <t xml:space="preserve">PCB_100 Type </t>
  </si>
  <si>
    <t xml:space="preserve">PCB_200 Type </t>
  </si>
  <si>
    <t>IC2_Inv3</t>
  </si>
  <si>
    <t xml:space="preserve">EMC Filter </t>
  </si>
  <si>
    <t>2000A Replaced</t>
  </si>
  <si>
    <t>2000A Fuse</t>
  </si>
  <si>
    <t>CL18 Connector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</si>
  <si>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</si>
  <si>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</si>
  <si>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</si>
  <si>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</si>
  <si>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</si>
  <si>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</si>
  <si>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</si>
  <si>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String Fuse </t>
  </si>
  <si>
    <t>MSAT_Type4</t>
  </si>
  <si>
    <t>SCB Cable</t>
  </si>
  <si>
    <t>MSAT_Type5</t>
  </si>
  <si>
    <t>IC1_Inv1_CB1</t>
  </si>
  <si>
    <t>RTC</t>
  </si>
  <si>
    <t>IC1_Inv1_CB2</t>
  </si>
  <si>
    <t>InverterAC Cable</t>
  </si>
  <si>
    <t>Gateway</t>
  </si>
  <si>
    <t>IC1_Inv1_CB3</t>
  </si>
  <si>
    <t>IDT</t>
  </si>
  <si>
    <t>MMS</t>
  </si>
  <si>
    <t>IC1_Inv1_CB4</t>
  </si>
  <si>
    <t>IDT MV Cable</t>
  </si>
  <si>
    <t>IC1_Inv1_CB5</t>
  </si>
  <si>
    <t>IC MV Panel</t>
  </si>
  <si>
    <t>IC1_Inv1_CB6</t>
  </si>
  <si>
    <t>Incomer MV Cable</t>
  </si>
  <si>
    <t>Baatery_Type4</t>
  </si>
  <si>
    <t>IC1_Inv1_CB7</t>
  </si>
  <si>
    <t>Incomer MV Panel</t>
  </si>
  <si>
    <t>IC1_Inv1_CB8</t>
  </si>
  <si>
    <t>Metering System Plant</t>
  </si>
  <si>
    <t>IC1_Inv1_CB9</t>
  </si>
  <si>
    <t>IC1_Inv1_CB10</t>
  </si>
  <si>
    <t>Metering System Grid</t>
  </si>
  <si>
    <t>IC1_Inv2_CB11</t>
  </si>
  <si>
    <t>WMS</t>
  </si>
  <si>
    <t>CCU_Type3</t>
  </si>
  <si>
    <t>IC1_Inv2_CB1</t>
  </si>
  <si>
    <t>CCU_Type4</t>
  </si>
  <si>
    <t>IC1_Inv2_CB2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</si>
  <si>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</si>
  <si>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</si>
  <si>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</si>
  <si>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</si>
  <si>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</si>
  <si>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</si>
  <si>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</si>
  <si>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</si>
  <si>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</si>
  <si>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</si>
  <si>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</si>
  <si>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</si>
  <si>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</si>
  <si>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</si>
  <si>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</si>
  <si>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</si>
  <si>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</si>
  <si>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</si>
  <si>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</si>
  <si>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</si>
  <si>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</si>
  <si>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</si>
  <si>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</si>
  <si>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</si>
  <si>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</si>
  <si>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</si>
  <si>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</si>
  <si>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IC1_Inv4_CB5</t>
  </si>
  <si>
    <t>IC1_Inv4_CB6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</si>
  <si>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</si>
  <si>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</si>
  <si>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</si>
  <si>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</si>
  <si>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</si>
  <si>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</si>
  <si>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</si>
  <si>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</si>
  <si>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</si>
  <si>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</si>
  <si>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</si>
  <si>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</si>
  <si>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</si>
  <si>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</si>
  <si>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</si>
  <si>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</si>
  <si>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</si>
  <si>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</si>
  <si>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</si>
  <si>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</si>
  <si>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</si>
  <si>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</si>
  <si>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</si>
  <si>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</si>
  <si>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</si>
  <si>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</si>
  <si>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</si>
  <si>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</si>
  <si>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</si>
  <si>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</si>
  <si>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</si>
  <si>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</si>
  <si>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</si>
  <si>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</si>
  <si>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</si>
  <si>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</si>
  <si>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</si>
  <si>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</si>
  <si>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</si>
  <si>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</si>
  <si>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</si>
  <si>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</si>
  <si>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</si>
  <si>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</si>
  <si>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</si>
  <si>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</si>
  <si>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</si>
  <si>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</si>
  <si>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</si>
  <si>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</si>
  <si>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</si>
  <si>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</si>
  <si>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</si>
  <si>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</si>
  <si>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</si>
  <si>
    <t>Tw5</t>
  </si>
  <si>
    <t>G5 T21 TO T42-10 Tab;es Manual Grass Cutting Work Done</t>
  </si>
  <si>
    <t>Not done due to labour taken weeklyoff</t>
  </si>
  <si>
    <t>G6 T01 TO T20-20 Tables Manual Grass Cutting Work Done</t>
  </si>
  <si>
    <t>G5 T43 TO T60-17 Tab;es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</si>
  <si>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</si>
  <si>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</si>
  <si>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</si>
  <si>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</si>
  <si>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Not Done due to Rain</t>
  </si>
  <si>
    <t>AC Contactor Replaced</t>
  </si>
  <si>
    <t xml:space="preserve">AC Contactor </t>
  </si>
  <si>
    <t>AC Contactor Busbar</t>
  </si>
  <si>
    <t>G5-T01 TO T25 -Manual Grass cutting work completed</t>
  </si>
  <si>
    <t>G5-T26 TO T50 -Manual Grass cutting work completed</t>
  </si>
  <si>
    <t>Battery Type_1</t>
  </si>
  <si>
    <t>T97 TO T101</t>
  </si>
  <si>
    <t>Battery Fail</t>
  </si>
  <si>
    <t>T59</t>
  </si>
  <si>
    <t>T122 TO T126</t>
  </si>
  <si>
    <t>T126 TO T130</t>
  </si>
  <si>
    <t>G5-T51 TO T70 -Manual Grass cutting work completed</t>
  </si>
  <si>
    <t>G5-T71 TO T89 -Manual Grass cutting work completed</t>
  </si>
  <si>
    <t>G5-T90 TO T120 -Manual Grass cutting work completed</t>
  </si>
  <si>
    <t>T56 TO T60</t>
  </si>
  <si>
    <t>G5-T121 TO T140 -Manual Grass cutting work completed</t>
  </si>
  <si>
    <t>T5</t>
  </si>
  <si>
    <t>G4 T01 TO T04 -04 Tables Grass Cutting Work Completed</t>
  </si>
  <si>
    <t>T51 TO T55</t>
  </si>
  <si>
    <t>G4 T05 TO T12 -08 Tables Grass Cutting Work Completed</t>
  </si>
  <si>
    <t>G5-T141 TO T155 -Manual Grass cutting work completed</t>
  </si>
  <si>
    <t>G4-T101 TO T135 -Manual Grass cutting work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</si>
</sst>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[$-F800]dddd\,\ mmmm\ dd\,\ yyyy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5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43" fontId="38" fillId="0" borderId="0" applyFont="0" applyFill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9" fontId="38" fillId="0" borderId="0" applyFont="0" applyFill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17" fillId="2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17" fillId="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17" fillId="3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1" fillId="3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9" fontId="24" fillId="29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25" fillId="0" borderId="0"/>
    <xf numFmtId="0" fontId="38" fillId="0" borderId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25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25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0" borderId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16" borderId="0" applyNumberFormat="0" applyBorder="0" applyAlignment="0" applyProtection="0"/>
    <xf numFmtId="0" fontId="38" fillId="0" borderId="0"/>
    <xf numFmtId="0" fontId="38" fillId="16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25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2" fillId="0" borderId="17" applyNumberFormat="0" applyFill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0" fillId="0" borderId="0" applyNumberFormat="0" applyFill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0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2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5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1" borderId="13" applyNumberFormat="0" applyFont="0" applyAlignment="0" applyProtection="0"/>
    <xf numFmtId="0" fontId="38" fillId="15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0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2" borderId="0" applyNumberFormat="0" applyBorder="0" applyAlignment="0" applyProtection="0"/>
    <xf numFmtId="0" fontId="38" fillId="17" borderId="0" applyNumberFormat="0" applyBorder="0" applyAlignment="0" applyProtection="0"/>
    <xf numFmtId="0" fontId="38" fillId="22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4" fillId="0" borderId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3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13" applyNumberFormat="0" applyFont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7" borderId="0" applyNumberFormat="0" applyBorder="0" applyAlignment="0" applyProtection="0"/>
    <xf numFmtId="0" fontId="38" fillId="9" borderId="0" applyNumberFormat="0" applyBorder="0" applyAlignment="0" applyProtection="0"/>
    <xf numFmtId="0" fontId="17" fillId="38" borderId="0" applyNumberFormat="0" applyBorder="0" applyAlignment="0" applyProtection="0"/>
    <xf numFmtId="0" fontId="38" fillId="17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7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7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7" borderId="0" applyNumberFormat="0" applyBorder="0" applyAlignment="0" applyProtection="0"/>
    <xf numFmtId="0" fontId="38" fillId="2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25" fillId="0" borderId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4" fillId="0" borderId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1" borderId="13" applyNumberFormat="0" applyFont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0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5" borderId="0" applyNumberFormat="0" applyBorder="0" applyAlignment="0" applyProtection="0"/>
    <xf numFmtId="0" fontId="38" fillId="18" borderId="0" applyNumberFormat="0" applyBorder="0" applyAlignment="0" applyProtection="0"/>
    <xf numFmtId="0" fontId="38" fillId="24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0" borderId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17" fillId="3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17" fillId="39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17" fillId="4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22" fillId="0" borderId="0" applyNumberFormat="0" applyFill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6" fillId="0" borderId="0" applyNumberFormat="0" applyFill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3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1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0" borderId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29" fillId="0" borderId="18" applyNumberFormat="0" applyFill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1" borderId="13" applyNumberFormat="0" applyFont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0" borderId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4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3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0" borderId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21" borderId="13" applyNumberFormat="0" applyFont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1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25" fillId="0" borderId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43" fontId="38" fillId="0" borderId="0" applyFont="0" applyFill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16" fillId="27" borderId="16" applyNumberForma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0" borderId="0"/>
    <xf numFmtId="0" fontId="38" fillId="23" borderId="0" applyNumberFormat="0" applyBorder="0" applyAlignment="0" applyProtection="0"/>
    <xf numFmtId="0" fontId="38" fillId="25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17" fillId="38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1" borderId="13" applyNumberFormat="0" applyFont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5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0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5" fillId="34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4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1" borderId="13" applyNumberFormat="0" applyFont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0" borderId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17" fillId="11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21" borderId="13" applyNumberFormat="0" applyFont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0" borderId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38" fillId="10" borderId="0" applyNumberFormat="0" applyBorder="0" applyAlignment="0" applyProtection="0"/>
    <xf numFmtId="0" fontId="17" fillId="4" borderId="0" applyNumberFormat="0" applyBorder="0" applyAlignment="0" applyProtection="0"/>
    <xf numFmtId="0" fontId="38" fillId="0" borderId="0"/>
    <xf numFmtId="0" fontId="38" fillId="0" borderId="0"/>
    <xf numFmtId="0" fontId="17" fillId="36" borderId="0" applyNumberFormat="0" applyBorder="0" applyAlignment="0" applyProtection="0"/>
    <xf numFmtId="0" fontId="38" fillId="0" borderId="0"/>
    <xf numFmtId="0" fontId="17" fillId="36" borderId="0" applyNumberFormat="0" applyBorder="0" applyAlignment="0" applyProtection="0"/>
    <xf numFmtId="0" fontId="38" fillId="0" borderId="0"/>
    <xf numFmtId="0" fontId="38" fillId="0" borderId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8" borderId="0" applyNumberFormat="0" applyBorder="0" applyAlignment="0" applyProtection="0"/>
    <xf numFmtId="0" fontId="38" fillId="0" borderId="0"/>
    <xf numFmtId="0" fontId="17" fillId="3" borderId="0" applyNumberFormat="0" applyBorder="0" applyAlignment="0" applyProtection="0"/>
    <xf numFmtId="0" fontId="21" fillId="26" borderId="15" applyNumberFormat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3" fillId="31" borderId="0" applyNumberFormat="0" applyBorder="0" applyAlignment="0" applyProtection="0"/>
    <xf numFmtId="0" fontId="38" fillId="0" borderId="0"/>
    <xf numFmtId="0" fontId="27" fillId="0" borderId="19" applyNumberFormat="0" applyFill="0" applyAlignment="0" applyProtection="0"/>
    <xf numFmtId="0" fontId="23" fillId="0" borderId="20" applyNumberFormat="0" applyFill="0" applyAlignment="0" applyProtection="0"/>
    <xf numFmtId="0" fontId="22" fillId="0" borderId="21" applyNumberFormat="0" applyFill="0" applyAlignment="0" applyProtection="0"/>
    <xf numFmtId="0" fontId="38" fillId="21" borderId="13" applyNumberFormat="0" applyFont="0" applyAlignment="0" applyProtection="0"/>
    <xf numFmtId="0" fontId="37" fillId="32" borderId="15" applyNumberFormat="0" applyAlignment="0" applyProtection="0"/>
    <xf numFmtId="0" fontId="35" fillId="34" borderId="0" applyNumberFormat="0" applyBorder="0" applyAlignment="0" applyProtection="0"/>
    <xf numFmtId="0" fontId="25" fillId="0" borderId="0"/>
    <xf numFmtId="0" fontId="38" fillId="0" borderId="0"/>
    <xf numFmtId="0" fontId="34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8" fillId="0" borderId="0"/>
    <xf numFmtId="0" fontId="38" fillId="0" borderId="0"/>
    <xf numFmtId="165" fontId="38" fillId="0" borderId="0"/>
    <xf numFmtId="0" fontId="28" fillId="0" borderId="0"/>
    <xf numFmtId="0" fontId="26" fillId="0" borderId="0"/>
    <xf numFmtId="0" fontId="38" fillId="0" borderId="0"/>
    <xf numFmtId="0" fontId="26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26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4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38" fillId="21" borderId="13" applyNumberFormat="0" applyFont="0" applyAlignment="0" applyProtection="0"/>
    <xf numFmtId="0" fontId="20" fillId="26" borderId="14" applyNumberFormat="0" applyAlignment="0" applyProtection="0"/>
    <xf numFmtId="9" fontId="3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</cellStyleXfs>
  <cellXfs count="25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4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4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4" fontId="0" fillId="0" borderId="0" xfId="96" applyNumberFormat="1" applyFont="1" applyAlignment="1">
      <alignment horizontal="center" vertical="center"/>
    </xf>
    <xf numFmtId="164" fontId="0" fillId="0" borderId="0" xfId="96" applyNumberFormat="1" applyFon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2" fillId="3" borderId="1" xfId="23226" applyFont="1" applyFill="1" applyBorder="1" applyAlignment="1">
      <alignment horizontal="center" vertical="center" wrapText="1"/>
    </xf>
    <xf numFmtId="168" fontId="12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12" fillId="3" borderId="3" xfId="23226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12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12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0" fontId="0" fillId="0" borderId="0" xfId="0" applyNumberFormat="1" applyAlignment="1">
      <alignment horizontal="center"/>
    </xf>
    <xf numFmtId="166" fontId="0" fillId="0" borderId="0" xfId="0" applyNumberFormat="1"/>
    <xf numFmtId="0" fontId="13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13" fillId="3" borderId="5" xfId="23226" applyFont="1" applyFill="1" applyBorder="1" applyAlignment="1">
      <alignment horizontal="center" vertical="center" wrapText="1"/>
    </xf>
    <xf numFmtId="164" fontId="0" fillId="0" borderId="6" xfId="96" applyNumberFormat="1" applyFont="1" applyBorder="1" applyAlignment="1">
      <alignment horizontal="center"/>
    </xf>
    <xf numFmtId="0" fontId="13" fillId="3" borderId="7" xfId="23226" applyFont="1" applyFill="1" applyBorder="1" applyAlignment="1">
      <alignment horizontal="center" vertical="center" wrapText="1"/>
    </xf>
    <xf numFmtId="168" fontId="13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13" fillId="3" borderId="3" xfId="23226" applyFont="1" applyFill="1" applyBorder="1" applyAlignment="1">
      <alignment horizontal="center" vertical="center" wrapText="1"/>
    </xf>
    <xf numFmtId="0" fontId="13" fillId="3" borderId="9" xfId="23226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8" fontId="13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12" fillId="3" borderId="12" xfId="23226" applyFont="1" applyFill="1" applyBorder="1" applyAlignment="1">
      <alignment horizontal="center" vertical="center" wrapText="1"/>
    </xf>
    <xf numFmtId="168" fontId="12" fillId="3" borderId="3" xfId="23226" applyNumberFormat="1" applyFont="1" applyFill="1" applyBorder="1" applyAlignment="1">
      <alignment horizontal="center" vertical="center" wrapText="1"/>
    </xf>
    <xf numFmtId="0" fontId="12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16" fillId="8" borderId="1" xfId="0" applyFont="1" applyFill="1" applyBorder="1" applyAlignment="1">
      <alignment vertical="center"/>
    </xf>
    <xf numFmtId="0" fontId="16" fillId="8" borderId="1" xfId="0" applyFont="1" applyFill="1" applyBorder="1" applyAlignment="1">
      <alignment horizontal="center" vertical="center" wrapText="1"/>
    </xf>
    <xf numFmtId="17" fontId="17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4" fontId="0" fillId="9" borderId="1" xfId="96" applyNumberFormat="1" applyFont="1" applyFill="1" applyBorder="1" applyAlignment="1">
      <alignment horizontal="center"/>
    </xf>
    <xf numFmtId="164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16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4" fontId="0" fillId="9" borderId="1" xfId="96" applyNumberFormat="1" applyFont="1" applyFill="1" applyBorder="1" applyAlignment="1">
      <alignment horizontal="center" vertical="center"/>
    </xf>
    <xf numFmtId="164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39" fillId="5" borderId="1" xfId="0" applyFont="1" applyFill="1" applyBorder="1" applyAlignment="1">
      <alignment horizontal="center"/>
    </xf>
    <xf numFmtId="17" fontId="39" fillId="5" borderId="1" xfId="0" applyNumberFormat="1" applyFont="1" applyFill="1" applyBorder="1"/>
    <xf numFmtId="15" fontId="39" fillId="5" borderId="1" xfId="0" applyNumberFormat="1" applyFont="1" applyFill="1" applyBorder="1"/>
    <xf numFmtId="0" fontId="39" fillId="5" borderId="10" xfId="0" applyFont="1" applyFill="1" applyBorder="1" applyAlignment="1">
      <alignment horizontal="center"/>
    </xf>
    <xf numFmtId="17" fontId="39" fillId="5" borderId="10" xfId="0" applyNumberFormat="1" applyFont="1" applyFill="1" applyBorder="1"/>
    <xf numFmtId="15" fontId="39" fillId="5" borderId="10" xfId="0" applyNumberFormat="1" applyFont="1" applyFill="1" applyBorder="1"/>
    <xf numFmtId="0" fontId="40" fillId="0" borderId="0" xfId="0" applyFont="1" applyAlignment="1">
      <alignment horizontal="center"/>
    </xf>
    <xf numFmtId="0" fontId="18" fillId="13" borderId="22" xfId="0" applyFont="1" applyFill="1" applyBorder="1"/>
    <xf numFmtId="168" fontId="19" fillId="13" borderId="23" xfId="14686" applyNumberFormat="1" applyFont="1" applyFill="1" applyBorder="1" applyAlignment="1">
      <alignment horizontal="left" vertical="center"/>
    </xf>
    <xf numFmtId="168" fontId="19" fillId="13" borderId="24" xfId="14686" applyNumberFormat="1" applyFont="1" applyFill="1" applyBorder="1" applyAlignment="1">
      <alignment horizontal="left" vertical="center"/>
    </xf>
    <xf numFmtId="0" fontId="39" fillId="5" borderId="8" xfId="0" applyFont="1" applyFill="1" applyBorder="1" applyAlignment="1">
      <alignment horizontal="center"/>
    </xf>
    <xf numFmtId="0" fontId="39" fillId="5" borderId="25" xfId="0" applyFont="1" applyFill="1" applyBorder="1" applyAlignment="1">
      <alignment horizontal="center"/>
    </xf>
    <xf numFmtId="15" fontId="39" fillId="5" borderId="8" xfId="0" applyNumberFormat="1" applyFont="1" applyFill="1" applyBorder="1"/>
    <xf numFmtId="0" fontId="43" fillId="14" borderId="29" xfId="0" applyFont="1" applyFill="1" applyBorder="1"/>
    <xf numFmtId="0" fontId="43" fillId="14" borderId="32" xfId="0" applyFont="1" applyFill="1" applyBorder="1"/>
    <xf numFmtId="0" fontId="43" fillId="14" borderId="26" xfId="0" applyFont="1" applyFill="1" applyBorder="1" applyAlignment="1">
      <alignment horizontal="center" vertical="center" wrapText="1"/>
    </xf>
    <xf numFmtId="0" fontId="43" fillId="14" borderId="27" xfId="0" applyFont="1" applyFill="1" applyBorder="1" applyAlignment="1">
      <alignment horizontal="center" vertical="center" wrapText="1"/>
    </xf>
    <xf numFmtId="0" fontId="45" fillId="13" borderId="29" xfId="0" applyFont="1" applyFill="1" applyBorder="1" applyAlignment="1">
      <alignment horizontal="center" vertical="center"/>
    </xf>
    <xf numFmtId="0" fontId="45" fillId="13" borderId="30" xfId="0" applyFont="1" applyFill="1" applyBorder="1"/>
    <xf numFmtId="1" fontId="44" fillId="13" borderId="30" xfId="14686" applyNumberFormat="1" applyFont="1" applyFill="1" applyBorder="1" applyAlignment="1">
      <alignment horizontal="center" vertical="center"/>
    </xf>
    <xf numFmtId="3" fontId="45" fillId="13" borderId="30" xfId="0" applyNumberFormat="1" applyFont="1" applyFill="1" applyBorder="1" applyAlignment="1">
      <alignment horizontal="center"/>
    </xf>
    <xf numFmtId="10" fontId="45" fillId="13" borderId="30" xfId="34037" applyNumberFormat="1" applyFont="1" applyFill="1" applyBorder="1" applyAlignment="1">
      <alignment horizontal="center"/>
    </xf>
    <xf numFmtId="1" fontId="45" fillId="0" borderId="30" xfId="0" applyNumberFormat="1" applyFont="1" applyBorder="1" applyAlignment="1">
      <alignment horizontal="center"/>
    </xf>
    <xf numFmtId="1" fontId="45" fillId="13" borderId="30" xfId="0" applyNumberFormat="1" applyFont="1" applyFill="1" applyBorder="1" applyAlignment="1">
      <alignment horizontal="center"/>
    </xf>
    <xf numFmtId="164" fontId="44" fillId="13" borderId="30" xfId="96" applyNumberFormat="1" applyFont="1" applyFill="1" applyBorder="1" applyAlignment="1">
      <alignment horizontal="center" vertical="center"/>
    </xf>
    <xf numFmtId="164" fontId="45" fillId="13" borderId="30" xfId="96" applyNumberFormat="1" applyFont="1" applyFill="1" applyBorder="1" applyAlignment="1">
      <alignment horizontal="center"/>
    </xf>
    <xf numFmtId="164" fontId="44" fillId="13" borderId="30" xfId="34037" applyNumberFormat="1" applyFont="1" applyFill="1" applyBorder="1" applyAlignment="1">
      <alignment horizontal="center" vertical="center"/>
    </xf>
    <xf numFmtId="0" fontId="45" fillId="13" borderId="32" xfId="0" applyFont="1" applyFill="1" applyBorder="1" applyAlignment="1">
      <alignment horizontal="center" vertical="center"/>
    </xf>
    <xf numFmtId="0" fontId="45" fillId="13" borderId="36" xfId="0" applyFont="1" applyFill="1" applyBorder="1"/>
    <xf numFmtId="164" fontId="45" fillId="13" borderId="36" xfId="96" applyNumberFormat="1" applyFont="1" applyFill="1" applyBorder="1" applyAlignment="1">
      <alignment horizontal="center"/>
    </xf>
    <xf numFmtId="10" fontId="45" fillId="13" borderId="36" xfId="34037" applyNumberFormat="1" applyFont="1" applyFill="1" applyBorder="1" applyAlignment="1">
      <alignment horizontal="center"/>
    </xf>
    <xf numFmtId="0" fontId="11" fillId="0" borderId="0" xfId="34038"/>
    <xf numFmtId="0" fontId="11" fillId="0" borderId="1" xfId="34038" applyBorder="1"/>
    <xf numFmtId="14" fontId="11" fillId="0" borderId="1" xfId="34038" applyNumberFormat="1" applyBorder="1"/>
    <xf numFmtId="1" fontId="11" fillId="0" borderId="1" xfId="34038" applyNumberFormat="1" applyBorder="1"/>
    <xf numFmtId="43" fontId="0" fillId="0" borderId="0" xfId="34039" applyFont="1"/>
    <xf numFmtId="3" fontId="11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40" fillId="0" borderId="0" xfId="0" applyFont="1"/>
    <xf numFmtId="10" fontId="45" fillId="13" borderId="30" xfId="96" applyNumberFormat="1" applyFont="1" applyFill="1" applyBorder="1" applyAlignment="1">
      <alignment horizontal="center" vertical="center"/>
    </xf>
    <xf numFmtId="10" fontId="45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45" fillId="13" borderId="30" xfId="0" applyFont="1" applyFill="1" applyBorder="1" applyAlignment="1">
      <alignment horizontal="left" vertical="top"/>
    </xf>
    <xf numFmtId="0" fontId="14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6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39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39" fillId="5" borderId="1" xfId="0" applyNumberFormat="1" applyFont="1" applyFill="1" applyBorder="1" applyAlignment="1">
      <alignment horizontal="center"/>
    </xf>
    <xf numFmtId="2" fontId="39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17" fillId="8" borderId="1" xfId="0" applyNumberFormat="1" applyFont="1" applyFill="1" applyBorder="1" applyAlignment="1">
      <alignment horizontal="center"/>
    </xf>
    <xf numFmtId="0" fontId="16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6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6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42" xfId="0" applyNumberFormat="1" applyBorder="1" applyAlignment="1">
      <alignment horizontal="center"/>
    </xf>
    <xf numFmtId="2" fontId="44" fillId="13" borderId="30" xfId="96" applyNumberFormat="1" applyFont="1" applyFill="1" applyBorder="1" applyAlignment="1">
      <alignment horizontal="center" vertical="center"/>
    </xf>
    <xf numFmtId="2" fontId="45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16" fillId="0" borderId="39" xfId="96" applyNumberFormat="1" applyFont="1" applyFill="1" applyBorder="1" applyAlignment="1">
      <alignment horizontal="center" vertical="center"/>
    </xf>
    <xf numFmtId="10" fontId="16" fillId="0" borderId="40" xfId="96" applyNumberFormat="1" applyFont="1" applyFill="1" applyBorder="1" applyAlignment="1">
      <alignment horizontal="center" vertical="center"/>
    </xf>
    <xf numFmtId="10" fontId="16" fillId="0" borderId="41" xfId="96" applyNumberFormat="1" applyFont="1" applyFill="1" applyBorder="1" applyAlignment="1">
      <alignment horizontal="center" vertical="center"/>
    </xf>
    <xf numFmtId="168" fontId="13" fillId="0" borderId="38" xfId="23226" applyNumberFormat="1" applyFont="1" applyBorder="1" applyAlignment="1">
      <alignment horizontal="center" vertical="center" wrapText="1"/>
    </xf>
    <xf numFmtId="0" fontId="13" fillId="0" borderId="38" xfId="23226" applyFont="1" applyBorder="1" applyAlignment="1">
      <alignment horizontal="center" vertical="center" wrapText="1"/>
    </xf>
    <xf numFmtId="0" fontId="16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39" fillId="0" borderId="0" xfId="96" applyNumberFormat="1" applyFont="1" applyFill="1" applyAlignment="1">
      <alignment horizontal="center" vertical="center"/>
    </xf>
    <xf numFmtId="164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43" fillId="14" borderId="28" xfId="0" applyFont="1" applyFill="1" applyBorder="1" applyAlignment="1" applyProtection="1">
      <alignment horizontal="center" vertical="center" wrapText="1"/>
      <protection locked="0"/>
    </xf>
    <xf numFmtId="0" fontId="45" fillId="13" borderId="31" xfId="0" applyFont="1" applyFill="1" applyBorder="1" applyAlignment="1" applyProtection="1">
      <alignment vertical="top"/>
      <protection locked="0"/>
    </xf>
    <xf numFmtId="0" fontId="45" fillId="13" borderId="31" xfId="0" applyFont="1" applyFill="1" applyBorder="1" applyProtection="1">
      <protection locked="0"/>
    </xf>
    <xf numFmtId="1" fontId="45" fillId="13" borderId="31" xfId="0" applyNumberFormat="1" applyFont="1" applyFill="1" applyBorder="1" applyProtection="1">
      <protection locked="0"/>
    </xf>
    <xf numFmtId="0" fontId="45" fillId="13" borderId="31" xfId="0" applyFont="1" applyFill="1" applyBorder="1" applyAlignment="1" applyProtection="1">
      <alignment wrapText="1"/>
      <protection locked="0"/>
    </xf>
    <xf numFmtId="0" fontId="45" fillId="0" borderId="31" xfId="0" applyFont="1" applyBorder="1" applyAlignment="1" applyProtection="1">
      <alignment wrapText="1"/>
      <protection locked="0"/>
    </xf>
    <xf numFmtId="0" fontId="45" fillId="0" borderId="31" xfId="0" applyFont="1" applyBorder="1" applyProtection="1">
      <protection locked="0"/>
    </xf>
    <xf numFmtId="0" fontId="45" fillId="13" borderId="37" xfId="0" applyFont="1" applyFill="1" applyBorder="1" applyProtection="1">
      <protection locked="0"/>
    </xf>
    <xf numFmtId="0" fontId="49" fillId="5" borderId="8" xfId="0" applyFont="1" applyFill="1" applyBorder="1" applyAlignment="1">
      <alignment horizontal="center"/>
    </xf>
    <xf numFmtId="2" fontId="49" fillId="5" borderId="8" xfId="0" applyNumberFormat="1" applyFont="1" applyFill="1" applyBorder="1" applyAlignment="1">
      <alignment horizontal="center"/>
    </xf>
    <xf numFmtId="15" fontId="49" fillId="5" borderId="8" xfId="0" applyNumberFormat="1" applyFont="1" applyFill="1" applyBorder="1"/>
    <xf numFmtId="0" fontId="49" fillId="5" borderId="1" xfId="0" applyFont="1" applyFill="1" applyBorder="1" applyAlignment="1">
      <alignment horizontal="center"/>
    </xf>
    <xf numFmtId="164" fontId="50" fillId="0" borderId="1" xfId="96" applyNumberFormat="1" applyFont="1" applyBorder="1" applyAlignment="1">
      <alignment horizontal="center"/>
    </xf>
    <xf numFmtId="164" fontId="50" fillId="0" borderId="6" xfId="96" applyNumberFormat="1" applyFont="1" applyBorder="1" applyAlignment="1">
      <alignment horizontal="center"/>
    </xf>
    <xf numFmtId="17" fontId="39" fillId="5" borderId="8" xfId="0" applyNumberFormat="1" applyFont="1" applyFill="1" applyBorder="1" applyAlignment="1">
      <alignment horizontal="center"/>
    </xf>
    <xf numFmtId="17" fontId="39" fillId="5" borderId="25" xfId="0" applyNumberFormat="1" applyFont="1" applyFill="1" applyBorder="1" applyAlignment="1">
      <alignment horizontal="center"/>
    </xf>
    <xf numFmtId="15" fontId="39" fillId="5" borderId="25" xfId="0" applyNumberFormat="1" applyFont="1" applyFill="1" applyBorder="1"/>
    <xf numFmtId="2" fontId="39" fillId="5" borderId="25" xfId="0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10" fillId="5" borderId="25" xfId="0" applyFont="1" applyFill="1" applyBorder="1" applyAlignment="1">
      <alignment horizontal="left"/>
    </xf>
    <xf numFmtId="0" fontId="9" fillId="0" borderId="0" xfId="0" applyFont="1"/>
    <xf numFmtId="0" fontId="9" fillId="0" borderId="0" xfId="0" applyFont="1" applyAlignment="1">
      <alignment horizontal="left"/>
    </xf>
    <xf numFmtId="0" fontId="8" fillId="0" borderId="0" xfId="0" applyFont="1"/>
    <xf numFmtId="0" fontId="7" fillId="0" borderId="0" xfId="0" applyFont="1"/>
    <xf numFmtId="0" fontId="6" fillId="0" borderId="0" xfId="0" applyFont="1"/>
    <xf numFmtId="0" fontId="51" fillId="5" borderId="8" xfId="0" applyFont="1" applyFill="1" applyBorder="1" applyAlignment="1">
      <alignment horizontal="center"/>
    </xf>
    <xf numFmtId="2" fontId="51" fillId="5" borderId="8" xfId="0" applyNumberFormat="1" applyFont="1" applyFill="1" applyBorder="1" applyAlignment="1">
      <alignment horizontal="center"/>
    </xf>
    <xf numFmtId="0" fontId="51" fillId="5" borderId="1" xfId="0" applyFont="1" applyFill="1" applyBorder="1" applyAlignment="1">
      <alignment horizontal="center"/>
    </xf>
    <xf numFmtId="15" fontId="51" fillId="5" borderId="1" xfId="0" applyNumberFormat="1" applyFont="1" applyFill="1" applyBorder="1"/>
    <xf numFmtId="0" fontId="5" fillId="0" borderId="0" xfId="0" applyFont="1"/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0" xfId="0" applyFont="1"/>
    <xf numFmtId="17" fontId="51" fillId="5" borderId="8" xfId="0" applyNumberFormat="1" applyFont="1" applyFill="1" applyBorder="1" applyAlignment="1">
      <alignment horizontal="center"/>
    </xf>
    <xf numFmtId="17" fontId="51" fillId="5" borderId="1" xfId="0" applyNumberFormat="1" applyFont="1" applyFill="1" applyBorder="1"/>
    <xf numFmtId="164" fontId="52" fillId="0" borderId="1" xfId="96" applyNumberFormat="1" applyFont="1" applyBorder="1" applyAlignment="1">
      <alignment horizontal="center"/>
    </xf>
    <xf numFmtId="164" fontId="52" fillId="0" borderId="6" xfId="96" applyNumberFormat="1" applyFont="1" applyBorder="1" applyAlignment="1">
      <alignment horizontal="center"/>
    </xf>
    <xf numFmtId="0" fontId="51" fillId="5" borderId="10" xfId="0" applyFont="1" applyFill="1" applyBorder="1" applyAlignment="1">
      <alignment horizontal="center"/>
    </xf>
    <xf numFmtId="15" fontId="51" fillId="5" borderId="10" xfId="0" applyNumberFormat="1" applyFont="1" applyFill="1" applyBorder="1"/>
    <xf numFmtId="0" fontId="7" fillId="0" borderId="0" xfId="0" applyFont="1" applyAlignment="1">
      <alignment horizontal="left"/>
    </xf>
    <xf numFmtId="0" fontId="2" fillId="0" borderId="0" xfId="0" applyFont="1"/>
    <xf numFmtId="0" fontId="6" fillId="0" borderId="0" xfId="0" applyFont="1" applyAlignment="1">
      <alignment horizontal="left"/>
    </xf>
    <xf numFmtId="168" fontId="44" fillId="13" borderId="33" xfId="14686" applyNumberFormat="1" applyFont="1" applyFill="1" applyBorder="1" applyAlignment="1">
      <alignment horizontal="left" vertical="center"/>
    </xf>
    <xf numFmtId="168" fontId="44" fillId="13" borderId="34" xfId="14686" applyNumberFormat="1" applyFont="1" applyFill="1" applyBorder="1" applyAlignment="1">
      <alignment horizontal="left" vertical="center"/>
    </xf>
    <xf numFmtId="168" fontId="44" fillId="13" borderId="35" xfId="14686" applyNumberFormat="1" applyFont="1" applyFill="1" applyBorder="1" applyAlignment="1">
      <alignment horizontal="left" vertical="center"/>
    </xf>
    <xf numFmtId="0" fontId="42" fillId="14" borderId="26" xfId="0" applyFont="1" applyFill="1" applyBorder="1" applyAlignment="1">
      <alignment horizontal="center"/>
    </xf>
    <xf numFmtId="0" fontId="42" fillId="14" borderId="27" xfId="0" applyFont="1" applyFill="1" applyBorder="1" applyAlignment="1">
      <alignment horizontal="center"/>
    </xf>
    <xf numFmtId="0" fontId="42" fillId="14" borderId="28" xfId="0" applyFont="1" applyFill="1" applyBorder="1" applyAlignment="1">
      <alignment horizontal="center"/>
    </xf>
    <xf numFmtId="167" fontId="44" fillId="13" borderId="30" xfId="14686" applyNumberFormat="1" applyFont="1" applyFill="1" applyBorder="1" applyAlignment="1" applyProtection="1">
      <alignment horizontal="left" vertical="center"/>
      <protection locked="0"/>
    </xf>
    <xf numFmtId="167" fontId="44" fillId="13" borderId="31" xfId="14686" applyNumberFormat="1" applyFont="1" applyFill="1" applyBorder="1" applyAlignment="1" applyProtection="1">
      <alignment horizontal="left" vertical="center"/>
      <protection locked="0"/>
    </xf>
    <xf numFmtId="168" fontId="44" fillId="13" borderId="30" xfId="14686" applyNumberFormat="1" applyFont="1" applyFill="1" applyBorder="1" applyAlignment="1" applyProtection="1">
      <alignment horizontal="left" vertical="center"/>
      <protection locked="0"/>
    </xf>
    <xf numFmtId="168" fontId="44" fillId="13" borderId="31" xfId="14686" applyNumberFormat="1" applyFont="1" applyFill="1" applyBorder="1" applyAlignment="1" applyProtection="1">
      <alignment horizontal="left" vertical="center"/>
      <protection locked="0"/>
    </xf>
    <xf numFmtId="0" fontId="45" fillId="13" borderId="30" xfId="0" applyFont="1" applyFill="1" applyBorder="1" applyAlignment="1">
      <alignment horizontal="left"/>
    </xf>
    <xf numFmtId="0" fontId="45" fillId="13" borderId="31" xfId="0" applyFont="1" applyFill="1" applyBorder="1" applyAlignment="1">
      <alignment horizontal="left"/>
    </xf>
    <xf numFmtId="168" fontId="44" fillId="13" borderId="30" xfId="14686" applyNumberFormat="1" applyFont="1" applyFill="1" applyBorder="1" applyAlignment="1">
      <alignment horizontal="left" vertical="center"/>
    </xf>
    <xf numFmtId="168" fontId="44" fillId="13" borderId="31" xfId="14686" applyNumberFormat="1" applyFont="1" applyFill="1" applyBorder="1" applyAlignment="1">
      <alignment horizontal="left" vertical="center"/>
    </xf>
    <xf numFmtId="0" fontId="15" fillId="7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left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4" formatCode="0.0%"/>
      <alignment horizontal="center"/>
    </dxf>
    <dxf>
      <numFmt numFmtId="0" formatCode="General"/>
      <alignment horizontal="center" vertical="center"/>
    </dxf>
    <dxf>
      <numFmt numFmtId="168" formatCode="[$-409]d/mmm/yy;@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4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8" headerRowBorderDxfId="309" tableBorderDxfId="307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 dataCellStyle="Percent">
      <calculatedColumnFormula>T2/(24*N2)</calculatedColumnFormula>
    </tableColumn>
    <tableColumn id="37" xr3:uid="{C8218568-E608-4704-B8EB-3CE2B0E63E03}" name="Bugt CUF (%) MTD" dataDxfId="282" dataCellStyle="Percent">
      <calculatedColumnFormula>IFERROR(U2/(24*N2*Q2),"")</calculatedColumnFormula>
    </tableColumn>
    <tableColumn id="36" xr3:uid="{293B680A-29C3-4B2B-A234-00FC36D9C60E}" name="Bugt CUF (%)YTD" dataDxfId="281" dataCellStyle="Percent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 dataCellStyle="Percent"/>
    <tableColumn id="25" xr3:uid="{6C8EC636-075E-4C38-922E-1EE0D0C4C7DF}" name="Bugt EGA" dataDxfId="275" dataCellStyle="Percent"/>
    <tableColumn id="35" xr3:uid="{BB31BF3C-98CF-46F4-B0EA-6150C6EE761F}" name="Bugt TA" dataDxfId="274" dataCellStyle="Percent"/>
    <tableColumn id="26" xr3:uid="{E82FCE46-08EF-4A12-B8FF-68D69B97B6F0}" name="Bugt MA" dataDxfId="273" dataCellStyle="Percent"/>
    <tableColumn id="30" xr3:uid="{B9462841-21F9-411E-8582-40A1737CB651}" name="Bugt IGA" dataDxfId="272" dataCellStyle="Percent"/>
    <tableColumn id="32" xr3:uid="{55F5BF99-03B6-44E4-86F1-0F0B59A69120}" name="Corelation" dataDxfId="271" dataCellStyle="Percent"/>
    <tableColumn id="33" xr3:uid="{D71EDA12-0F1C-4671-84F9-9353E4CBDB4D}" name="Bugt Line loss" dataDxfId="270" dataCellStyle="Percent"/>
    <tableColumn id="34" xr3:uid="{48B318D9-D8B7-44AD-BB34-9D850A6B67F0}" name="Bugt Reactive Power" dataDxfId="269" dataCellStyle="Percent"/>
    <tableColumn id="31" xr3:uid="{836E8AB5-5AB8-47EA-8C4A-31E55EDE09AE}" name="Bugt Capacity" dataDxfId="268" dataCellStyle="Percent"/>
    <tableColumn id="39" xr3:uid="{975C0F3C-55FC-422A-98FF-67A42CF018D4}" name="CC*Bugt" dataDxfId="267" dataCellStyle="Percent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4" totalsRowDxfId="262" headerRowBorderDxfId="265" tableBorderDxfId="263" totalsRowBorderDxfId="261">
  <autoFilter ref="A1:AS279" xr:uid="{3B203726-2095-49D8-A694-A659B4A14C0A}"/>
  <tableColumns count="45">
    <tableColumn id="1" xr3:uid="{B36BF4A6-6646-4E37-9931-481490CDA446}" name="Date" dataDxfId="260" totalsRowDxfId="259" dataCellStyle="Normal 26"/>
    <tableColumn id="2" xr3:uid="{32B5F69F-CAF4-42EF-81F1-E39E663892A6}" name="Financial Year" dataDxfId="258" totalsRowDxfId="257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6" totalsRowDxfId="255" dataCellStyle="Normal 26">
      <calculatedColumnFormula>YEAR(Table13[[#This Row],[Date]])</calculatedColumnFormula>
    </tableColumn>
    <tableColumn id="4" xr3:uid="{B39F6B26-8B25-4CD8-A0B7-A55F882646CA}" name="Month Year" dataDxfId="254" totalsRowDxfId="253" dataCellStyle="Normal 26">
      <calculatedColumnFormula>Table13[[#This Row],[Date]]-DAY(Table13[[#This Row],[Date]])+1</calculatedColumnFormula>
    </tableColumn>
    <tableColumn id="5" xr3:uid="{9F418D6A-88FF-41E2-98F8-57B1A3119F4D}" name="Days" dataDxfId="252" totalsRowDxfId="251" dataCellStyle="Normal 26">
      <calculatedColumnFormula>DAY(EOMONTH(A2,0))</calculatedColumnFormula>
    </tableColumn>
    <tableColumn id="6" xr3:uid="{C83063EE-3C83-4AD0-B400-47BC684578DD}" name="Operating Hours" dataDxfId="250" dataCellStyle="Percent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9" totalsRowDxfId="248" dataCellStyle="Percent">
      <calculatedColumnFormula>IFERROR(_xlfn.XLOOKUP($A2,'Raw Data'!$G:$G,'Raw Data'!S:S)/1000,"")</calculatedColumnFormula>
    </tableColumn>
    <tableColumn id="8" xr3:uid="{819639AF-5E01-4BB8-96B8-95DEA64A3642}" name="GHI-Down(KWh/m2)" dataDxfId="247" totalsRowDxfId="246" dataCellStyle="Percent"/>
    <tableColumn id="9" xr3:uid="{9CF74BFE-F028-40BD-8723-837648011BA2}" name="POA-UP(KWh/m2)" dataDxfId="245" totalsRowDxfId="244" dataCellStyle="Percent">
      <calculatedColumnFormula>IFERROR(_xlfn.XLOOKUP($A2,'Raw Data'!$G:$G,'Raw Data'!AF:AF)/1000,"")</calculatedColumnFormula>
    </tableColumn>
    <tableColumn id="10" xr3:uid="{3FCEF7FC-EF63-46E1-95A5-314606E92C51}" name="POA-Down(KWh/m2)" dataDxfId="243" totalsRowDxfId="242" dataCellStyle="Percent"/>
    <tableColumn id="11" xr3:uid="{D01F2C3A-D029-4284-B462-498A82B6AF53}" name="Amb_Temp(°C)" dataDxfId="241" totalsRowDxfId="240" dataCellStyle="Percent">
      <calculatedColumnFormula>IFERROR(_xlfn.XLOOKUP($A2,'Raw Data'!$G:$G,'Raw Data'!W:W),"")</calculatedColumnFormula>
    </tableColumn>
    <tableColumn id="12" xr3:uid="{B8B964F0-21A3-419F-80E0-858F3A6FDDDA}" name="Mod_Temp(°C)" dataDxfId="239" totalsRowDxfId="238" dataCellStyle="Percent">
      <calculatedColumnFormula>IFERROR(_xlfn.XLOOKUP($A2,'Raw Data'!$G:$G,'Raw Data'!X:X),"")</calculatedColumnFormula>
    </tableColumn>
    <tableColumn id="13" xr3:uid="{C86907D5-3718-4C45-A6EF-CFE61922E917}" name="WS_Avg(m/s)" dataDxfId="237" totalsRowDxfId="236" dataCellStyle="Percent">
      <calculatedColumnFormula>IFERROR(_xlfn.XLOOKUP($A2,'Raw Data'!$G:$G,'Raw Data'!Y:Y),"")</calculatedColumnFormula>
    </tableColumn>
    <tableColumn id="14" xr3:uid="{9156C628-C602-42E0-901F-E94719A18723}" name="WS_Max(m/s)" dataDxfId="235" totalsRowDxfId="234" dataCellStyle="Percent">
      <calculatedColumnFormula>IFERROR(_xlfn.XLOOKUP($A2,'Raw Data'!$G:$G,'Raw Data'!Z:Z),"")</calculatedColumnFormula>
    </tableColumn>
    <tableColumn id="15" xr3:uid="{77799DFF-861A-420F-803B-0DA89C346D67}" name="PA(%)" dataDxfId="233" totalsRowDxfId="232" dataCellStyle="Percent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1" totalsRowDxfId="230" dataCellStyle="Percent"/>
    <tableColumn id="17" xr3:uid="{0A470E74-7518-44C3-A94E-75C23C701894}" name="IGA (%)" dataDxfId="229" dataCellStyle="Percent"/>
    <tableColumn id="18" xr3:uid="{37093BBE-6B5B-42CC-ADC3-2D9CAE6F7DB7}" name="EGA(%)" dataDxfId="228" totalsRowDxfId="227" dataCellStyle="Percent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6" totalsRowDxfId="225"/>
    <tableColumn id="20" xr3:uid="{B7D6CD28-7334-4AEF-B40C-553876059BB6}" name="TA (%)" dataDxfId="224" totalsRowDxfId="223" dataCellStyle="Percent">
      <calculatedColumnFormula>IFERROR(1-SUMIF(Tracker_BD!H:H,$A2,Tracker_BD!AI:AI)/$F2,"")</calculatedColumnFormula>
    </tableColumn>
    <tableColumn id="21" xr3:uid="{9B2AB745-B571-4BFF-9942-5CFE04DD7B06}" name="PR(%)" dataDxfId="222" totalsRowDxfId="221" dataCellStyle="Percent">
      <calculatedColumnFormula>IFERROR(AA2/(I2*1000)/AB2,"")</calculatedColumnFormula>
    </tableColumn>
    <tableColumn id="22" xr3:uid="{3638135D-F6AE-4E2F-BF56-323A76F92578}" name="WPR(%)" dataDxfId="220" totalsRowDxfId="219"/>
    <tableColumn id="23" xr3:uid="{C907397F-3EB0-4AEA-B374-1D071F4050CD}" name="CUF(%)" dataDxfId="218" totalsRowDxfId="217" dataCellStyle="Percent">
      <calculatedColumnFormula>IFERROR(AA2/(24*1000*AR2),"")</calculatedColumnFormula>
    </tableColumn>
    <tableColumn id="24" xr3:uid="{B886B0B7-4D8D-4046-A426-E86A630EF187}" name="Gen_Exp (kWh)" dataDxfId="216" totalsRowDxfId="215">
      <calculatedColumnFormula>IFERROR(_xlfn.XLOOKUP($A2,'Raw Data'!$G:$G,'Raw Data'!AB:AB),"")</calculatedColumnFormula>
    </tableColumn>
    <tableColumn id="25" xr3:uid="{6A8669F7-953B-4D68-A2FE-D457F2C6A628}" name="Mtr_Export (kWh)" dataDxfId="214" totalsRowDxfId="213">
      <calculatedColumnFormula>IFERROR(_xlfn.XLOOKUP($A2,'Raw Data'!$G:$G,'Raw Data'!AC:AC),"")</calculatedColumnFormula>
    </tableColumn>
    <tableColumn id="26" xr3:uid="{6912CAF9-9D0C-487E-9FC3-D2ECE7DDA472}" name="Mtr_Import (kWh)" dataDxfId="212" totalsRowDxfId="211">
      <calculatedColumnFormula>IFERROR(_xlfn.XLOOKUP($A2,'Raw Data'!$G:$G,'Raw Data'!AD:AD),"")</calculatedColumnFormula>
    </tableColumn>
    <tableColumn id="27" xr3:uid="{705C8BEE-95DF-458C-A47F-5E2788EED62E}" name="Mtr_Net_Exp (KWh)" dataDxfId="210" totalsRowDxfId="209">
      <calculatedColumnFormula>IFERROR(_xlfn.XLOOKUP($A2,'Raw Data'!$G:$G,'Raw Data'!AE:AE),"")</calculatedColumnFormula>
    </tableColumn>
    <tableColumn id="28" xr3:uid="{DF9E0A65-74EA-43CC-9C69-CFEA4320FEC9}" name="Operational Capacity (MW)" dataDxfId="208" totalsRowDxfId="207">
      <calculatedColumnFormula>_xlfn.XLOOKUP($D2,'Modelling New'!D:D,'Modelling New'!N:N)</calculatedColumnFormula>
    </tableColumn>
    <tableColumn id="29" xr3:uid="{58450F02-BD4F-4A04-953C-16A280E69218}" name="Bugt_Resource" dataDxfId="206" totalsRowDxfId="205">
      <calculatedColumnFormula>IFERROR(_xlfn.XLOOKUP($D2,'Modelling New'!$D:$D,'Modelling New'!P:P),"")</calculatedColumnFormula>
    </tableColumn>
    <tableColumn id="30" xr3:uid="{290567AF-8670-44A6-9DC9-EAEC0C4913A4}" name="Bugt_Energy" dataDxfId="204" totalsRowDxfId="203">
      <calculatedColumnFormula>IFERROR(_xlfn.XLOOKUP($D2,'Modelling New'!$D:$D,'Modelling New'!T:T)*1000,"")</calculatedColumnFormula>
    </tableColumn>
    <tableColumn id="43" xr3:uid="{CAAAB824-62BF-4439-B76F-EB113EE9C176}" name="Bugt PR" dataDxfId="202" totalsRowDxfId="201" dataCellStyle="Percent">
      <calculatedColumnFormula>IFERROR(AD2/AC2/AB2/1000,"")</calculatedColumnFormula>
    </tableColumn>
    <tableColumn id="42" xr3:uid="{1172D2D7-CC4A-4D71-B024-C8883FB9CB5E}" name="Bugt CUF" dataDxfId="200" totalsRowDxfId="199" dataCellStyle="Percent">
      <calculatedColumnFormula>IFERROR(_xlfn.XLOOKUP($D2,'Modelling New'!$D:$D,'Modelling New'!W:W),"")</calculatedColumnFormula>
    </tableColumn>
    <tableColumn id="31" xr3:uid="{C00E5B4E-EAAB-416E-9FC1-91EB40DD4F1E}" name="Bugt_PA" dataDxfId="198" totalsRowDxfId="197" dataCellStyle="Percent">
      <calculatedColumnFormula>IFERROR(_xlfn.XLOOKUP($D2,'Modelling New'!$D:$D,'Modelling New'!AD:AD),"")</calculatedColumnFormula>
    </tableColumn>
    <tableColumn id="32" xr3:uid="{C985CD1A-FAEA-41B1-A5FC-427CF716F4D8}" name="Bugt_EGA" dataDxfId="196" totalsRowDxfId="195" dataCellStyle="Percent">
      <calculatedColumnFormula>IFERROR(_xlfn.XLOOKUP($D2,'Modelling New'!$D:$D,'Modelling New'!AE:AE),"")</calculatedColumnFormula>
    </tableColumn>
    <tableColumn id="33" xr3:uid="{622758B9-CD04-4D9B-84DD-65AF754FDF3D}" name="Expected Energy" dataDxfId="194" totalsRowDxfId="193"/>
    <tableColumn id="34" xr3:uid="{1B930253-5CDA-4378-ABEC-3656645B95DE}" name="Actual Energy WPR" dataDxfId="192" totalsRowDxfId="191"/>
    <tableColumn id="35" xr3:uid="{E3D691AB-9923-44E8-A854-2690587E2067}" name="RA (%)" dataDxfId="190" totalsRowDxfId="189"/>
    <tableColumn id="36" xr3:uid="{C6F29227-EFFA-49C6-9999-6B8F67DCDD1B}" name="Mod Clean Dry (Num)" dataDxfId="188" totalsRowDxfId="187"/>
    <tableColumn id="37" xr3:uid="{0C8B08A0-AE2C-43E6-8D7D-7CDA86E83C29}" name="Mod Clean Wet (Num)" dataDxfId="186" totalsRowDxfId="185"/>
    <tableColumn id="38" xr3:uid="{951342E6-D1AF-4E2C-9624-5AD2A92065F3}" name="Line Loss(%)" dataDxfId="184" totalsRowDxfId="183" dataCellStyle="Percent"/>
    <tableColumn id="39" xr3:uid="{3D128F10-6261-46F8-A13F-B7A0DEA08E2E}" name="Reactive Power (%)" dataDxfId="182" totalsRowDxfId="181" dataCellStyle="Percent"/>
    <tableColumn id="40" xr3:uid="{223B99FB-CA8F-4264-86EE-1D5C9F575461}" name="Bugt Line loss (%) (Wind)" dataDxfId="180" totalsRowDxfId="179" dataCellStyle="Percent"/>
    <tableColumn id="41" xr3:uid="{3F16F312-DDB7-495C-81B7-179FBEA33785}" name="Bugt Reactive Power (%) (Wind)" dataDxfId="178" totalsRowDxfId="177" dataCellStyle="Percent"/>
    <tableColumn id="44" xr3:uid="{098ECCC4-3F2E-421A-8A73-8A07C435E978}" name="Bugt Capacity" dataDxfId="176" totalsRowDxfId="175">
      <calculatedColumnFormula>IFERROR(_xlfn.XLOOKUP($D2,'Modelling New'!$D:$D,'Modelling New'!$N:$N),"")</calculatedColumnFormula>
    </tableColumn>
    <tableColumn id="45" xr3:uid="{336C6ADE-A0CD-4EEA-81B0-34940699180D}" name="CC*Bugt" dataDxfId="174" totalsRowDxfId="17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79" totalsRowShown="0" headerRowDxfId="172" dataDxfId="171">
  <tableColumns count="35">
    <tableColumn id="1" xr3:uid="{00000000-0010-0000-0300-000001000000}" name="Finacial Year" dataDxfId="170"/>
    <tableColumn id="2" xr3:uid="{00000000-0010-0000-0300-000002000000}" name="Calendar Year" dataDxfId="169"/>
    <tableColumn id="3" xr3:uid="{00000000-0010-0000-0300-000003000000}" name="Contrcatual Year" dataDxfId="168"/>
    <tableColumn id="4" xr3:uid="{00000000-0010-0000-0300-000004000000}" name="Operating Year" dataDxfId="167"/>
    <tableColumn id="5" xr3:uid="{00000000-0010-0000-0300-000005000000}" name="Month Year" dataDxfId="166"/>
    <tableColumn id="6" xr3:uid="{00000000-0010-0000-0300-000006000000}" name="Days" dataDxfId="165">
      <calculatedColumnFormula>DAY(EOMONTH(Raw_Data[[#This Row],[Month Year]],0))</calculatedColumnFormula>
    </tableColumn>
    <tableColumn id="7" xr3:uid="{00000000-0010-0000-0300-000007000000}" name="Date" dataDxfId="164"/>
    <tableColumn id="8" xr3:uid="{00000000-0010-0000-0300-000008000000}" name="Plant DC Capcity (MW)" dataDxfId="163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162"/>
    <tableColumn id="10" xr3:uid="{00000000-0010-0000-0300-00000A000000}" name="Sunset Time (POA&lt;20 W/m2)" dataDxfId="161"/>
    <tableColumn id="11" xr3:uid="{00000000-0010-0000-0300-00000B000000}" name="IC1_Inv1" dataDxfId="160"/>
    <tableColumn id="12" xr3:uid="{00000000-0010-0000-0300-00000C000000}" name="IC1_Inv2" dataDxfId="159"/>
    <tableColumn id="13" xr3:uid="{00000000-0010-0000-0300-00000D000000}" name="IC1_Inv3" dataDxfId="158"/>
    <tableColumn id="14" xr3:uid="{00000000-0010-0000-0300-00000E000000}" name="IC1_Inv4" dataDxfId="157"/>
    <tableColumn id="15" xr3:uid="{00000000-0010-0000-0300-00000F000000}" name="IC2_Inv1" dataDxfId="156"/>
    <tableColumn id="16" xr3:uid="{00000000-0010-0000-0300-000010000000}" name="IC2_Inv2" dataDxfId="155"/>
    <tableColumn id="17" xr3:uid="{00000000-0010-0000-0300-000011000000}" name="66 kV ABT Main Meter Reading (Export)" dataDxfId="154"/>
    <tableColumn id="18" xr3:uid="{00000000-0010-0000-0300-000012000000}" name="66 kV CRP MFM Reading (Import)" dataDxfId="153"/>
    <tableColumn id="19" xr3:uid="{00000000-0010-0000-0300-000013000000}" name="GHI(Wh/m2)" dataDxfId="152"/>
    <tableColumn id="20" xr3:uid="{00000000-0010-0000-0300-000014000000}" name="POA1(Wh/m2)" dataDxfId="151"/>
    <tableColumn id="21" xr3:uid="{00000000-0010-0000-0300-000015000000}" name="POA2(Wh/m2)" dataDxfId="150"/>
    <tableColumn id="34" xr3:uid="{00000000-0010-0000-0300-000022000000}" name="Avg. POA Lost (W/m2)" dataDxfId="149"/>
    <tableColumn id="25" xr3:uid="{00000000-0010-0000-0300-000019000000}" name="Avg. Ambient Temp (POA&gt;20W/m2)" dataDxfId="148"/>
    <tableColumn id="26" xr3:uid="{00000000-0010-0000-0300-00001A000000}" name="Avg. Module Temp (POA&gt;20W/m2)" dataDxfId="147"/>
    <tableColumn id="27" xr3:uid="{00000000-0010-0000-0300-00001B000000}" name="Avg. Wind Speed (m/s)" dataDxfId="146"/>
    <tableColumn id="28" xr3:uid="{00000000-0010-0000-0300-00001C000000}" name="Max. Wind Speed (m/s)" dataDxfId="145"/>
    <tableColumn id="29" xr3:uid="{00000000-0010-0000-0300-00001D000000}" name="Rain Fall (mm)" dataDxfId="144"/>
    <tableColumn id="37" xr3:uid="{00000000-0010-0000-0300-000025000000}" name="Inverters Generation ( kWh)" dataDxfId="143">
      <calculatedColumnFormula>SUM(Raw_Data[[#This Row],[IC1_Inv1]:[IC2_Inv2]])</calculatedColumnFormula>
    </tableColumn>
    <tableColumn id="30" xr3:uid="{00000000-0010-0000-0300-00001E000000}" name="Export  (kWh)" dataDxfId="142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141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140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139">
      <calculatedColumnFormula>IFERROR(AVERAGE(Raw_Data[[#This Row],[POA1(Wh/m2)]:[POA2(Wh/m2)]]),"")</calculatedColumnFormula>
    </tableColumn>
    <tableColumn id="32" xr3:uid="{00000000-0010-0000-0300-000020000000}" name="Net Avg. POA with Exclusion (W/m2)" dataDxfId="138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137"/>
    <tableColumn id="23" xr3:uid="{CF0011E2-BA16-46F9-B2B2-12B23224CB26}" name="Operating Hours" dataDxfId="136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35"/>
    <tableColumn id="2" xr3:uid="{00000000-0010-0000-0400-000002000000}" name="Start Month" dataDxfId="134"/>
    <tableColumn id="3" xr3:uid="{00000000-0010-0000-0400-000003000000}" name="Calendor Year" dataDxfId="133"/>
    <tableColumn id="4" xr3:uid="{00000000-0010-0000-0400-000004000000}" name="Contrcatual Year" dataDxfId="132"/>
    <tableColumn id="5" xr3:uid="{00000000-0010-0000-0400-000005000000}" name="Operating Year" dataDxfId="131"/>
    <tableColumn id="6" xr3:uid="{00000000-0010-0000-0400-000006000000}" name="Month Year" dataDxfId="130"/>
    <tableColumn id="7" xr3:uid="{00000000-0010-0000-0400-000007000000}" name="Days" dataDxfId="129">
      <calculatedColumnFormula>DAY(EOMONTH(F3,0))</calculatedColumnFormula>
    </tableColumn>
    <tableColumn id="8" xr3:uid="{00000000-0010-0000-0400-000008000000}" name="Date" dataDxfId="128">
      <calculatedColumnFormula>H2+1</calculatedColumnFormula>
    </tableColumn>
    <tableColumn id="9" xr3:uid="{00000000-0010-0000-0400-000009000000}" name="Plant DC Capcity (MW)" dataDxfId="127">
      <calculatedColumnFormula>_xlfn.XLOOKUP(Table12[[#This Row],[Month Year]],'Modelling New'!D:D,'Modelling New'!N:N)</calculatedColumnFormula>
    </tableColumn>
    <tableColumn id="10" xr3:uid="{00000000-0010-0000-0400-00000A000000}" name="IC1_Inv1" dataDxfId="126">
      <calculatedColumnFormula>'Raw Data'!#REF!/J$1</calculatedColumnFormula>
    </tableColumn>
    <tableColumn id="11" xr3:uid="{00000000-0010-0000-0400-00000B000000}" name="IC1_Inv2" dataDxfId="125">
      <calculatedColumnFormula>'Raw Data'!#REF!/K$1</calculatedColumnFormula>
    </tableColumn>
    <tableColumn id="12" xr3:uid="{00000000-0010-0000-0400-00000C000000}" name="IC1_Inv3" dataDxfId="124">
      <calculatedColumnFormula>'Raw Data'!#REF!/L$1</calculatedColumnFormula>
    </tableColumn>
    <tableColumn id="13" xr3:uid="{00000000-0010-0000-0400-00000D000000}" name="IC1_Inv4" dataDxfId="123">
      <calculatedColumnFormula>'Raw Data'!#REF!/M$1</calculatedColumnFormula>
    </tableColumn>
    <tableColumn id="14" xr3:uid="{00000000-0010-0000-0400-00000E000000}" name="IC2_Inv1" dataDxfId="122">
      <calculatedColumnFormula>'Raw Data'!#REF!/N$1</calculatedColumnFormula>
    </tableColumn>
    <tableColumn id="15" xr3:uid="{00000000-0010-0000-0400-00000F000000}" name="IC2_Inv2" dataDxfId="121">
      <calculatedColumnFormula>'Raw Data'!#REF!/O$1</calculatedColumnFormula>
    </tableColumn>
    <tableColumn id="16" xr3:uid="{00000000-0010-0000-0400-000010000000}" name="Avg. SY" dataDxfId="120">
      <calculatedColumnFormula>IFERROR(AVERAGEIF(J3:O3,"&gt;"&amp;0,J3:O3),"")</calculatedColumnFormula>
    </tableColumn>
    <tableColumn id="17" xr3:uid="{00000000-0010-0000-0400-000011000000}" name="Max. SY" dataDxfId="119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190" totalsRowShown="0">
  <tableColumns count="21">
    <tableColumn id="1" xr3:uid="{00000000-0010-0000-0500-000001000000}" name="Finacial Year" dataDxfId="118"/>
    <tableColumn id="2" xr3:uid="{00000000-0010-0000-0500-000002000000}" name="Start Month" dataDxfId="117"/>
    <tableColumn id="3" xr3:uid="{00000000-0010-0000-0500-000003000000}" name="Calendor Year" dataDxfId="116"/>
    <tableColumn id="4" xr3:uid="{00000000-0010-0000-0500-000004000000}" name="Contrcatual Year" dataDxfId="115"/>
    <tableColumn id="5" xr3:uid="{00000000-0010-0000-0500-000005000000}" name="Operating Year" dataDxfId="114"/>
    <tableColumn id="6" xr3:uid="{00000000-0010-0000-0500-000006000000}" name="Month Year" dataDxfId="113"/>
    <tableColumn id="7" xr3:uid="{00000000-0010-0000-0500-000007000000}" name="Days" dataDxfId="112">
      <calculatedColumnFormula>DAY(EOMONTH(F2,0))</calculatedColumnFormula>
    </tableColumn>
    <tableColumn id="8" xr3:uid="{00000000-0010-0000-0500-000008000000}" name="Date" dataDxfId="111">
      <calculatedColumnFormula>H1+1</calculatedColumnFormula>
    </tableColumn>
    <tableColumn id="9" xr3:uid="{00000000-0010-0000-0500-000009000000}" name="Plant DC Capcity (MW)" dataDxfId="110">
      <calculatedColumnFormula>_xlfn.XLOOKUP(Table5[[#This Row],[Month Year]],'Modelling New'!D:D,'Modelling New'!N:N)</calculatedColumnFormula>
    </tableColumn>
    <tableColumn id="10" xr3:uid="{00000000-0010-0000-0500-00000A000000}" name="IC1_Inv1 WRT Avg." dataDxfId="109" dataCellStyle="Percent">
      <calculatedColumnFormula>IFERROR(Inv_SY!J3/Inv_SY!$P3-1,"")</calculatedColumnFormula>
    </tableColumn>
    <tableColumn id="11" xr3:uid="{00000000-0010-0000-0500-00000B000000}" name="IC1_Inv2 wrt Avg." dataDxfId="108" dataCellStyle="Percent">
      <calculatedColumnFormula>IFERROR(Inv_SY!K3/Inv_SY!$P3-1,"")</calculatedColumnFormula>
    </tableColumn>
    <tableColumn id="12" xr3:uid="{00000000-0010-0000-0500-00000C000000}" name="IC1_Inv3 wrt Avg." dataDxfId="107" dataCellStyle="Percent">
      <calculatedColumnFormula>IFERROR(Inv_SY!L3/Inv_SY!$P3-1,"")</calculatedColumnFormula>
    </tableColumn>
    <tableColumn id="13" xr3:uid="{00000000-0010-0000-0500-00000D000000}" name="IC1_Inv4 wrt Avg." dataDxfId="106" dataCellStyle="Percent">
      <calculatedColumnFormula>IFERROR(Inv_SY!M3/Inv_SY!$P3-1,"")</calculatedColumnFormula>
    </tableColumn>
    <tableColumn id="14" xr3:uid="{00000000-0010-0000-0500-00000E000000}" name="IC2_Inv1 wrt Avg." dataDxfId="105" dataCellStyle="Percent">
      <calculatedColumnFormula>IFERROR(Inv_SY!N3/Inv_SY!$P3-1,"")</calculatedColumnFormula>
    </tableColumn>
    <tableColumn id="15" xr3:uid="{00000000-0010-0000-0500-00000F000000}" name="IC2_Inv2 wrt Avg." dataDxfId="104" dataCellStyle="Percent">
      <calculatedColumnFormula>IFERROR(Inv_SY!O3/Inv_SY!$P3-1,"")</calculatedColumnFormula>
    </tableColumn>
    <tableColumn id="16" xr3:uid="{00000000-0010-0000-0500-000010000000}" name="IC1_Inv1 wrt Max." dataDxfId="103" dataCellStyle="Percent">
      <calculatedColumnFormula>IFERROR(Inv_SY!J3/Inv_SY!$Q3-1,"")</calculatedColumnFormula>
    </tableColumn>
    <tableColumn id="17" xr3:uid="{00000000-0010-0000-0500-000011000000}" name="IC1_Inv2 wrt Max." dataDxfId="102" dataCellStyle="Percent">
      <calculatedColumnFormula>IFERROR(Inv_SY!K3/Inv_SY!$Q3-1,"")</calculatedColumnFormula>
    </tableColumn>
    <tableColumn id="18" xr3:uid="{00000000-0010-0000-0500-000012000000}" name="IC1_Inv3 wrt Max." dataDxfId="101" dataCellStyle="Percent">
      <calculatedColumnFormula>IFERROR(Inv_SY!L3/Inv_SY!$Q3-1,"")</calculatedColumnFormula>
    </tableColumn>
    <tableColumn id="19" xr3:uid="{00000000-0010-0000-0500-000013000000}" name="IC1_Inv4 wrt Max." dataDxfId="100" dataCellStyle="Percent">
      <calculatedColumnFormula>IFERROR(Inv_SY!M3/Inv_SY!$Q3-1,"")</calculatedColumnFormula>
    </tableColumn>
    <tableColumn id="20" xr3:uid="{00000000-0010-0000-0500-000014000000}" name="IC2_Inv1 wrt Max." dataDxfId="99" dataCellStyle="Percent">
      <calculatedColumnFormula>IFERROR(Inv_SY!N3/Inv_SY!$Q3-1,"")</calculatedColumnFormula>
    </tableColumn>
    <tableColumn id="21" xr3:uid="{00000000-0010-0000-0500-000015000000}" name="IC2_Inv2 wrt Max." dataDxfId="98" dataCellStyle="Percent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92" totalsRowShown="0">
  <autoFilter ref="A3:AL92" xr:uid="{00000000-0009-0000-0100-000002000000}"/>
  <tableColumns count="38">
    <tableColumn id="1" xr3:uid="{00000000-0010-0000-0600-000001000000}" name="Sr. No." dataDxfId="97">
      <calculatedColumnFormula>A3+1</calculatedColumnFormula>
    </tableColumn>
    <tableColumn id="2" xr3:uid="{00000000-0010-0000-0600-000002000000}" name="Financial Year" dataDxfId="96"/>
    <tableColumn id="3" xr3:uid="{00000000-0010-0000-0600-000003000000}" name="Calendar Year" dataDxfId="95"/>
    <tableColumn id="4" xr3:uid="{00000000-0010-0000-0600-000004000000}" name="Contractual Year" dataDxfId="94"/>
    <tableColumn id="5" xr3:uid="{00000000-0010-0000-0600-000005000000}" name="Operating Year" dataDxfId="93"/>
    <tableColumn id="6" xr3:uid="{00000000-0010-0000-0600-000006000000}" name="Month Year" dataDxfId="92"/>
    <tableColumn id="7" xr3:uid="{00000000-0010-0000-0600-000007000000}" name="Days" dataDxfId="91">
      <calculatedColumnFormula>DAY(EOMONTH(Tracker_BD[[#This Row],[Month Year]],0))</calculatedColumnFormula>
    </tableColumn>
    <tableColumn id="8" xr3:uid="{00000000-0010-0000-0600-000008000000}" name="Date" dataDxfId="90"/>
    <tableColumn id="36" xr3:uid="{00000000-0010-0000-0600-000024000000}" name="Sunrise Time (POA&gt;20 W/m2)" dataDxfId="8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8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8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86"/>
    <tableColumn id="10" xr3:uid="{00000000-0010-0000-0600-00000A000000}" name="Plant Equivalent Weightage" dataDxfId="8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84"/>
    <tableColumn id="26" xr3:uid="{00000000-0010-0000-0600-00001A000000}" name="Grid Number" dataDxfId="83"/>
    <tableColumn id="27" xr3:uid="{00000000-0010-0000-0600-00001B000000}" name="MSAT Number"/>
    <tableColumn id="28" xr3:uid="{00000000-0010-0000-0600-00001C000000}" name="Table Number" dataDxfId="8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81"/>
    <tableColumn id="16" xr3:uid="{00000000-0010-0000-0600-000010000000}" name="Fault Acknowledgement Time " dataDxfId="80"/>
    <tableColumn id="17" xr3:uid="{00000000-0010-0000-0600-000011000000}" name="Work Start time on Fault" dataDxfId="79"/>
    <tableColumn id="18" xr3:uid="{00000000-0010-0000-0600-000012000000}" name="Work Completion time on fault" dataDxfId="78"/>
    <tableColumn id="19" xr3:uid="{00000000-0010-0000-0600-000013000000}" name="Acknowledgement time" dataDxfId="7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7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75"/>
    <tableColumn id="35" xr3:uid="{00000000-0010-0000-0600-000023000000}" name="Breakdown Time" dataDxfId="7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73"/>
    <tableColumn id="24" xr3:uid="{00000000-0010-0000-0600-000018000000}" name="Approximate Energy Loss Factor (%)" dataDxfId="72"/>
    <tableColumn id="34" xr3:uid="{00000000-0010-0000-0600-000022000000}" name="Plant Equivalent breakdown" dataDxfId="7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7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69"/>
    <tableColumn id="8" xr3:uid="{00000000-0010-0000-0700-000008000000}" name="Date"/>
    <tableColumn id="26" xr3:uid="{00000000-0010-0000-0700-00001A000000}" name="Sunrise Time (POA&gt;20 W/m2)" dataDxfId="6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6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6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65"/>
    <tableColumn id="10" xr3:uid="{00000000-0010-0000-0700-00000A000000}" name="DC Capacity Affceted (kW)" dataDxfId="6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63"/>
    <tableColumn id="11" xr3:uid="{00000000-0010-0000-0700-00000B000000}" name="Affected Equipmenet Location" dataDxfId="6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1">
      <calculatedColumnFormula>(PA[[#This Row],[Acknowledgemnet Time ]]-PA[[#This Row],[Fault Time]])*24</calculatedColumnFormula>
    </tableColumn>
    <tableColumn id="20" xr3:uid="{00000000-0010-0000-0700-000014000000}" name="Response Time" dataDxfId="60">
      <calculatedColumnFormula>(PA[[#This Row],[Work Start time on Fault]]-PA[[#This Row],[Fault Time]])*24</calculatedColumnFormula>
    </tableColumn>
    <tableColumn id="21" xr3:uid="{00000000-0010-0000-0700-000015000000}" name="Resolution Time" dataDxfId="59">
      <calculatedColumnFormula>(PA[[#This Row],[Work Completiuon time on fualt]]-PA[[#This Row],[Fault Time]])*24</calculatedColumnFormula>
    </tableColumn>
    <tableColumn id="30" xr3:uid="{00000000-0010-0000-0700-00001E000000}" name="Breakdown Time" dataDxfId="5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57"/>
    <tableColumn id="23" xr3:uid="{00000000-0010-0000-0700-000017000000}" name="Status" dataDxfId="56"/>
    <tableColumn id="31" xr3:uid="{00000000-0010-0000-0700-00001F000000}" name="Plant Equivalent breakdown" dataDxfId="55">
      <calculatedColumnFormula>IFERROR(PA[[#This Row],[Breakdown Time]]*PA[[#This Row],[Plant Equivalent Weightage]],"")</calculatedColumnFormula>
    </tableColumn>
    <tableColumn id="25" xr3:uid="{00000000-0010-0000-0700-000019000000}" name="Lost POA" dataDxfId="54"/>
    <tableColumn id="24" xr3:uid="{00000000-0010-0000-0700-000018000000}" name="Approxuimate Energy Loss (KWh)" dataDxfId="53"/>
    <tableColumn id="32" xr3:uid="{E87CC0B8-6B81-4B10-BB37-7662224EB885}" name="PTW No." dataDxfId="52"/>
    <tableColumn id="33" xr3:uid="{E4207FE9-4626-4C98-ADD6-909ED1565ADF}" name="Job Card No." dataDxfId="5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5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4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8"/>
    <tableColumn id="8" xr3:uid="{00000000-0010-0000-0800-000008000000}" name="Date"/>
    <tableColumn id="26" xr3:uid="{00000000-0010-0000-0800-00001A000000}" name="Sunrise Time (POA&gt;20 W/m2)" dataDxfId="4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43">
      <calculatedColumnFormula>IFERROR(VLOOKUP(GA[[#This Row],[Affceted Equipment]],'Basic Data'!A2:C120,3,0),"")</calculatedColumnFormula>
    </tableColumn>
    <tableColumn id="13" xr3:uid="{00000000-0010-0000-0800-00000D000000}" name="Fault Code (As per HMI)" dataDxfId="4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41"/>
    <tableColumn id="20" xr3:uid="{00000000-0010-0000-0800-000014000000}" name="Response Time" dataDxfId="40"/>
    <tableColumn id="21" xr3:uid="{00000000-0010-0000-0800-000015000000}" name="Resolution Time" dataDxfId="39"/>
    <tableColumn id="22" xr3:uid="{00000000-0010-0000-0800-000016000000}" name="Action taken" dataDxfId="38"/>
    <tableColumn id="23" xr3:uid="{00000000-0010-0000-0800-000017000000}" name="Status" dataDxfId="37"/>
    <tableColumn id="29" xr3:uid="{00000000-0010-0000-0800-00001D000000}" name="Plant Equivalent breakdown" dataDxfId="36">
      <calculatedColumnFormula>IFERROR(GA[[#This Row],[Plant Equivalent Weightage]]*GA[[#This Row],[Resolution Time]],"")</calculatedColumnFormula>
    </tableColumn>
    <tableColumn id="25" xr3:uid="{00000000-0010-0000-0800-000019000000}" name="Lost POA" dataDxfId="35"/>
    <tableColumn id="24" xr3:uid="{00000000-0010-0000-0800-000018000000}" name="Approxuimate Energy Loss (KWh)" dataDxfId="34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171" totalsRowShown="0">
  <tableColumns count="24">
    <tableColumn id="1" xr3:uid="{00000000-0010-0000-0900-000001000000}" name="sl no" dataDxfId="33"/>
    <tableColumn id="2" xr3:uid="{00000000-0010-0000-0900-000002000000}" name="FY" dataDxfId="32"/>
    <tableColumn id="3" xr3:uid="{00000000-0010-0000-0900-000003000000}" name="Calendar Year" dataDxfId="31">
      <calculatedColumnFormula>YEAR(MC[[#This Row],[Date]])</calculatedColumnFormula>
    </tableColumn>
    <tableColumn id="4" xr3:uid="{00000000-0010-0000-0900-000004000000}" name="Year" dataDxfId="30"/>
    <tableColumn id="5" xr3:uid="{00000000-0010-0000-0900-000005000000}" name="year2" dataDxfId="29"/>
    <tableColumn id="6" xr3:uid="{00000000-0010-0000-0900-000006000000}" name="Month Year" dataDxfId="28"/>
    <tableColumn id="7" xr3:uid="{00000000-0010-0000-0900-000007000000}" name="Days" dataDxfId="27">
      <calculatedColumnFormula>DAY(EOMONTH(F3,0))</calculatedColumnFormula>
    </tableColumn>
    <tableColumn id="8" xr3:uid="{00000000-0010-0000-0900-000008000000}" name="Date" dataDxfId="26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25"/>
    <tableColumn id="12" xr3:uid="{00000000-0010-0000-0900-00000C000000}" name="IC1_Inv2_MC" dataDxfId="24"/>
    <tableColumn id="13" xr3:uid="{00000000-0010-0000-0900-00000D000000}" name="IC1_Inv3_MC" dataDxfId="23"/>
    <tableColumn id="14" xr3:uid="{00000000-0010-0000-0900-00000E000000}" name="IC1_Inv4_MC" dataDxfId="22"/>
    <tableColumn id="15" xr3:uid="{00000000-0010-0000-0900-00000F000000}" name="IC2_Inv1_MC" dataDxfId="21"/>
    <tableColumn id="16" xr3:uid="{00000000-0010-0000-0900-000010000000}" name="IC2_Inv2_MC" dataDxfId="20"/>
    <tableColumn id="17" xr3:uid="{00000000-0010-0000-0900-000011000000}" name="Total Module cleaned" dataDxfId="19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194" totalsRowShown="0">
  <tableColumns count="19">
    <tableColumn id="1" xr3:uid="{00000000-0010-0000-0A00-000001000000}" name="Sr. No." dataDxfId="18"/>
    <tableColumn id="2" xr3:uid="{00000000-0010-0000-0A00-000002000000}" name="Finacial Year" dataDxfId="17"/>
    <tableColumn id="3" xr3:uid="{00000000-0010-0000-0A00-000003000000}" name="Calendor Year" dataDxfId="16">
      <calculatedColumnFormula>YEAR(GC[[#This Row],[Date]])</calculatedColumnFormula>
    </tableColumn>
    <tableColumn id="4" xr3:uid="{00000000-0010-0000-0A00-000004000000}" name="Contrcatual Year" dataDxfId="15"/>
    <tableColumn id="5" xr3:uid="{00000000-0010-0000-0A00-000005000000}" name="Operating Year" dataDxfId="14"/>
    <tableColumn id="6" xr3:uid="{00000000-0010-0000-0A00-000006000000}" name="Month Year" dataDxfId="13"/>
    <tableColumn id="7" xr3:uid="{00000000-0010-0000-0A00-000007000000}" name="Days" dataDxfId="12">
      <calculatedColumnFormula>DAY(EOMONTH(F3,0))</calculatedColumnFormula>
    </tableColumn>
    <tableColumn id="8" xr3:uid="{00000000-0010-0000-0A00-000008000000}" name="Date" dataDxfId="11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0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04" totalsRowShown="0">
  <autoFilter ref="A1:M1604" xr:uid="{00000000-0009-0000-0100-00000B000000}"/>
  <tableColumns count="13">
    <tableColumn id="1" xr3:uid="{00000000-0010-0000-0B00-000001000000}" name="Sr. No." dataDxfId="9">
      <calculatedColumnFormula>A1+1</calculatedColumnFormula>
    </tableColumn>
    <tableColumn id="2" xr3:uid="{00000000-0010-0000-0B00-000002000000}" name="Finacial Year" dataDxfId="8"/>
    <tableColumn id="3" xr3:uid="{00000000-0010-0000-0B00-000003000000}" name="Calendor Year" dataDxfId="7"/>
    <tableColumn id="4" xr3:uid="{00000000-0010-0000-0B00-000004000000}" name="Contrcatual Year" dataDxfId="6"/>
    <tableColumn id="5" xr3:uid="{00000000-0010-0000-0B00-000005000000}" name="Operating Year" dataDxfId="5"/>
    <tableColumn id="6" xr3:uid="{00000000-0010-0000-0B00-000006000000}" name="Month Year" dataDxfId="4"/>
    <tableColumn id="7" xr3:uid="{00000000-0010-0000-0B00-000007000000}" name="Days" dataDxfId="3"/>
    <tableColumn id="8" xr3:uid="{00000000-0010-0000-0B00-000008000000}" name="Date" dataDxfId="2"/>
    <tableColumn id="9" xr3:uid="{00000000-0010-0000-0B00-000009000000}" name="Item Consumed"/>
    <tableColumn id="10" xr3:uid="{00000000-0010-0000-0B00-00000A000000}" name="Qty Consumed" dataDxfId="1"/>
    <tableColumn id="25" xr3:uid="{00000000-0010-0000-0B00-000019000000}" name="Place of Consumption" dataDxfId="0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tabSelected="1" zoomScaleNormal="100" workbookViewId="0">
      <selection activeCell="C13" sqref="C13"/>
    </sheetView>
  </sheetViews>
  <sheetFormatPr defaultColWidth="8.5703125" defaultRowHeight="15"/>
  <cols>
    <col min="1" max="1" width="14.42578125" style="94" customWidth="1"/>
    <col min="2" max="2" width="17.5703125" style="94" customWidth="1"/>
    <col min="3" max="5" width="13.85546875" style="94" customWidth="1"/>
    <col min="6" max="6" width="29.140625" style="94" customWidth="1"/>
    <col min="7" max="16384" width="8.5703125" style="94"/>
  </cols>
  <sheetData>
    <row r="1" spans="1:6" ht="15" customHeight="1" thickBot="1">
      <c r="A1" s="244" t="s">
        <v>0</v>
      </c>
      <c r="B1" s="245"/>
      <c r="C1" s="245"/>
      <c r="D1" s="245"/>
      <c r="E1" s="245"/>
      <c r="F1" s="246"/>
    </row>
    <row r="2" spans="1:6" ht="16.5" thickTop="1" thickBot="1">
      <c r="A2" s="115" t="s">
        <v>1</v>
      </c>
      <c r="B2" s="247">
        <v>45809</v>
      </c>
      <c r="C2" s="247"/>
      <c r="D2" s="247"/>
      <c r="E2" s="247"/>
      <c r="F2" s="248"/>
    </row>
    <row r="3" spans="1:6" ht="16.5" thickTop="1" thickBot="1">
      <c r="A3" s="115" t="s">
        <v>2</v>
      </c>
      <c r="B3" s="249">
        <v>45820</v>
      </c>
      <c r="C3" s="249"/>
      <c r="D3" s="249"/>
      <c r="E3" s="249"/>
      <c r="F3" s="250"/>
    </row>
    <row r="4" spans="1:6" ht="16.5" thickTop="1" thickBot="1">
      <c r="A4" s="115" t="s">
        <v>3</v>
      </c>
      <c r="B4" s="251" t="s">
        <v>4</v>
      </c>
      <c r="C4" s="251"/>
      <c r="D4" s="251"/>
      <c r="E4" s="251"/>
      <c r="F4" s="252"/>
    </row>
    <row r="5" spans="1:6" ht="16.5" thickTop="1" thickBot="1">
      <c r="A5" s="115" t="s">
        <v>5</v>
      </c>
      <c r="B5" s="253">
        <v>45748</v>
      </c>
      <c r="C5" s="253"/>
      <c r="D5" s="253"/>
      <c r="E5" s="253"/>
      <c r="F5" s="254"/>
    </row>
    <row r="6" spans="1:6" ht="16.5" thickTop="1" thickBot="1">
      <c r="A6" s="116" t="s">
        <v>6</v>
      </c>
      <c r="B6" s="241">
        <v>46112</v>
      </c>
      <c r="C6" s="242"/>
      <c r="D6" s="242"/>
      <c r="E6" s="242"/>
      <c r="F6" s="243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.7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6.5" thickTop="1" thickBot="1">
      <c r="A9" s="119">
        <v>1</v>
      </c>
      <c r="B9" s="120" t="s">
        <v>13</v>
      </c>
      <c r="C9" s="121">
        <f>_xlfn.XLOOKUP($B$3,'Daily KPI'!$A:$A,'Daily KPI'!AD:AD)/1000</f>
        <v>37.399828631840386</v>
      </c>
      <c r="D9" s="122">
        <f>_xlfn.XLOOKUP($B$3,'Daily KPI'!$A:$A,'Daily KPI'!AA:AA)/1000</f>
        <v>34.998780000003713</v>
      </c>
      <c r="E9" s="123">
        <f>-(C9-D9)/C9</f>
        <v>-6.419945544329414E-2</v>
      </c>
      <c r="F9" s="193"/>
    </row>
    <row r="10" spans="1:6" ht="16.5" thickTop="1" thickBot="1">
      <c r="A10" s="119"/>
      <c r="B10" s="120" t="s">
        <v>14</v>
      </c>
      <c r="C10" s="121">
        <f>_xlfn.XLOOKUP($B$2,'Modelling New'!$D:$D,'Modelling New'!U:U)</f>
        <v>448.7979435820846</v>
      </c>
      <c r="D10" s="124">
        <f>'Monthly KPI'!$F$4</f>
        <v>562.59822000000247</v>
      </c>
      <c r="E10" s="123">
        <f t="shared" ref="E10:E26" si="0">-(C10-D10)/C10</f>
        <v>0.25356684014552294</v>
      </c>
      <c r="F10" s="194"/>
    </row>
    <row r="11" spans="1:6" ht="16.5" thickTop="1" thickBot="1">
      <c r="A11" s="119"/>
      <c r="B11" s="120" t="s">
        <v>15</v>
      </c>
      <c r="C11" s="121">
        <f>_xlfn.XLOOKUP($B$2,'Modelling New'!$D:$D,'Modelling New'!V:V)</f>
        <v>3607.8003380816526</v>
      </c>
      <c r="D11" s="125">
        <f>'Annual KPI'!$F$4</f>
        <v>3335.0019199999988</v>
      </c>
      <c r="E11" s="123">
        <f t="shared" si="0"/>
        <v>-7.5613502000697413E-2</v>
      </c>
      <c r="F11" s="194"/>
    </row>
    <row r="12" spans="1:6" ht="16.5" thickTop="1" thickBot="1">
      <c r="A12" s="119">
        <v>2</v>
      </c>
      <c r="B12" s="120" t="s">
        <v>16</v>
      </c>
      <c r="C12" s="126">
        <f>_xlfn.XLOOKUP($B3,'Daily KPI'!$A:$A,'Daily KPI'!$AF:$AF)</f>
        <v>0.14831314295168452</v>
      </c>
      <c r="D12" s="127">
        <f>_xlfn.XLOOKUP($B$3,'Daily KPI'!$A:$A,'Daily KPI'!W:W)</f>
        <v>0.13879151993910294</v>
      </c>
      <c r="E12" s="123">
        <f t="shared" si="0"/>
        <v>-6.4199455443294126E-2</v>
      </c>
      <c r="F12" s="195"/>
    </row>
    <row r="13" spans="1:6" ht="16.5" thickTop="1" thickBot="1">
      <c r="A13" s="119"/>
      <c r="B13" s="120" t="s">
        <v>17</v>
      </c>
      <c r="C13" s="126">
        <f>_xlfn.XLOOKUP($B$2,'Modelling New'!$D:$D,'Modelling New'!X:X)</f>
        <v>0.14831314295168452</v>
      </c>
      <c r="D13" s="127">
        <f>'Monthly KPI'!J4</f>
        <v>0.18592043796199439</v>
      </c>
      <c r="E13" s="123">
        <f t="shared" si="0"/>
        <v>0.25356684014552294</v>
      </c>
      <c r="F13" s="194"/>
    </row>
    <row r="14" spans="1:6" ht="16.5" thickTop="1" thickBot="1">
      <c r="A14" s="119"/>
      <c r="B14" s="120" t="s">
        <v>18</v>
      </c>
      <c r="C14" s="126">
        <f>_xlfn.XLOOKUP($B$2,'Modelling New'!$D:$D,'Modelling New'!Y:Y)</f>
        <v>0.19598808111843968</v>
      </c>
      <c r="D14" s="127">
        <f>'Annual KPI'!J4</f>
        <v>0.1811687359546777</v>
      </c>
      <c r="E14" s="123">
        <f t="shared" si="0"/>
        <v>-7.5613502000697427E-2</v>
      </c>
      <c r="F14" s="194"/>
    </row>
    <row r="15" spans="1:6" s="143" customFormat="1" ht="16.5" thickTop="1" thickBot="1">
      <c r="A15" s="119">
        <v>3</v>
      </c>
      <c r="B15" s="144" t="s">
        <v>19</v>
      </c>
      <c r="C15" s="126">
        <f>_xlfn.XLOOKUP($B$3,'Daily KPI'!$A:$A,'Daily KPI'!AE:AE)</f>
        <v>0.67965560892027488</v>
      </c>
      <c r="D15" s="141">
        <f>_xlfn.XLOOKUP($B$3,'Daily KPI'!$A:$A,'Daily KPI'!U:U)</f>
        <v>0.73128352986574541</v>
      </c>
      <c r="E15" s="142">
        <f t="shared" si="0"/>
        <v>7.5961884619018274E-2</v>
      </c>
      <c r="F15" s="196"/>
    </row>
    <row r="16" spans="1:6" ht="16.5" thickTop="1" thickBot="1">
      <c r="A16" s="119"/>
      <c r="B16" s="120" t="s">
        <v>20</v>
      </c>
      <c r="C16" s="126">
        <f>'Monthly KPI'!$G$4</f>
        <v>0.67965560892027488</v>
      </c>
      <c r="D16" s="127">
        <f>'Monthly KPI'!$H$4</f>
        <v>0.71345884254569492</v>
      </c>
      <c r="E16" s="123">
        <f t="shared" si="0"/>
        <v>4.9735826765442366E-2</v>
      </c>
      <c r="F16" s="194"/>
    </row>
    <row r="17" spans="1:6" ht="16.5" thickTop="1" thickBot="1">
      <c r="A17" s="119"/>
      <c r="B17" s="120" t="s">
        <v>21</v>
      </c>
      <c r="C17" s="126">
        <f>'Annual KPI'!$G$4</f>
        <v>0.67849268544882413</v>
      </c>
      <c r="D17" s="127">
        <f>'Annual KPI'!$H$4</f>
        <v>0.70265442782877519</v>
      </c>
      <c r="E17" s="123">
        <f t="shared" si="0"/>
        <v>3.5610910623108664E-2</v>
      </c>
      <c r="F17" s="194"/>
    </row>
    <row r="18" spans="1:6" ht="16.5" thickTop="1" thickBot="1">
      <c r="A18" s="119">
        <v>4</v>
      </c>
      <c r="B18" s="120" t="s">
        <v>22</v>
      </c>
      <c r="C18" s="179">
        <f>_xlfn.XLOOKUP($B$3,'Daily KPI'!$A:$A,'Daily KPI'!AC:AC)</f>
        <v>5.2372339522000004</v>
      </c>
      <c r="D18" s="180">
        <f>_xlfn.XLOOKUP($B$3,'Daily KPI'!$A:$A,'Daily KPI'!I:I)</f>
        <v>4.5549999999999997</v>
      </c>
      <c r="E18" s="123">
        <f t="shared" si="0"/>
        <v>-0.13026608290305902</v>
      </c>
      <c r="F18" s="194"/>
    </row>
    <row r="19" spans="1:6" ht="16.5" thickTop="1" thickBot="1">
      <c r="A19" s="119"/>
      <c r="B19" s="120" t="s">
        <v>23</v>
      </c>
      <c r="C19" s="179">
        <f>_xlfn.XLOOKUP($B$2,'Modelling New'!$D:$D,'Modelling New'!R:R)</f>
        <v>62.846807426400005</v>
      </c>
      <c r="D19" s="180">
        <f>'Monthly KPI'!$D$4</f>
        <v>75.049999999999983</v>
      </c>
      <c r="E19" s="123">
        <f t="shared" si="0"/>
        <v>0.19417362748125522</v>
      </c>
      <c r="F19" s="196"/>
    </row>
    <row r="20" spans="1:6" ht="16.5" thickTop="1" thickBot="1">
      <c r="A20" s="119"/>
      <c r="B20" s="120" t="s">
        <v>24</v>
      </c>
      <c r="C20" s="179">
        <f>_xlfn.XLOOKUP($B$2,'Modelling New'!$D:$D,'Modelling New'!S:S)</f>
        <v>506.07932183139997</v>
      </c>
      <c r="D20" s="180">
        <f>'Annual KPI'!$D$4</f>
        <v>451.7265000000001</v>
      </c>
      <c r="E20" s="123">
        <f t="shared" si="0"/>
        <v>-0.10739980767186429</v>
      </c>
      <c r="F20" s="197"/>
    </row>
    <row r="21" spans="1:6" ht="16.5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1</v>
      </c>
      <c r="E21" s="123">
        <f t="shared" si="0"/>
        <v>5.0251256281407079E-3</v>
      </c>
      <c r="F21" s="196"/>
    </row>
    <row r="22" spans="1:6" ht="16.5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0.99804764763598275</v>
      </c>
      <c r="E22" s="123">
        <f t="shared" si="0"/>
        <v>3.0629624482238723E-3</v>
      </c>
      <c r="F22" s="196"/>
    </row>
    <row r="23" spans="1:6" ht="16.5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0.99174657794481913</v>
      </c>
      <c r="E23" s="123">
        <f t="shared" si="0"/>
        <v>-3.2697709097295135E-3</v>
      </c>
      <c r="F23" s="196"/>
    </row>
    <row r="24" spans="1:6" ht="16.5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1</v>
      </c>
      <c r="E24" s="123">
        <f t="shared" si="0"/>
        <v>3.009027081243734E-3</v>
      </c>
      <c r="F24" s="198"/>
    </row>
    <row r="25" spans="1:6" ht="16.5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0.99424971645688187</v>
      </c>
      <c r="E25" s="123">
        <f t="shared" si="0"/>
        <v>-2.7585592207804675E-3</v>
      </c>
      <c r="F25" s="194"/>
    </row>
    <row r="26" spans="1:6" ht="16.5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0.99735990762232341</v>
      </c>
      <c r="E26" s="123">
        <f t="shared" si="0"/>
        <v>3.6099059410572485E-4</v>
      </c>
      <c r="F26" s="194"/>
    </row>
    <row r="27" spans="1:6" ht="16.5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6.5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6.5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40625" defaultRowHeight="15"/>
  <cols>
    <col min="1" max="1" width="9.140625" style="133"/>
    <col min="2" max="2" width="18.85546875" style="133" bestFit="1" customWidth="1"/>
    <col min="3" max="3" width="10.42578125" style="133" bestFit="1" customWidth="1"/>
    <col min="4" max="5" width="9.140625" style="133"/>
    <col min="6" max="6" width="12.5703125" style="133" bestFit="1" customWidth="1"/>
    <col min="7" max="16384" width="9.14062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45820</v>
      </c>
      <c r="D7" s="136">
        <f>'Daily Dashboard'!C9</f>
        <v>37.399828631840386</v>
      </c>
      <c r="E7" s="136">
        <f>'Daily Dashboard'!D9</f>
        <v>34.998780000003713</v>
      </c>
      <c r="F7" s="136">
        <f>D7-E7</f>
        <v>2.4010486318366731</v>
      </c>
    </row>
    <row r="8" spans="2:6">
      <c r="B8" s="134" t="s">
        <v>40</v>
      </c>
      <c r="C8" s="135">
        <f t="shared" ref="C8:C30" si="0">$C$7</f>
        <v>45820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45820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45820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45820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45820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45820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45820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45820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45820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45820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45820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45820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45820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45820</v>
      </c>
      <c r="D21" s="134">
        <f>'Daily Dashboard'!C21*100</f>
        <v>99.5</v>
      </c>
      <c r="E21" s="134">
        <f>'Daily Dashboard'!D21*100</f>
        <v>100</v>
      </c>
      <c r="F21" s="134">
        <f>E21-D21</f>
        <v>0.5</v>
      </c>
      <c r="G21" s="137">
        <f>(F21/100)*$D$7</f>
        <v>0.18699914315920194</v>
      </c>
    </row>
    <row r="22" spans="2:7">
      <c r="B22" s="134" t="s">
        <v>54</v>
      </c>
      <c r="C22" s="135">
        <f t="shared" si="0"/>
        <v>45820</v>
      </c>
      <c r="D22" s="134">
        <f>'Daily Dashboard'!C24*100</f>
        <v>99.7</v>
      </c>
      <c r="E22" s="134">
        <f>'Daily Dashboard'!D24*100</f>
        <v>100</v>
      </c>
      <c r="F22" s="134">
        <f>E22-D22</f>
        <v>0.29999999999999716</v>
      </c>
      <c r="G22" s="137">
        <f>(F22/100)*$D$7</f>
        <v>0.11219948589552009</v>
      </c>
    </row>
    <row r="23" spans="2:7">
      <c r="B23" s="134" t="s">
        <v>55</v>
      </c>
      <c r="C23" s="135">
        <f t="shared" si="0"/>
        <v>45820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7.4799657263676517E-3</v>
      </c>
    </row>
    <row r="24" spans="2:7">
      <c r="B24" s="134" t="s">
        <v>56</v>
      </c>
      <c r="C24" s="135">
        <f t="shared" si="0"/>
        <v>45820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45820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45820</v>
      </c>
      <c r="D26" s="138">
        <f>'Daily Dashboard'!$D$9</f>
        <v>34.998780000003713</v>
      </c>
      <c r="E26" s="138">
        <f>'Daily Dashboard'!$D$9</f>
        <v>34.998780000003713</v>
      </c>
      <c r="F26" s="138">
        <f>'Daily Dashboard'!$D$9</f>
        <v>34.998780000003713</v>
      </c>
    </row>
    <row r="27" spans="2:7">
      <c r="B27" s="134" t="s">
        <v>58</v>
      </c>
      <c r="C27" s="135">
        <f t="shared" si="0"/>
        <v>45820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45820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45820</v>
      </c>
      <c r="D29" s="134">
        <v>0</v>
      </c>
      <c r="E29" s="136">
        <f>-(F7+G30)+(SUM(G21:G23))</f>
        <v>2.7775591400599371</v>
      </c>
      <c r="F29" s="136">
        <f>E29</f>
        <v>2.7775591400599371</v>
      </c>
    </row>
    <row r="30" spans="2:7">
      <c r="B30" s="134" t="s">
        <v>61</v>
      </c>
      <c r="C30" s="135">
        <f t="shared" si="0"/>
        <v>45820</v>
      </c>
      <c r="D30" s="134">
        <f>'Daily Dashboard'!C18</f>
        <v>5.2372339522000004</v>
      </c>
      <c r="E30" s="134">
        <f>'Daily Dashboard'!D18</f>
        <v>4.5549999999999997</v>
      </c>
      <c r="F30" s="134">
        <f>E30-D30</f>
        <v>-0.68223395220000072</v>
      </c>
      <c r="G30" s="133">
        <f>(F30/D30)*D7</f>
        <v>-4.8719291771155202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5"/>
  <cols>
    <col min="1" max="1" width="12.42578125" bestFit="1" customWidth="1"/>
    <col min="2" max="2" width="11.5703125" customWidth="1"/>
    <col min="3" max="4" width="13.42578125" customWidth="1"/>
    <col min="5" max="5" width="13.5703125" customWidth="1"/>
    <col min="6" max="6" width="14" customWidth="1"/>
    <col min="8" max="8" width="9.42578125" customWidth="1"/>
    <col min="9" max="9" width="9.85546875" customWidth="1"/>
    <col min="10" max="10" width="10.42578125" customWidth="1"/>
    <col min="12" max="12" width="9.42578125" customWidth="1"/>
    <col min="13" max="13" width="9" customWidth="1"/>
    <col min="14" max="14" width="9.42578125" customWidth="1"/>
    <col min="16" max="16" width="9.42578125" customWidth="1"/>
  </cols>
  <sheetData>
    <row r="1" spans="1:16">
      <c r="A1" s="86" t="s">
        <v>62</v>
      </c>
      <c r="B1" s="87">
        <f>'Daily Dashboard'!B3</f>
        <v>45820</v>
      </c>
      <c r="C1" s="80">
        <f>'Daily Dashboard'!$B$2</f>
        <v>45809</v>
      </c>
    </row>
    <row r="2" spans="1:16" ht="21">
      <c r="A2" s="255" t="s">
        <v>63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</row>
    <row r="3" spans="1:16" ht="45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73</v>
      </c>
      <c r="C4" s="89">
        <f>_xlfn.XLOOKUP($C$1,'Modelling New'!$D:$D,'Modelling New'!$S:$S)</f>
        <v>506.07932183139997</v>
      </c>
      <c r="D4" s="90">
        <f>IFERROR(SUMIFS('Daily KPI'!$I:$I,'Daily KPI'!$B:$B,'Annual KPI'!$A4,'Daily KPI'!$A:$A,"&lt;="&amp;'Annual KPI'!$B$1),"")</f>
        <v>451.7265000000001</v>
      </c>
      <c r="E4" s="89">
        <f>_xlfn.XLOOKUP($C$1,'Modelling New'!$D:$D,'Modelling New'!$V:$V)</f>
        <v>3607.8003380816526</v>
      </c>
      <c r="F4" s="90">
        <f>IFERROR(SUMIFS('Daily KPI'!$AA:$AA,'Daily KPI'!$B:$B,'Annual KPI'!$A4,'Daily KPI'!$A:$A,"&lt;="&amp;'Annual KPI'!$B$1)/1000,"")</f>
        <v>3335.0019199999988</v>
      </c>
      <c r="G4" s="91">
        <f>IFERROR(E4/C4/'Modelling New'!$AP$1,"")</f>
        <v>0.67849268544882413</v>
      </c>
      <c r="H4" s="92">
        <f>IFERROR(F4/D4/'Modelling New'!$AP$1,"")</f>
        <v>0.70265442782877519</v>
      </c>
      <c r="I4" s="91">
        <f>IFERROR(E4/(B4*24*'Modelling New'!$AP$1),"")</f>
        <v>0.19598808111843968</v>
      </c>
      <c r="J4" s="92">
        <f>IFERROR(F4/(B4*24*'Modelling New'!$AP$1),"")</f>
        <v>0.1811687359546777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0.99735990762232341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0.99174657794481913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55" t="s">
        <v>63</v>
      </c>
      <c r="B7" s="255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  <c r="P7" s="255"/>
    </row>
    <row r="8" spans="1:16" ht="45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12</v>
      </c>
      <c r="C11" s="81">
        <f>_xlfn.XLOOKUP($A11,'Modelling New'!$D:$D,'Modelling New'!$R:$R)</f>
        <v>62.846807426400005</v>
      </c>
      <c r="D11" s="82">
        <f>SUMIF('Daily KPI'!$D:$D,$A11,'Daily KPI'!$I:$I)</f>
        <v>75.049999999999983</v>
      </c>
      <c r="E11" s="81">
        <f>_xlfn.XLOOKUP($A11,'Modelling New'!$D:$D,'Modelling New'!$U:$U)</f>
        <v>448.7979435820846</v>
      </c>
      <c r="F11" s="82">
        <f>SUMIF('Daily KPI'!$D:$D,$A11,'Daily KPI'!$AA:$AA)/1000</f>
        <v>562.59822000000247</v>
      </c>
      <c r="G11" s="83">
        <f>IFERROR(E11/C11/'Modelling New'!$AP$1,"")</f>
        <v>0.67965560892027488</v>
      </c>
      <c r="H11" s="84">
        <f>IFERROR(F11/D11/'Modelling New'!$AP$1,"")</f>
        <v>0.71345884254569492</v>
      </c>
      <c r="I11" s="83">
        <f>IFERROR(E11/(B11*24*'Modelling New'!$AP$1),"")</f>
        <v>0.14831314295168452</v>
      </c>
      <c r="J11" s="84">
        <f>IFERROR(F11/(B11*24*'Modelling New'!$AP$1),"")</f>
        <v>0.18592043796199439</v>
      </c>
      <c r="K11" s="83">
        <f>_xlfn.XLOOKUP($A11,'Modelling New'!$D:$D,'Modelling New'!AE:AE)</f>
        <v>0.997</v>
      </c>
      <c r="L11" s="84">
        <f>IFERROR(AVERAGEIF('Daily KPI'!$D:$D,$A11,'Daily KPI'!$R:$R),"")</f>
        <v>0.99424971645688187</v>
      </c>
      <c r="M11" s="83">
        <v>0.995</v>
      </c>
      <c r="N11" s="84">
        <f>IFERROR(AVERAGEIF('Daily KPI'!$D:$D,$A11,'Daily KPI'!O:O),"")</f>
        <v>0.99804764763598275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0</v>
      </c>
      <c r="C12" s="81">
        <f>_xlfn.XLOOKUP($A12,'Modelling New'!$D:$D,'Modelling New'!$R:$R)</f>
        <v>0</v>
      </c>
      <c r="D12" s="82">
        <f>SUMIF('Daily KPI'!$D:$D,$A12,'Daily KPI'!$I:$I)</f>
        <v>0</v>
      </c>
      <c r="E12" s="81">
        <f>_xlfn.XLOOKUP($A12,'Modelling New'!$D:$D,'Modelling New'!$U:$U)</f>
        <v>0</v>
      </c>
      <c r="F12" s="82">
        <f>SUMIF('Daily KPI'!$D:$D,$A12,'Daily KPI'!$AA:$AA)/1000</f>
        <v>0</v>
      </c>
      <c r="G12" s="83" t="str">
        <f>IFERROR(E12/C12/'Modelling New'!$AP$1,"")</f>
        <v/>
      </c>
      <c r="H12" s="84" t="str">
        <f>IFERROR(F12/D12/'Modelling New'!$AP$1,"")</f>
        <v/>
      </c>
      <c r="I12" s="83" t="str">
        <f>IFERROR(E12/(B12*24*'Modelling New'!$AP$1),"")</f>
        <v/>
      </c>
      <c r="J12" s="84" t="str">
        <f>IFERROR(F12/(B12*24*'Modelling New'!$AP$1),"")</f>
        <v/>
      </c>
      <c r="K12" s="83">
        <f>_xlfn.XLOOKUP($A12,'Modelling New'!$D:$D,'Modelling New'!AE:AE)</f>
        <v>0.997</v>
      </c>
      <c r="L12" s="84" t="str">
        <f>IFERROR(AVERAGEIF('Daily KPI'!$D:$D,$A12,'Daily KPI'!$R:$R),"")</f>
        <v/>
      </c>
      <c r="M12" s="83">
        <v>0.995</v>
      </c>
      <c r="N12" s="84" t="str">
        <f>IFERROR(AVERAGEIF('Daily KPI'!$D:$D,$A12,'Daily KPI'!O:O),"")</f>
        <v/>
      </c>
      <c r="O12" s="83">
        <v>0.999</v>
      </c>
      <c r="P12" s="84" t="str">
        <f>IFERROR(AVERAGEIF('Daily KPI'!$D:$D,$A12,'Daily KPI'!T:T),"")</f>
        <v/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topRight" activeCell="C1" sqref="C1"/>
      <selection pane="bottomLeft" activeCell="C1" sqref="C1"/>
      <selection pane="bottomRight" activeCell="Q40" sqref="Q40"/>
    </sheetView>
  </sheetViews>
  <sheetFormatPr defaultColWidth="8.5703125" defaultRowHeight="15"/>
  <cols>
    <col min="1" max="1" width="8.5703125" style="17"/>
    <col min="2" max="2" width="13.85546875" style="17" customWidth="1"/>
    <col min="3" max="3" width="15.85546875" style="17" customWidth="1"/>
    <col min="4" max="6" width="8.5703125" style="17"/>
    <col min="7" max="7" width="20.42578125" style="17" customWidth="1"/>
    <col min="8" max="8" width="8.5703125" style="17"/>
    <col min="9" max="9" width="9.42578125" style="17" bestFit="1" customWidth="1"/>
    <col min="10" max="13" width="8.5703125" style="17"/>
    <col min="14" max="14" width="14.5703125" style="17" customWidth="1"/>
    <col min="15" max="15" width="9.85546875" style="17" bestFit="1" customWidth="1"/>
    <col min="16" max="16" width="11" style="17" customWidth="1"/>
    <col min="17" max="17" width="15.42578125" style="17" customWidth="1"/>
    <col min="18" max="19" width="10.85546875" style="17" customWidth="1"/>
    <col min="20" max="20" width="13" style="17" customWidth="1"/>
    <col min="21" max="25" width="12.85546875" style="17" customWidth="1"/>
    <col min="26" max="27" width="14.42578125" style="17" customWidth="1"/>
    <col min="28" max="28" width="15.42578125" style="17" customWidth="1"/>
    <col min="29" max="37" width="9.85546875" style="17" customWidth="1"/>
    <col min="38" max="38" width="8.42578125" style="17" customWidth="1"/>
    <col min="39" max="39" width="7.85546875" style="17" customWidth="1"/>
    <col min="40" max="40" width="12" style="17" customWidth="1"/>
    <col min="41" max="41" width="27.42578125" style="17" bestFit="1" customWidth="1"/>
    <col min="42" max="16384" width="8.5703125" style="17"/>
  </cols>
  <sheetData>
    <row r="1" spans="1:50" ht="45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506.07932183139997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3607.8003380816526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0.23454311346960813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12</v>
      </c>
      <c r="R40" s="45">
        <f t="shared" ref="R40:R49" si="27">I40/G40*Q40</f>
        <v>62.846807426400005</v>
      </c>
      <c r="S40" s="45">
        <f>SUMIF($F$2:F40,F40,$R$2:R40)</f>
        <v>506.07932183139997</v>
      </c>
      <c r="T40" s="26">
        <f t="shared" ref="T40:T49" si="28">M40/G40</f>
        <v>37.399828631840386</v>
      </c>
      <c r="U40" s="45">
        <f t="shared" ref="U40:U49" si="29">M40/G40*Q40</f>
        <v>448.7979435820846</v>
      </c>
      <c r="V40" s="45">
        <f>SUMIF($F$2:F40,F40,$U$2:U40)</f>
        <v>3607.8003380816526</v>
      </c>
      <c r="W40" s="176">
        <f t="shared" ref="W40:W49" si="30">T40/(24*N40)</f>
        <v>0.14831314295168452</v>
      </c>
      <c r="X40" s="176">
        <f t="shared" si="5"/>
        <v>0.14831314295168452</v>
      </c>
      <c r="Y40" s="176">
        <f t="shared" si="6"/>
        <v>0.19598808111843968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0</v>
      </c>
      <c r="R41" s="45">
        <f t="shared" si="27"/>
        <v>0</v>
      </c>
      <c r="S41" s="45">
        <f>SUMIF($F$2:F41,F41,$R$2:R41)</f>
        <v>506.07932183139997</v>
      </c>
      <c r="T41" s="26">
        <f t="shared" si="28"/>
        <v>31.425129045407132</v>
      </c>
      <c r="U41" s="45">
        <f t="shared" si="29"/>
        <v>0</v>
      </c>
      <c r="V41" s="45">
        <f>SUMIF($F$2:F41,F41,$U$2:U41)</f>
        <v>3607.8003380816526</v>
      </c>
      <c r="W41" s="176">
        <f t="shared" si="30"/>
        <v>0.12461981316188862</v>
      </c>
      <c r="X41" s="176" t="str">
        <f t="shared" si="5"/>
        <v/>
      </c>
      <c r="Y41" s="176">
        <f t="shared" si="6"/>
        <v>0.19598808111843968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506.07932183139997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3607.8003380816526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0.19598808111843968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506.07932183139997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3607.8003380816526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0.19598808111843968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506.07932183139997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3607.8003380816526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0.19598808111843968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506.07932183139997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3607.8003380816526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0.19598808111843968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506.07932183139997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3607.8003380816526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0.19598808111843968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506.07932183139997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3607.8003380816526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0.19598808111843968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506.07932183139997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3607.8003380816526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0.19598808111843968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506.07932183139997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3607.8003380816526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0.19598808111843968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4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N11" sqref="N11"/>
    </sheetView>
  </sheetViews>
  <sheetFormatPr defaultColWidth="9" defaultRowHeight="15"/>
  <cols>
    <col min="2" max="2" width="10.140625" bestFit="1" customWidth="1"/>
    <col min="3" max="3" width="14" customWidth="1"/>
    <col min="4" max="4" width="12" customWidth="1"/>
    <col min="5" max="5" width="12.42578125" customWidth="1"/>
    <col min="6" max="6" width="13.5703125" customWidth="1"/>
    <col min="8" max="8" width="9.42578125" customWidth="1"/>
    <col min="9" max="9" width="10.42578125" customWidth="1"/>
    <col min="10" max="10" width="11.140625" customWidth="1"/>
    <col min="12" max="12" width="9.42578125" customWidth="1"/>
    <col min="14" max="14" width="10.42578125" customWidth="1"/>
    <col min="15" max="15" width="9.42578125" customWidth="1"/>
    <col min="16" max="16" width="9.85546875" customWidth="1"/>
  </cols>
  <sheetData>
    <row r="1" spans="1:16">
      <c r="A1" s="95" t="s">
        <v>62</v>
      </c>
      <c r="B1" s="96">
        <f>'Daily Dashboard'!B3</f>
        <v>45820</v>
      </c>
    </row>
    <row r="2" spans="1:16" ht="20.45" customHeight="1">
      <c r="A2" s="255" t="s">
        <v>63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</row>
    <row r="3" spans="1:16" ht="45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45809</v>
      </c>
      <c r="B4" s="81">
        <f>DAY(B1)</f>
        <v>12</v>
      </c>
      <c r="C4" s="81">
        <f>_xlfn.XLOOKUP($A4,'Modelling New'!$D:$D,'Modelling New'!R:R)</f>
        <v>62.846807426400005</v>
      </c>
      <c r="D4" s="181">
        <f>SUMIF('Daily KPI'!$D:$D,A4,'Daily KPI'!I:I)</f>
        <v>75.049999999999983</v>
      </c>
      <c r="E4" s="81">
        <f>_xlfn.XLOOKUP($A4,'Modelling New'!$D:$D,'Modelling New'!U:U)</f>
        <v>448.7979435820846</v>
      </c>
      <c r="F4" s="82">
        <f>SUMIF('Daily KPI'!$D:$D,'Monthly KPI'!$A4,'Daily KPI'!AA:AA)/1000</f>
        <v>562.59822000000247</v>
      </c>
      <c r="G4" s="83">
        <f>IFERROR(E4/C4/'Modelling New'!$AP$1,"")</f>
        <v>0.67965560892027488</v>
      </c>
      <c r="H4" s="84">
        <f>IFERROR(F4/D4/'Modelling New'!$AP$1,"")</f>
        <v>0.71345884254569492</v>
      </c>
      <c r="I4" s="83">
        <f>IFERROR(E4/(B4*24*'Modelling New'!$AP$1),"")</f>
        <v>0.14831314295168452</v>
      </c>
      <c r="J4" s="84">
        <f>IFERROR(F4/(B4*24*'Modelling New'!$AP$1),"")</f>
        <v>0.18592043796199439</v>
      </c>
      <c r="K4" s="159">
        <f>_xlfn.XLOOKUP($A4,'Modelling New'!D:D,'Modelling New'!AE:AE)</f>
        <v>0.997</v>
      </c>
      <c r="L4" s="84">
        <f>IFERROR(AVERAGEIF('Daily KPI'!$D:$D,'Monthly KPI'!$A4,'Daily KPI'!R:R),"")</f>
        <v>0.99424971645688187</v>
      </c>
      <c r="M4" s="83">
        <f>_xlfn.XLOOKUP($A4,'Modelling New'!D:D,'Modelling New'!AD:AD)</f>
        <v>0.995</v>
      </c>
      <c r="N4" s="84">
        <f>IFERROR(AVERAGEIF('Daily KPI'!$D:$D,'Monthly KPI'!$A4,'Daily KPI'!O:O),"")</f>
        <v>0.99804764763598275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45814</v>
      </c>
      <c r="D7" s="85"/>
      <c r="F7" s="85"/>
    </row>
    <row r="8" spans="1:16">
      <c r="A8" s="95" t="s">
        <v>137</v>
      </c>
      <c r="B8" s="96">
        <f>B1</f>
        <v>45820</v>
      </c>
    </row>
    <row r="9" spans="1:16" ht="21">
      <c r="A9" s="255" t="s">
        <v>63</v>
      </c>
      <c r="B9" s="255"/>
      <c r="C9" s="255"/>
      <c r="D9" s="255"/>
      <c r="E9" s="255"/>
      <c r="F9" s="255"/>
      <c r="G9" s="255"/>
      <c r="H9" s="255"/>
      <c r="I9" s="255"/>
      <c r="J9" s="255"/>
      <c r="K9" s="255"/>
      <c r="L9" s="255"/>
      <c r="M9" s="255"/>
      <c r="N9" s="255"/>
      <c r="O9" s="255"/>
      <c r="P9" s="255"/>
    </row>
    <row r="10" spans="1:16" ht="45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45809</v>
      </c>
      <c r="B11" s="81">
        <f>(B8-B7)+1</f>
        <v>7</v>
      </c>
      <c r="C11" s="81">
        <f>SUMIFS('Daily KPI'!AC:AC,'Daily KPI'!$A:$A,"&gt;="&amp;$B$7,'Daily KPI'!$A:$A,"&lt;="&amp;$B$8)</f>
        <v>36.660637665400003</v>
      </c>
      <c r="D11" s="82">
        <f>SUMIFS('Daily KPI'!I:I,'Daily KPI'!$A:$A,"&gt;="&amp;$B$7,'Daily KPI'!$A:$A,"&lt;="&amp;$B$8)</f>
        <v>42.555</v>
      </c>
      <c r="E11" s="81">
        <f>SUMIFS('Daily KPI'!AD:AD,'Daily KPI'!$A:$A,"&gt;="&amp;$B$7,'Daily KPI'!$A:$A,"&lt;="&amp;$B$8)/1000</f>
        <v>261.79880042288266</v>
      </c>
      <c r="F11" s="82">
        <f>SUMIFS('Daily KPI'!AA:AA,'Daily KPI'!$A:$A,"&gt;="&amp;$B$7,'Daily KPI'!$A:$A,"&lt;="&amp;$B$8)/1000</f>
        <v>316.96631999999471</v>
      </c>
      <c r="G11" s="83">
        <f>IFERROR(E11/C11/'Modelling New'!$AP$1,"")</f>
        <v>0.67965560892027477</v>
      </c>
      <c r="H11" s="84">
        <f>IFERROR(F11/D11/'Modelling New'!$AP$1,"")</f>
        <v>0.70889806446573078</v>
      </c>
      <c r="I11" s="83">
        <f>IFERROR(E11/(B11*24*'Modelling New'!$AP$1),"")</f>
        <v>0.14831314295168452</v>
      </c>
      <c r="J11" s="84">
        <f>IFERROR(F11/(B11*24*'Modelling New'!$AP$1),"")</f>
        <v>0.17956641150797129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0.99230332692881584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0.99739838347260512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C61" activePane="bottomRight" state="frozen"/>
      <selection activeCell="I9" sqref="I9"/>
      <selection pane="topRight" activeCell="I9" sqref="I9"/>
      <selection pane="bottomLeft" activeCell="I9" sqref="I9"/>
      <selection pane="bottomRight" activeCell="C67" sqref="C67"/>
    </sheetView>
  </sheetViews>
  <sheetFormatPr defaultColWidth="8.85546875" defaultRowHeight="15"/>
  <cols>
    <col min="1" max="1" width="9.5703125" bestFit="1" customWidth="1"/>
    <col min="2" max="5" width="9" customWidth="1"/>
    <col min="6" max="9" width="10.42578125" customWidth="1"/>
    <col min="10" max="12" width="11.42578125" customWidth="1"/>
    <col min="13" max="13" width="15.140625" bestFit="1" customWidth="1"/>
    <col min="14" max="44" width="11.42578125" customWidth="1"/>
  </cols>
  <sheetData>
    <row r="1" spans="1:45" ht="60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t="str" cm="1">
        <f t="array" ref="F78">IFERROR(_xlfn.XLOOKUP(Table13[[#This Row],[Date]],Raw_Data[[#All],[Date]],Raw_Data[[#All],[Operating Hours]]),"")</f>
        <v/>
      </c>
      <c r="G78" s="26" t="str">
        <f>IFERROR(_xlfn.XLOOKUP($A78,'Raw Data'!$G:$G,'Raw Data'!S:S)/1000,"")</f>
        <v/>
      </c>
      <c r="H78" s="26"/>
      <c r="I78" s="26" t="str">
        <f>IFERROR(_xlfn.XLOOKUP($A78,'Raw Data'!$G:$G,'Raw Data'!AF:AF)/1000,"")</f>
        <v/>
      </c>
      <c r="J78" s="26"/>
      <c r="K78" s="149" t="str">
        <f>IFERROR(_xlfn.XLOOKUP($A78,'Raw Data'!$G:$G,'Raw Data'!W:W),"")</f>
        <v/>
      </c>
      <c r="L78" s="148" t="str">
        <f>IFERROR(_xlfn.XLOOKUP($A78,'Raw Data'!$G:$G,'Raw Data'!X:X),"")</f>
        <v/>
      </c>
      <c r="M78" s="148" t="str">
        <f>IFERROR(_xlfn.XLOOKUP($A78,'Raw Data'!$G:$G,'Raw Data'!Y:Y),"")</f>
        <v/>
      </c>
      <c r="N78" s="148" t="str">
        <f>IFERROR(_xlfn.XLOOKUP($A78,'Raw Data'!$G:$G,'Raw Data'!Z:Z),"")</f>
        <v/>
      </c>
      <c r="O78" s="188" t="str">
        <f>IFERROR(1-SUMIF('Plant BD'!$H:$H,$A78,'Plant BD'!$AE:$AE)/($AA78+SUMIF('Plant BD'!$H:$H,$A78,'Plant BD'!$AE:$AE)),"")</f>
        <v/>
      </c>
      <c r="P78" s="188"/>
      <c r="Q78" s="189"/>
      <c r="R78" s="191" t="str">
        <f>IFERROR(1-SUMIF('Grid BD'!$H:$H,$A78,'Grid BD'!$AD:$AD)/($AA78+SUMIF('Grid BD'!$H:$H,$A78,'Grid BD'!$AD:$AD)),"")</f>
        <v/>
      </c>
      <c r="S78" s="17"/>
      <c r="T78" s="189" t="str">
        <f>IFERROR(1-SUMIF(Tracker_BD!H:H,$A78,Tracker_BD!AI:AI)/$F78,"")</f>
        <v/>
      </c>
      <c r="U78" s="190" t="str">
        <f t="shared" si="7"/>
        <v/>
      </c>
      <c r="V78" s="17"/>
      <c r="W78" s="176" t="str">
        <f t="shared" si="8"/>
        <v/>
      </c>
      <c r="X78" s="17" t="str">
        <f>IFERROR(_xlfn.XLOOKUP($A78,'Raw Data'!$G:$G,'Raw Data'!AB:AB),"")</f>
        <v/>
      </c>
      <c r="Y78" s="17" t="str">
        <f>IFERROR(_xlfn.XLOOKUP($A78,'Raw Data'!$G:$G,'Raw Data'!AC:AC),"")</f>
        <v/>
      </c>
      <c r="Z78" s="45" t="str">
        <f>IFERROR(_xlfn.XLOOKUP($A78,'Raw Data'!$G:$G,'Raw Data'!AD:AD),"")</f>
        <v/>
      </c>
      <c r="AA78" s="45" t="str">
        <f>IFERROR(_xlfn.XLOOKUP($A78,'Raw Data'!$G:$G,'Raw Data'!AE:AE),"")</f>
        <v/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t="str" cm="1">
        <f t="array" ref="F79">IFERROR(_xlfn.XLOOKUP(Table13[[#This Row],[Date]],Raw_Data[[#All],[Date]],Raw_Data[[#All],[Operating Hours]]),"")</f>
        <v/>
      </c>
      <c r="G79" s="148" t="str">
        <f>IFERROR(_xlfn.XLOOKUP($A79,'Raw Data'!$G:$G,'Raw Data'!S:S)/1000,"")</f>
        <v/>
      </c>
      <c r="H79" s="148"/>
      <c r="I79" s="148" t="str">
        <f>IFERROR(_xlfn.XLOOKUP($A79,'Raw Data'!$G:$G,'Raw Data'!AF:AF)/1000,"")</f>
        <v/>
      </c>
      <c r="J79" s="148"/>
      <c r="K79" s="149" t="str">
        <f>IFERROR(_xlfn.XLOOKUP($A79,'Raw Data'!$G:$G,'Raw Data'!W:W),"")</f>
        <v/>
      </c>
      <c r="L79" s="148" t="str">
        <f>IFERROR(_xlfn.XLOOKUP($A79,'Raw Data'!$G:$G,'Raw Data'!X:X),"")</f>
        <v/>
      </c>
      <c r="M79" s="148" t="str">
        <f>IFERROR(_xlfn.XLOOKUP($A79,'Raw Data'!$G:$G,'Raw Data'!Y:Y),"")</f>
        <v/>
      </c>
      <c r="N79" s="148" t="str">
        <f>IFERROR(_xlfn.XLOOKUP($A79,'Raw Data'!$G:$G,'Raw Data'!Z:Z),"")</f>
        <v/>
      </c>
      <c r="O79" s="188" t="str">
        <f>IFERROR(1-SUMIF('Plant BD'!$H:$H,$A79,'Plant BD'!$AE:$AE)/($AA79+SUMIF('Plant BD'!$H:$H,$A79,'Plant BD'!$AE:$AE)),"")</f>
        <v/>
      </c>
      <c r="P79" s="188"/>
      <c r="Q79" s="189"/>
      <c r="R79" s="188" t="str">
        <f>IFERROR(1-SUMIF('Grid BD'!$H:$H,$A79,'Grid BD'!$AD:$AD)/($AA79+SUMIF('Grid BD'!$H:$H,$A79,'Grid BD'!$AD:$AD)),"")</f>
        <v/>
      </c>
      <c r="S79" s="17"/>
      <c r="T79" s="189" t="str">
        <f>IFERROR(1-SUMIF(Tracker_BD!H:H,$A79,Tracker_BD!AI:AI)/$F79,"")</f>
        <v/>
      </c>
      <c r="U79" s="190" t="str">
        <f t="shared" si="7"/>
        <v/>
      </c>
      <c r="V79" s="17"/>
      <c r="W79" s="176" t="str">
        <f t="shared" si="8"/>
        <v/>
      </c>
      <c r="X79" s="17" t="str">
        <f>IFERROR(_xlfn.XLOOKUP($A79,'Raw Data'!$G:$G,'Raw Data'!AB:AB),"")</f>
        <v/>
      </c>
      <c r="Y79" s="17" t="str">
        <f>IFERROR(_xlfn.XLOOKUP($A79,'Raw Data'!$G:$G,'Raw Data'!AC:AC),"")</f>
        <v/>
      </c>
      <c r="Z79" s="45" t="str">
        <f>IFERROR(_xlfn.XLOOKUP($A79,'Raw Data'!$G:$G,'Raw Data'!AD:AD),"")</f>
        <v/>
      </c>
      <c r="AA79" s="45" t="str">
        <f>IFERROR(_xlfn.XLOOKUP($A79,'Raw Data'!$G:$G,'Raw Data'!AE:AE),"")</f>
        <v/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t="str" cm="1">
        <f t="array" ref="F80">IFERROR(_xlfn.XLOOKUP(Table13[[#This Row],[Date]],Raw_Data[[#All],[Date]],Raw_Data[[#All],[Operating Hours]]),"")</f>
        <v/>
      </c>
      <c r="G80" s="26" t="str">
        <f>IFERROR(_xlfn.XLOOKUP($A80,'Raw Data'!$G:$G,'Raw Data'!S:S)/1000,"")</f>
        <v/>
      </c>
      <c r="H80" s="26"/>
      <c r="I80" s="26" t="str">
        <f>IFERROR(_xlfn.XLOOKUP($A80,'Raw Data'!$G:$G,'Raw Data'!AF:AF)/1000,"")</f>
        <v/>
      </c>
      <c r="J80" s="26"/>
      <c r="K80" s="149" t="str">
        <f>IFERROR(_xlfn.XLOOKUP($A80,'Raw Data'!$G:$G,'Raw Data'!W:W),"")</f>
        <v/>
      </c>
      <c r="L80" s="148" t="str">
        <f>IFERROR(_xlfn.XLOOKUP($A80,'Raw Data'!$G:$G,'Raw Data'!X:X),"")</f>
        <v/>
      </c>
      <c r="M80" s="148" t="str">
        <f>IFERROR(_xlfn.XLOOKUP($A80,'Raw Data'!$G:$G,'Raw Data'!Y:Y),"")</f>
        <v/>
      </c>
      <c r="N80" s="148" t="str">
        <f>IFERROR(_xlfn.XLOOKUP($A80,'Raw Data'!$G:$G,'Raw Data'!Z:Z),"")</f>
        <v/>
      </c>
      <c r="O80" s="188" t="str">
        <f>IFERROR(1-SUMIF('Plant BD'!$H:$H,$A80,'Plant BD'!$AE:$AE)/($AA80+SUMIF('Plant BD'!$H:$H,$A80,'Plant BD'!$AE:$AE)),"")</f>
        <v/>
      </c>
      <c r="P80" s="188"/>
      <c r="Q80" s="189"/>
      <c r="R80" s="191" t="str">
        <f>IFERROR(1-SUMIF('Grid BD'!$H:$H,$A80,'Grid BD'!$AD:$AD)/($AA80+SUMIF('Grid BD'!$H:$H,$A80,'Grid BD'!$AD:$AD)),"")</f>
        <v/>
      </c>
      <c r="S80" s="17"/>
      <c r="T80" s="189" t="str">
        <f>IFERROR(1-SUMIF(Tracker_BD!H:H,$A80,Tracker_BD!AI:AI)/$F80,"")</f>
        <v/>
      </c>
      <c r="U80" s="190" t="str">
        <f t="shared" si="7"/>
        <v/>
      </c>
      <c r="V80" s="17"/>
      <c r="W80" s="176" t="str">
        <f t="shared" si="8"/>
        <v/>
      </c>
      <c r="X80" s="17" t="str">
        <f>IFERROR(_xlfn.XLOOKUP($A80,'Raw Data'!$G:$G,'Raw Data'!AB:AB),"")</f>
        <v/>
      </c>
      <c r="Y80" s="17" t="str">
        <f>IFERROR(_xlfn.XLOOKUP($A80,'Raw Data'!$G:$G,'Raw Data'!AC:AC),"")</f>
        <v/>
      </c>
      <c r="Z80" s="45" t="str">
        <f>IFERROR(_xlfn.XLOOKUP($A80,'Raw Data'!$G:$G,'Raw Data'!AD:AD),"")</f>
        <v/>
      </c>
      <c r="AA80" s="45" t="str">
        <f>IFERROR(_xlfn.XLOOKUP($A80,'Raw Data'!$G:$G,'Raw Data'!AE:AE),"")</f>
        <v/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t="str" cm="1">
        <f t="array" ref="F81">IFERROR(_xlfn.XLOOKUP(Table13[[#This Row],[Date]],Raw_Data[[#All],[Date]],Raw_Data[[#All],[Operating Hours]]),"")</f>
        <v/>
      </c>
      <c r="G81" s="148" t="str">
        <f>IFERROR(_xlfn.XLOOKUP($A81,'Raw Data'!$G:$G,'Raw Data'!S:S)/1000,"")</f>
        <v/>
      </c>
      <c r="H81" s="148"/>
      <c r="I81" s="148" t="str">
        <f>IFERROR(_xlfn.XLOOKUP($A81,'Raw Data'!$G:$G,'Raw Data'!AF:AF)/1000,"")</f>
        <v/>
      </c>
      <c r="J81" s="148"/>
      <c r="K81" s="149" t="str">
        <f>IFERROR(_xlfn.XLOOKUP($A81,'Raw Data'!$G:$G,'Raw Data'!W:W),"")</f>
        <v/>
      </c>
      <c r="L81" s="148" t="str">
        <f>IFERROR(_xlfn.XLOOKUP($A81,'Raw Data'!$G:$G,'Raw Data'!X:X),"")</f>
        <v/>
      </c>
      <c r="M81" s="148" t="str">
        <f>IFERROR(_xlfn.XLOOKUP($A81,'Raw Data'!$G:$G,'Raw Data'!Y:Y),"")</f>
        <v/>
      </c>
      <c r="N81" s="148" t="str">
        <f>IFERROR(_xlfn.XLOOKUP($A81,'Raw Data'!$G:$G,'Raw Data'!Z:Z),"")</f>
        <v/>
      </c>
      <c r="O81" s="188" t="str">
        <f>IFERROR(1-SUMIF('Plant BD'!$H:$H,$A81,'Plant BD'!$AE:$AE)/($AA81+SUMIF('Plant BD'!$H:$H,$A81,'Plant BD'!$AE:$AE)),"")</f>
        <v/>
      </c>
      <c r="P81" s="188"/>
      <c r="Q81" s="189"/>
      <c r="R81" s="188" t="str">
        <f>IFERROR(1-SUMIF('Grid BD'!$H:$H,$A81,'Grid BD'!$AD:$AD)/($AA81+SUMIF('Grid BD'!$H:$H,$A81,'Grid BD'!$AD:$AD)),"")</f>
        <v/>
      </c>
      <c r="S81" s="17"/>
      <c r="T81" s="189" t="str">
        <f>IFERROR(1-SUMIF(Tracker_BD!H:H,$A81,Tracker_BD!AI:AI)/$F81,"")</f>
        <v/>
      </c>
      <c r="U81" s="190" t="str">
        <f t="shared" si="7"/>
        <v/>
      </c>
      <c r="V81" s="17"/>
      <c r="W81" s="176" t="str">
        <f t="shared" si="8"/>
        <v/>
      </c>
      <c r="X81" s="17" t="str">
        <f>IFERROR(_xlfn.XLOOKUP($A81,'Raw Data'!$G:$G,'Raw Data'!AB:AB),"")</f>
        <v/>
      </c>
      <c r="Y81" s="17" t="str">
        <f>IFERROR(_xlfn.XLOOKUP($A81,'Raw Data'!$G:$G,'Raw Data'!AC:AC),"")</f>
        <v/>
      </c>
      <c r="Z81" s="45" t="str">
        <f>IFERROR(_xlfn.XLOOKUP($A81,'Raw Data'!$G:$G,'Raw Data'!AD:AD),"")</f>
        <v/>
      </c>
      <c r="AA81" s="45" t="str">
        <f>IFERROR(_xlfn.XLOOKUP($A81,'Raw Data'!$G:$G,'Raw Data'!AE:AE),"")</f>
        <v/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t="str" cm="1">
        <f t="array" ref="F82">IFERROR(_xlfn.XLOOKUP(Table13[[#This Row],[Date]],Raw_Data[[#All],[Date]],Raw_Data[[#All],[Operating Hours]]),"")</f>
        <v/>
      </c>
      <c r="G82" s="26" t="str">
        <f>IFERROR(_xlfn.XLOOKUP($A82,'Raw Data'!$G:$G,'Raw Data'!S:S)/1000,"")</f>
        <v/>
      </c>
      <c r="H82" s="26"/>
      <c r="I82" s="26" t="str">
        <f>IFERROR(_xlfn.XLOOKUP($A82,'Raw Data'!$G:$G,'Raw Data'!AF:AF)/1000,"")</f>
        <v/>
      </c>
      <c r="J82" s="26"/>
      <c r="K82" s="149" t="str">
        <f>IFERROR(_xlfn.XLOOKUP($A82,'Raw Data'!$G:$G,'Raw Data'!W:W),"")</f>
        <v/>
      </c>
      <c r="L82" s="148" t="str">
        <f>IFERROR(_xlfn.XLOOKUP($A82,'Raw Data'!$G:$G,'Raw Data'!X:X),"")</f>
        <v/>
      </c>
      <c r="M82" s="148" t="str">
        <f>IFERROR(_xlfn.XLOOKUP($A82,'Raw Data'!$G:$G,'Raw Data'!Y:Y),"")</f>
        <v/>
      </c>
      <c r="N82" s="148" t="str">
        <f>IFERROR(_xlfn.XLOOKUP($A82,'Raw Data'!$G:$G,'Raw Data'!Z:Z),"")</f>
        <v/>
      </c>
      <c r="O82" s="188" t="str">
        <f>IFERROR(1-SUMIF('Plant BD'!$H:$H,$A82,'Plant BD'!$AE:$AE)/($AA82+SUMIF('Plant BD'!$H:$H,$A82,'Plant BD'!$AE:$AE)),"")</f>
        <v/>
      </c>
      <c r="P82" s="188"/>
      <c r="Q82" s="189"/>
      <c r="R82" s="191" t="str">
        <f>IFERROR(1-SUMIF('Grid BD'!$H:$H,$A82,'Grid BD'!$AD:$AD)/($AA82+SUMIF('Grid BD'!$H:$H,$A82,'Grid BD'!$AD:$AD)),"")</f>
        <v/>
      </c>
      <c r="S82" s="17"/>
      <c r="T82" s="189" t="str">
        <f>IFERROR(1-SUMIF(Tracker_BD!H:H,$A82,Tracker_BD!AI:AI)/$F82,"")</f>
        <v/>
      </c>
      <c r="U82" s="190" t="str">
        <f t="shared" si="7"/>
        <v/>
      </c>
      <c r="V82" s="17"/>
      <c r="W82" s="176" t="str">
        <f t="shared" si="8"/>
        <v/>
      </c>
      <c r="X82" s="17" t="str">
        <f>IFERROR(_xlfn.XLOOKUP($A82,'Raw Data'!$G:$G,'Raw Data'!AB:AB),"")</f>
        <v/>
      </c>
      <c r="Y82" s="17" t="str">
        <f>IFERROR(_xlfn.XLOOKUP($A82,'Raw Data'!$G:$G,'Raw Data'!AC:AC),"")</f>
        <v/>
      </c>
      <c r="Z82" s="45" t="str">
        <f>IFERROR(_xlfn.XLOOKUP($A82,'Raw Data'!$G:$G,'Raw Data'!AD:AD),"")</f>
        <v/>
      </c>
      <c r="AA82" s="45" t="str">
        <f>IFERROR(_xlfn.XLOOKUP($A82,'Raw Data'!$G:$G,'Raw Data'!AE:AE),"")</f>
        <v/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t="str" cm="1">
        <f t="array" ref="F83">IFERROR(_xlfn.XLOOKUP(Table13[[#This Row],[Date]],Raw_Data[[#All],[Date]],Raw_Data[[#All],[Operating Hours]]),"")</f>
        <v/>
      </c>
      <c r="G83" s="148" t="str">
        <f>IFERROR(_xlfn.XLOOKUP($A83,'Raw Data'!$G:$G,'Raw Data'!S:S)/1000,"")</f>
        <v/>
      </c>
      <c r="H83" s="148"/>
      <c r="I83" s="148" t="str">
        <f>IFERROR(_xlfn.XLOOKUP($A83,'Raw Data'!$G:$G,'Raw Data'!AF:AF)/1000,"")</f>
        <v/>
      </c>
      <c r="J83" s="148"/>
      <c r="K83" s="149" t="str">
        <f>IFERROR(_xlfn.XLOOKUP($A83,'Raw Data'!$G:$G,'Raw Data'!W:W),"")</f>
        <v/>
      </c>
      <c r="L83" s="148" t="str">
        <f>IFERROR(_xlfn.XLOOKUP($A83,'Raw Data'!$G:$G,'Raw Data'!X:X),"")</f>
        <v/>
      </c>
      <c r="M83" s="148" t="str">
        <f>IFERROR(_xlfn.XLOOKUP($A83,'Raw Data'!$G:$G,'Raw Data'!Y:Y),"")</f>
        <v/>
      </c>
      <c r="N83" s="148" t="str">
        <f>IFERROR(_xlfn.XLOOKUP($A83,'Raw Data'!$G:$G,'Raw Data'!Z:Z),"")</f>
        <v/>
      </c>
      <c r="O83" s="188" t="str">
        <f>IFERROR(1-SUMIF('Plant BD'!$H:$H,$A83,'Plant BD'!$AE:$AE)/($AA83+SUMIF('Plant BD'!$H:$H,$A83,'Plant BD'!$AE:$AE)),"")</f>
        <v/>
      </c>
      <c r="P83" s="188"/>
      <c r="Q83" s="189"/>
      <c r="R83" s="188" t="str">
        <f>IFERROR(1-SUMIF('Grid BD'!$H:$H,$A83,'Grid BD'!$AD:$AD)/($AA83+SUMIF('Grid BD'!$H:$H,$A83,'Grid BD'!$AD:$AD)),"")</f>
        <v/>
      </c>
      <c r="S83" s="17"/>
      <c r="T83" s="189" t="str">
        <f>IFERROR(1-SUMIF(Tracker_BD!H:H,$A83,Tracker_BD!AI:AI)/$F83,"")</f>
        <v/>
      </c>
      <c r="U83" s="190" t="str">
        <f t="shared" si="7"/>
        <v/>
      </c>
      <c r="V83" s="17"/>
      <c r="W83" s="176" t="str">
        <f t="shared" si="8"/>
        <v/>
      </c>
      <c r="X83" s="17" t="str">
        <f>IFERROR(_xlfn.XLOOKUP($A83,'Raw Data'!$G:$G,'Raw Data'!AB:AB),"")</f>
        <v/>
      </c>
      <c r="Y83" s="17" t="str">
        <f>IFERROR(_xlfn.XLOOKUP($A83,'Raw Data'!$G:$G,'Raw Data'!AC:AC),"")</f>
        <v/>
      </c>
      <c r="Z83" s="45" t="str">
        <f>IFERROR(_xlfn.XLOOKUP($A83,'Raw Data'!$G:$G,'Raw Data'!AD:AD),"")</f>
        <v/>
      </c>
      <c r="AA83" s="45" t="str">
        <f>IFERROR(_xlfn.XLOOKUP($A83,'Raw Data'!$G:$G,'Raw Data'!AE:AE),"")</f>
        <v/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t="str" cm="1">
        <f t="array" ref="F84">IFERROR(_xlfn.XLOOKUP(Table13[[#This Row],[Date]],Raw_Data[[#All],[Date]],Raw_Data[[#All],[Operating Hours]]),"")</f>
        <v/>
      </c>
      <c r="G84" s="26" t="str">
        <f>IFERROR(_xlfn.XLOOKUP($A84,'Raw Data'!$G:$G,'Raw Data'!S:S)/1000,"")</f>
        <v/>
      </c>
      <c r="H84" s="26"/>
      <c r="I84" s="26" t="str">
        <f>IFERROR(_xlfn.XLOOKUP($A84,'Raw Data'!$G:$G,'Raw Data'!AF:AF)/1000,"")</f>
        <v/>
      </c>
      <c r="J84" s="26"/>
      <c r="K84" s="149" t="str">
        <f>IFERROR(_xlfn.XLOOKUP($A84,'Raw Data'!$G:$G,'Raw Data'!W:W),"")</f>
        <v/>
      </c>
      <c r="L84" s="148" t="str">
        <f>IFERROR(_xlfn.XLOOKUP($A84,'Raw Data'!$G:$G,'Raw Data'!X:X),"")</f>
        <v/>
      </c>
      <c r="M84" s="148" t="str">
        <f>IFERROR(_xlfn.XLOOKUP($A84,'Raw Data'!$G:$G,'Raw Data'!Y:Y),"")</f>
        <v/>
      </c>
      <c r="N84" s="148" t="str">
        <f>IFERROR(_xlfn.XLOOKUP($A84,'Raw Data'!$G:$G,'Raw Data'!Z:Z),"")</f>
        <v/>
      </c>
      <c r="O84" s="188" t="str">
        <f>IFERROR(1-SUMIF('Plant BD'!$H:$H,$A84,'Plant BD'!$AE:$AE)/($AA84+SUMIF('Plant BD'!$H:$H,$A84,'Plant BD'!$AE:$AE)),"")</f>
        <v/>
      </c>
      <c r="P84" s="188"/>
      <c r="Q84" s="189"/>
      <c r="R84" s="191" t="str">
        <f>IFERROR(1-SUMIF('Grid BD'!$H:$H,$A84,'Grid BD'!$AD:$AD)/($AA84+SUMIF('Grid BD'!$H:$H,$A84,'Grid BD'!$AD:$AD)),"")</f>
        <v/>
      </c>
      <c r="S84" s="17"/>
      <c r="T84" s="189" t="str">
        <f>IFERROR(1-SUMIF(Tracker_BD!H:H,$A84,Tracker_BD!AI:AI)/$F84,"")</f>
        <v/>
      </c>
      <c r="U84" s="190" t="str">
        <f t="shared" si="7"/>
        <v/>
      </c>
      <c r="V84" s="17"/>
      <c r="W84" s="176" t="str">
        <f t="shared" si="8"/>
        <v/>
      </c>
      <c r="X84" s="17" t="str">
        <f>IFERROR(_xlfn.XLOOKUP($A84,'Raw Data'!$G:$G,'Raw Data'!AB:AB),"")</f>
        <v/>
      </c>
      <c r="Y84" s="17" t="str">
        <f>IFERROR(_xlfn.XLOOKUP($A84,'Raw Data'!$G:$G,'Raw Data'!AC:AC),"")</f>
        <v/>
      </c>
      <c r="Z84" s="45" t="str">
        <f>IFERROR(_xlfn.XLOOKUP($A84,'Raw Data'!$G:$G,'Raw Data'!AD:AD),"")</f>
        <v/>
      </c>
      <c r="AA84" s="45" t="str">
        <f>IFERROR(_xlfn.XLOOKUP($A84,'Raw Data'!$G:$G,'Raw Data'!AE:AE),"")</f>
        <v/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t="str" cm="1">
        <f t="array" ref="F85">IFERROR(_xlfn.XLOOKUP(Table13[[#This Row],[Date]],Raw_Data[[#All],[Date]],Raw_Data[[#All],[Operating Hours]]),"")</f>
        <v/>
      </c>
      <c r="G85" s="148" t="str">
        <f>IFERROR(_xlfn.XLOOKUP($A85,'Raw Data'!$G:$G,'Raw Data'!S:S)/1000,"")</f>
        <v/>
      </c>
      <c r="H85" s="148"/>
      <c r="I85" s="148" t="str">
        <f>IFERROR(_xlfn.XLOOKUP($A85,'Raw Data'!$G:$G,'Raw Data'!AF:AF)/1000,"")</f>
        <v/>
      </c>
      <c r="J85" s="148"/>
      <c r="K85" s="149" t="str">
        <f>IFERROR(_xlfn.XLOOKUP($A85,'Raw Data'!$G:$G,'Raw Data'!W:W),"")</f>
        <v/>
      </c>
      <c r="L85" s="148" t="str">
        <f>IFERROR(_xlfn.XLOOKUP($A85,'Raw Data'!$G:$G,'Raw Data'!X:X),"")</f>
        <v/>
      </c>
      <c r="M85" s="148" t="str">
        <f>IFERROR(_xlfn.XLOOKUP($A85,'Raw Data'!$G:$G,'Raw Data'!Y:Y),"")</f>
        <v/>
      </c>
      <c r="N85" s="148" t="str">
        <f>IFERROR(_xlfn.XLOOKUP($A85,'Raw Data'!$G:$G,'Raw Data'!Z:Z),"")</f>
        <v/>
      </c>
      <c r="O85" s="188" t="str">
        <f>IFERROR(1-SUMIF('Plant BD'!$H:$H,$A85,'Plant BD'!$AE:$AE)/($AA85+SUMIF('Plant BD'!$H:$H,$A85,'Plant BD'!$AE:$AE)),"")</f>
        <v/>
      </c>
      <c r="P85" s="188"/>
      <c r="Q85" s="189"/>
      <c r="R85" s="188" t="str">
        <f>IFERROR(1-SUMIF('Grid BD'!$H:$H,$A85,'Grid BD'!$AD:$AD)/($AA85+SUMIF('Grid BD'!$H:$H,$A85,'Grid BD'!$AD:$AD)),"")</f>
        <v/>
      </c>
      <c r="S85" s="17"/>
      <c r="T85" s="189" t="str">
        <f>IFERROR(1-SUMIF(Tracker_BD!H:H,$A85,Tracker_BD!AI:AI)/$F85,"")</f>
        <v/>
      </c>
      <c r="U85" s="190" t="str">
        <f t="shared" si="7"/>
        <v/>
      </c>
      <c r="V85" s="17"/>
      <c r="W85" s="176" t="str">
        <f t="shared" si="8"/>
        <v/>
      </c>
      <c r="X85" s="17" t="str">
        <f>IFERROR(_xlfn.XLOOKUP($A85,'Raw Data'!$G:$G,'Raw Data'!AB:AB),"")</f>
        <v/>
      </c>
      <c r="Y85" s="17" t="str">
        <f>IFERROR(_xlfn.XLOOKUP($A85,'Raw Data'!$G:$G,'Raw Data'!AC:AC),"")</f>
        <v/>
      </c>
      <c r="Z85" s="45" t="str">
        <f>IFERROR(_xlfn.XLOOKUP($A85,'Raw Data'!$G:$G,'Raw Data'!AD:AD),"")</f>
        <v/>
      </c>
      <c r="AA85" s="45" t="str">
        <f>IFERROR(_xlfn.XLOOKUP($A85,'Raw Data'!$G:$G,'Raw Data'!AE:AE),"")</f>
        <v/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t="str" cm="1">
        <f t="array" ref="F86">IFERROR(_xlfn.XLOOKUP(Table13[[#This Row],[Date]],Raw_Data[[#All],[Date]],Raw_Data[[#All],[Operating Hours]]),"")</f>
        <v/>
      </c>
      <c r="G86" s="26" t="str">
        <f>IFERROR(_xlfn.XLOOKUP($A86,'Raw Data'!$G:$G,'Raw Data'!S:S)/1000,"")</f>
        <v/>
      </c>
      <c r="H86" s="26"/>
      <c r="I86" s="26" t="str">
        <f>IFERROR(_xlfn.XLOOKUP($A86,'Raw Data'!$G:$G,'Raw Data'!AF:AF)/1000,"")</f>
        <v/>
      </c>
      <c r="J86" s="26"/>
      <c r="K86" s="149" t="str">
        <f>IFERROR(_xlfn.XLOOKUP($A86,'Raw Data'!$G:$G,'Raw Data'!W:W),"")</f>
        <v/>
      </c>
      <c r="L86" s="148" t="str">
        <f>IFERROR(_xlfn.XLOOKUP($A86,'Raw Data'!$G:$G,'Raw Data'!X:X),"")</f>
        <v/>
      </c>
      <c r="M86" s="148" t="str">
        <f>IFERROR(_xlfn.XLOOKUP($A86,'Raw Data'!$G:$G,'Raw Data'!Y:Y),"")</f>
        <v/>
      </c>
      <c r="N86" s="148" t="str">
        <f>IFERROR(_xlfn.XLOOKUP($A86,'Raw Data'!$G:$G,'Raw Data'!Z:Z),"")</f>
        <v/>
      </c>
      <c r="O86" s="188" t="str">
        <f>IFERROR(1-SUMIF('Plant BD'!$H:$H,$A86,'Plant BD'!$AE:$AE)/($AA86+SUMIF('Plant BD'!$H:$H,$A86,'Plant BD'!$AE:$AE)),"")</f>
        <v/>
      </c>
      <c r="P86" s="188"/>
      <c r="Q86" s="189"/>
      <c r="R86" s="191" t="str">
        <f>IFERROR(1-SUMIF('Grid BD'!$H:$H,$A86,'Grid BD'!$AD:$AD)/($AA86+SUMIF('Grid BD'!$H:$H,$A86,'Grid BD'!$AD:$AD)),"")</f>
        <v/>
      </c>
      <c r="S86" s="17"/>
      <c r="T86" s="189" t="str">
        <f>IFERROR(1-SUMIF(Tracker_BD!H:H,$A86,Tracker_BD!AI:AI)/$F86,"")</f>
        <v/>
      </c>
      <c r="U86" s="190" t="str">
        <f t="shared" si="7"/>
        <v/>
      </c>
      <c r="V86" s="17"/>
      <c r="W86" s="176" t="str">
        <f t="shared" si="8"/>
        <v/>
      </c>
      <c r="X86" s="17" t="str">
        <f>IFERROR(_xlfn.XLOOKUP($A86,'Raw Data'!$G:$G,'Raw Data'!AB:AB),"")</f>
        <v/>
      </c>
      <c r="Y86" s="17" t="str">
        <f>IFERROR(_xlfn.XLOOKUP($A86,'Raw Data'!$G:$G,'Raw Data'!AC:AC),"")</f>
        <v/>
      </c>
      <c r="Z86" s="45" t="str">
        <f>IFERROR(_xlfn.XLOOKUP($A86,'Raw Data'!$G:$G,'Raw Data'!AD:AD),"")</f>
        <v/>
      </c>
      <c r="AA86" s="45" t="str">
        <f>IFERROR(_xlfn.XLOOKUP($A86,'Raw Data'!$G:$G,'Raw Data'!AE:AE),"")</f>
        <v/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t="str" cm="1">
        <f t="array" ref="F87">IFERROR(_xlfn.XLOOKUP(Table13[[#This Row],[Date]],Raw_Data[[#All],[Date]],Raw_Data[[#All],[Operating Hours]]),"")</f>
        <v/>
      </c>
      <c r="G87" s="148" t="str">
        <f>IFERROR(_xlfn.XLOOKUP($A87,'Raw Data'!$G:$G,'Raw Data'!S:S)/1000,"")</f>
        <v/>
      </c>
      <c r="H87" s="148"/>
      <c r="I87" s="148" t="str">
        <f>IFERROR(_xlfn.XLOOKUP($A87,'Raw Data'!$G:$G,'Raw Data'!AF:AF)/1000,"")</f>
        <v/>
      </c>
      <c r="J87" s="148"/>
      <c r="K87" s="149" t="str">
        <f>IFERROR(_xlfn.XLOOKUP($A87,'Raw Data'!$G:$G,'Raw Data'!W:W),"")</f>
        <v/>
      </c>
      <c r="L87" s="148" t="str">
        <f>IFERROR(_xlfn.XLOOKUP($A87,'Raw Data'!$G:$G,'Raw Data'!X:X),"")</f>
        <v/>
      </c>
      <c r="M87" s="148" t="str">
        <f>IFERROR(_xlfn.XLOOKUP($A87,'Raw Data'!$G:$G,'Raw Data'!Y:Y),"")</f>
        <v/>
      </c>
      <c r="N87" s="148" t="str">
        <f>IFERROR(_xlfn.XLOOKUP($A87,'Raw Data'!$G:$G,'Raw Data'!Z:Z),"")</f>
        <v/>
      </c>
      <c r="O87" s="188" t="str">
        <f>IFERROR(1-SUMIF('Plant BD'!$H:$H,$A87,'Plant BD'!$AE:$AE)/($AA87+SUMIF('Plant BD'!$H:$H,$A87,'Plant BD'!$AE:$AE)),"")</f>
        <v/>
      </c>
      <c r="P87" s="188"/>
      <c r="Q87" s="189"/>
      <c r="R87" s="188" t="str">
        <f>IFERROR(1-SUMIF('Grid BD'!$H:$H,$A87,'Grid BD'!$AD:$AD)/($AA87+SUMIF('Grid BD'!$H:$H,$A87,'Grid BD'!$AD:$AD)),"")</f>
        <v/>
      </c>
      <c r="S87" s="17"/>
      <c r="T87" s="189" t="str">
        <f>IFERROR(1-SUMIF(Tracker_BD!H:H,$A87,Tracker_BD!AI:AI)/$F87,"")</f>
        <v/>
      </c>
      <c r="U87" s="190" t="str">
        <f t="shared" si="7"/>
        <v/>
      </c>
      <c r="V87" s="17"/>
      <c r="W87" s="176" t="str">
        <f t="shared" si="8"/>
        <v/>
      </c>
      <c r="X87" s="17" t="str">
        <f>IFERROR(_xlfn.XLOOKUP($A87,'Raw Data'!$G:$G,'Raw Data'!AB:AB),"")</f>
        <v/>
      </c>
      <c r="Y87" s="17" t="str">
        <f>IFERROR(_xlfn.XLOOKUP($A87,'Raw Data'!$G:$G,'Raw Data'!AC:AC),"")</f>
        <v/>
      </c>
      <c r="Z87" s="45" t="str">
        <f>IFERROR(_xlfn.XLOOKUP($A87,'Raw Data'!$G:$G,'Raw Data'!AD:AD),"")</f>
        <v/>
      </c>
      <c r="AA87" s="45" t="str">
        <f>IFERROR(_xlfn.XLOOKUP($A87,'Raw Data'!$G:$G,'Raw Data'!AE:AE),"")</f>
        <v/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t="str" cm="1">
        <f t="array" ref="F88">IFERROR(_xlfn.XLOOKUP(Table13[[#This Row],[Date]],Raw_Data[[#All],[Date]],Raw_Data[[#All],[Operating Hours]]),"")</f>
        <v/>
      </c>
      <c r="G88" s="26" t="str">
        <f>IFERROR(_xlfn.XLOOKUP($A88,'Raw Data'!$G:$G,'Raw Data'!S:S)/1000,"")</f>
        <v/>
      </c>
      <c r="H88" s="26"/>
      <c r="I88" s="26" t="str">
        <f>IFERROR(_xlfn.XLOOKUP($A88,'Raw Data'!$G:$G,'Raw Data'!AF:AF)/1000,"")</f>
        <v/>
      </c>
      <c r="J88" s="26"/>
      <c r="K88" s="149" t="str">
        <f>IFERROR(_xlfn.XLOOKUP($A88,'Raw Data'!$G:$G,'Raw Data'!W:W),"")</f>
        <v/>
      </c>
      <c r="L88" s="148" t="str">
        <f>IFERROR(_xlfn.XLOOKUP($A88,'Raw Data'!$G:$G,'Raw Data'!X:X),"")</f>
        <v/>
      </c>
      <c r="M88" s="148" t="str">
        <f>IFERROR(_xlfn.XLOOKUP($A88,'Raw Data'!$G:$G,'Raw Data'!Y:Y),"")</f>
        <v/>
      </c>
      <c r="N88" s="148" t="str">
        <f>IFERROR(_xlfn.XLOOKUP($A88,'Raw Data'!$G:$G,'Raw Data'!Z:Z),"")</f>
        <v/>
      </c>
      <c r="O88" s="188" t="str">
        <f>IFERROR(1-SUMIF('Plant BD'!$H:$H,$A88,'Plant BD'!$AE:$AE)/($AA88+SUMIF('Plant BD'!$H:$H,$A88,'Plant BD'!$AE:$AE)),"")</f>
        <v/>
      </c>
      <c r="P88" s="188"/>
      <c r="Q88" s="189"/>
      <c r="R88" s="191" t="str">
        <f>IFERROR(1-SUMIF('Grid BD'!$H:$H,$A88,'Grid BD'!$AD:$AD)/($AA88+SUMIF('Grid BD'!$H:$H,$A88,'Grid BD'!$AD:$AD)),"")</f>
        <v/>
      </c>
      <c r="S88" s="17"/>
      <c r="T88" s="189" t="str">
        <f>IFERROR(1-SUMIF(Tracker_BD!H:H,$A88,Tracker_BD!AI:AI)/$F88,"")</f>
        <v/>
      </c>
      <c r="U88" s="190" t="str">
        <f t="shared" si="7"/>
        <v/>
      </c>
      <c r="V88" s="17"/>
      <c r="W88" s="176" t="str">
        <f t="shared" si="8"/>
        <v/>
      </c>
      <c r="X88" s="17" t="str">
        <f>IFERROR(_xlfn.XLOOKUP($A88,'Raw Data'!$G:$G,'Raw Data'!AB:AB),"")</f>
        <v/>
      </c>
      <c r="Y88" s="17" t="str">
        <f>IFERROR(_xlfn.XLOOKUP($A88,'Raw Data'!$G:$G,'Raw Data'!AC:AC),"")</f>
        <v/>
      </c>
      <c r="Z88" s="45" t="str">
        <f>IFERROR(_xlfn.XLOOKUP($A88,'Raw Data'!$G:$G,'Raw Data'!AD:AD),"")</f>
        <v/>
      </c>
      <c r="AA88" s="45" t="str">
        <f>IFERROR(_xlfn.XLOOKUP($A88,'Raw Data'!$G:$G,'Raw Data'!AE:AE),"")</f>
        <v/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t="str" cm="1">
        <f t="array" ref="F89">IFERROR(_xlfn.XLOOKUP(Table13[[#This Row],[Date]],Raw_Data[[#All],[Date]],Raw_Data[[#All],[Operating Hours]]),"")</f>
        <v/>
      </c>
      <c r="G89" s="148" t="str">
        <f>IFERROR(_xlfn.XLOOKUP($A89,'Raw Data'!$G:$G,'Raw Data'!S:S)/1000,"")</f>
        <v/>
      </c>
      <c r="H89" s="148"/>
      <c r="I89" s="148" t="str">
        <f>IFERROR(_xlfn.XLOOKUP($A89,'Raw Data'!$G:$G,'Raw Data'!AF:AF)/1000,"")</f>
        <v/>
      </c>
      <c r="J89" s="148"/>
      <c r="K89" s="149" t="str">
        <f>IFERROR(_xlfn.XLOOKUP($A89,'Raw Data'!$G:$G,'Raw Data'!W:W),"")</f>
        <v/>
      </c>
      <c r="L89" s="148" t="str">
        <f>IFERROR(_xlfn.XLOOKUP($A89,'Raw Data'!$G:$G,'Raw Data'!X:X),"")</f>
        <v/>
      </c>
      <c r="M89" s="148" t="str">
        <f>IFERROR(_xlfn.XLOOKUP($A89,'Raw Data'!$G:$G,'Raw Data'!Y:Y),"")</f>
        <v/>
      </c>
      <c r="N89" s="148" t="str">
        <f>IFERROR(_xlfn.XLOOKUP($A89,'Raw Data'!$G:$G,'Raw Data'!Z:Z),"")</f>
        <v/>
      </c>
      <c r="O89" s="188" t="str">
        <f>IFERROR(1-SUMIF('Plant BD'!$H:$H,$A89,'Plant BD'!$AE:$AE)/($AA89+SUMIF('Plant BD'!$H:$H,$A89,'Plant BD'!$AE:$AE)),"")</f>
        <v/>
      </c>
      <c r="P89" s="188"/>
      <c r="Q89" s="189"/>
      <c r="R89" s="188" t="str">
        <f>IFERROR(1-SUMIF('Grid BD'!$H:$H,$A89,'Grid BD'!$AD:$AD)/($AA89+SUMIF('Grid BD'!$H:$H,$A89,'Grid BD'!$AD:$AD)),"")</f>
        <v/>
      </c>
      <c r="S89" s="17"/>
      <c r="T89" s="189" t="str">
        <f>IFERROR(1-SUMIF(Tracker_BD!H:H,$A89,Tracker_BD!AI:AI)/$F89,"")</f>
        <v/>
      </c>
      <c r="U89" s="190" t="str">
        <f t="shared" si="7"/>
        <v/>
      </c>
      <c r="V89" s="17"/>
      <c r="W89" s="176" t="str">
        <f t="shared" si="8"/>
        <v/>
      </c>
      <c r="X89" s="17" t="str">
        <f>IFERROR(_xlfn.XLOOKUP($A89,'Raw Data'!$G:$G,'Raw Data'!AB:AB),"")</f>
        <v/>
      </c>
      <c r="Y89" s="17" t="str">
        <f>IFERROR(_xlfn.XLOOKUP($A89,'Raw Data'!$G:$G,'Raw Data'!AC:AC),"")</f>
        <v/>
      </c>
      <c r="Z89" s="45" t="str">
        <f>IFERROR(_xlfn.XLOOKUP($A89,'Raw Data'!$G:$G,'Raw Data'!AD:AD),"")</f>
        <v/>
      </c>
      <c r="AA89" s="45" t="str">
        <f>IFERROR(_xlfn.XLOOKUP($A89,'Raw Data'!$G:$G,'Raw Data'!AE:AE),"")</f>
        <v/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t="str" cm="1">
        <f t="array" ref="F90">IFERROR(_xlfn.XLOOKUP(Table13[[#This Row],[Date]],Raw_Data[[#All],[Date]],Raw_Data[[#All],[Operating Hours]]),"")</f>
        <v/>
      </c>
      <c r="G90" s="26" t="str">
        <f>IFERROR(_xlfn.XLOOKUP($A90,'Raw Data'!$G:$G,'Raw Data'!S:S)/1000,"")</f>
        <v/>
      </c>
      <c r="H90" s="26"/>
      <c r="I90" s="26" t="str">
        <f>IFERROR(_xlfn.XLOOKUP($A90,'Raw Data'!$G:$G,'Raw Data'!AF:AF)/1000,"")</f>
        <v/>
      </c>
      <c r="J90" s="26"/>
      <c r="K90" s="149" t="str">
        <f>IFERROR(_xlfn.XLOOKUP($A90,'Raw Data'!$G:$G,'Raw Data'!W:W),"")</f>
        <v/>
      </c>
      <c r="L90" s="148" t="str">
        <f>IFERROR(_xlfn.XLOOKUP($A90,'Raw Data'!$G:$G,'Raw Data'!X:X),"")</f>
        <v/>
      </c>
      <c r="M90" s="148" t="str">
        <f>IFERROR(_xlfn.XLOOKUP($A90,'Raw Data'!$G:$G,'Raw Data'!Y:Y),"")</f>
        <v/>
      </c>
      <c r="N90" s="148" t="str">
        <f>IFERROR(_xlfn.XLOOKUP($A90,'Raw Data'!$G:$G,'Raw Data'!Z:Z),"")</f>
        <v/>
      </c>
      <c r="O90" s="188" t="str">
        <f>IFERROR(1-SUMIF('Plant BD'!$H:$H,$A90,'Plant BD'!$AE:$AE)/($AA90+SUMIF('Plant BD'!$H:$H,$A90,'Plant BD'!$AE:$AE)),"")</f>
        <v/>
      </c>
      <c r="P90" s="188"/>
      <c r="Q90" s="189"/>
      <c r="R90" s="191" t="str">
        <f>IFERROR(1-SUMIF('Grid BD'!$H:$H,$A90,'Grid BD'!$AD:$AD)/($AA90+SUMIF('Grid BD'!$H:$H,$A90,'Grid BD'!$AD:$AD)),"")</f>
        <v/>
      </c>
      <c r="S90" s="17"/>
      <c r="T90" s="189" t="str">
        <f>IFERROR(1-SUMIF(Tracker_BD!H:H,$A90,Tracker_BD!AI:AI)/$F90,"")</f>
        <v/>
      </c>
      <c r="U90" s="190" t="str">
        <f t="shared" si="7"/>
        <v/>
      </c>
      <c r="V90" s="17"/>
      <c r="W90" s="176" t="str">
        <f t="shared" si="8"/>
        <v/>
      </c>
      <c r="X90" s="17" t="str">
        <f>IFERROR(_xlfn.XLOOKUP($A90,'Raw Data'!$G:$G,'Raw Data'!AB:AB),"")</f>
        <v/>
      </c>
      <c r="Y90" s="17" t="str">
        <f>IFERROR(_xlfn.XLOOKUP($A90,'Raw Data'!$G:$G,'Raw Data'!AC:AC),"")</f>
        <v/>
      </c>
      <c r="Z90" s="45" t="str">
        <f>IFERROR(_xlfn.XLOOKUP($A90,'Raw Data'!$G:$G,'Raw Data'!AD:AD),"")</f>
        <v/>
      </c>
      <c r="AA90" s="45" t="str">
        <f>IFERROR(_xlfn.XLOOKUP($A90,'Raw Data'!$G:$G,'Raw Data'!AE:AE),"")</f>
        <v/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t="str" cm="1">
        <f t="array" ref="F91">IFERROR(_xlfn.XLOOKUP(Table13[[#This Row],[Date]],Raw_Data[[#All],[Date]],Raw_Data[[#All],[Operating Hours]]),"")</f>
        <v/>
      </c>
      <c r="G91" s="148" t="str">
        <f>IFERROR(_xlfn.XLOOKUP($A91,'Raw Data'!$G:$G,'Raw Data'!S:S)/1000,"")</f>
        <v/>
      </c>
      <c r="H91" s="148"/>
      <c r="I91" s="148" t="str">
        <f>IFERROR(_xlfn.XLOOKUP($A91,'Raw Data'!$G:$G,'Raw Data'!AF:AF)/1000,"")</f>
        <v/>
      </c>
      <c r="J91" s="148"/>
      <c r="K91" s="149" t="str">
        <f>IFERROR(_xlfn.XLOOKUP($A91,'Raw Data'!$G:$G,'Raw Data'!W:W),"")</f>
        <v/>
      </c>
      <c r="L91" s="148" t="str">
        <f>IFERROR(_xlfn.XLOOKUP($A91,'Raw Data'!$G:$G,'Raw Data'!X:X),"")</f>
        <v/>
      </c>
      <c r="M91" s="148" t="str">
        <f>IFERROR(_xlfn.XLOOKUP($A91,'Raw Data'!$G:$G,'Raw Data'!Y:Y),"")</f>
        <v/>
      </c>
      <c r="N91" s="148" t="str">
        <f>IFERROR(_xlfn.XLOOKUP($A91,'Raw Data'!$G:$G,'Raw Data'!Z:Z),"")</f>
        <v/>
      </c>
      <c r="O91" s="188" t="str">
        <f>IFERROR(1-SUMIF('Plant BD'!$H:$H,$A91,'Plant BD'!$AE:$AE)/($AA91+SUMIF('Plant BD'!$H:$H,$A91,'Plant BD'!$AE:$AE)),"")</f>
        <v/>
      </c>
      <c r="P91" s="188"/>
      <c r="Q91" s="189"/>
      <c r="R91" s="188" t="str">
        <f>IFERROR(1-SUMIF('Grid BD'!$H:$H,$A91,'Grid BD'!$AD:$AD)/($AA91+SUMIF('Grid BD'!$H:$H,$A91,'Grid BD'!$AD:$AD)),"")</f>
        <v/>
      </c>
      <c r="S91" s="17"/>
      <c r="T91" s="189" t="str">
        <f>IFERROR(1-SUMIF(Tracker_BD!H:H,$A91,Tracker_BD!AI:AI)/$F91,"")</f>
        <v/>
      </c>
      <c r="U91" s="190" t="str">
        <f t="shared" si="7"/>
        <v/>
      </c>
      <c r="V91" s="17"/>
      <c r="W91" s="176" t="str">
        <f t="shared" si="8"/>
        <v/>
      </c>
      <c r="X91" s="17" t="str">
        <f>IFERROR(_xlfn.XLOOKUP($A91,'Raw Data'!$G:$G,'Raw Data'!AB:AB),"")</f>
        <v/>
      </c>
      <c r="Y91" s="17" t="str">
        <f>IFERROR(_xlfn.XLOOKUP($A91,'Raw Data'!$G:$G,'Raw Data'!AC:AC),"")</f>
        <v/>
      </c>
      <c r="Z91" s="45" t="str">
        <f>IFERROR(_xlfn.XLOOKUP($A91,'Raw Data'!$G:$G,'Raw Data'!AD:AD),"")</f>
        <v/>
      </c>
      <c r="AA91" s="45" t="str">
        <f>IFERROR(_xlfn.XLOOKUP($A91,'Raw Data'!$G:$G,'Raw Data'!AE:AE),"")</f>
        <v/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t="str" cm="1">
        <f t="array" ref="F92">IFERROR(_xlfn.XLOOKUP(Table13[[#This Row],[Date]],Raw_Data[[#All],[Date]],Raw_Data[[#All],[Operating Hours]]),"")</f>
        <v/>
      </c>
      <c r="G92" s="26" t="str">
        <f>IFERROR(_xlfn.XLOOKUP($A92,'Raw Data'!$G:$G,'Raw Data'!S:S)/1000,"")</f>
        <v/>
      </c>
      <c r="H92" s="26"/>
      <c r="I92" s="26" t="str">
        <f>IFERROR(_xlfn.XLOOKUP($A92,'Raw Data'!$G:$G,'Raw Data'!AF:AF)/1000,"")</f>
        <v/>
      </c>
      <c r="J92" s="26"/>
      <c r="K92" s="149" t="str">
        <f>IFERROR(_xlfn.XLOOKUP($A92,'Raw Data'!$G:$G,'Raw Data'!W:W),"")</f>
        <v/>
      </c>
      <c r="L92" s="148" t="str">
        <f>IFERROR(_xlfn.XLOOKUP($A92,'Raw Data'!$G:$G,'Raw Data'!X:X),"")</f>
        <v/>
      </c>
      <c r="M92" s="148" t="str">
        <f>IFERROR(_xlfn.XLOOKUP($A92,'Raw Data'!$G:$G,'Raw Data'!Y:Y),"")</f>
        <v/>
      </c>
      <c r="N92" s="148" t="str">
        <f>IFERROR(_xlfn.XLOOKUP($A92,'Raw Data'!$G:$G,'Raw Data'!Z:Z),"")</f>
        <v/>
      </c>
      <c r="O92" s="188" t="str">
        <f>IFERROR(1-SUMIF('Plant BD'!$H:$H,$A92,'Plant BD'!$AE:$AE)/($AA92+SUMIF('Plant BD'!$H:$H,$A92,'Plant BD'!$AE:$AE)),"")</f>
        <v/>
      </c>
      <c r="P92" s="188"/>
      <c r="Q92" s="189"/>
      <c r="R92" s="191" t="str">
        <f>IFERROR(1-SUMIF('Grid BD'!$H:$H,$A92,'Grid BD'!$AD:$AD)/($AA92+SUMIF('Grid BD'!$H:$H,$A92,'Grid BD'!$AD:$AD)),"")</f>
        <v/>
      </c>
      <c r="S92" s="17"/>
      <c r="T92" s="189" t="str">
        <f>IFERROR(1-SUMIF(Tracker_BD!H:H,$A92,Tracker_BD!AI:AI)/$F92,"")</f>
        <v/>
      </c>
      <c r="U92" s="190" t="str">
        <f t="shared" si="7"/>
        <v/>
      </c>
      <c r="V92" s="17"/>
      <c r="W92" s="176" t="str">
        <f t="shared" si="8"/>
        <v/>
      </c>
      <c r="X92" s="17" t="str">
        <f>IFERROR(_xlfn.XLOOKUP($A92,'Raw Data'!$G:$G,'Raw Data'!AB:AB),"")</f>
        <v/>
      </c>
      <c r="Y92" s="17" t="str">
        <f>IFERROR(_xlfn.XLOOKUP($A92,'Raw Data'!$G:$G,'Raw Data'!AC:AC),"")</f>
        <v/>
      </c>
      <c r="Z92" s="45" t="str">
        <f>IFERROR(_xlfn.XLOOKUP($A92,'Raw Data'!$G:$G,'Raw Data'!AD:AD),"")</f>
        <v/>
      </c>
      <c r="AA92" s="45" t="str">
        <f>IFERROR(_xlfn.XLOOKUP($A92,'Raw Data'!$G:$G,'Raw Data'!AE:AE),"")</f>
        <v/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t="str" cm="1">
        <f t="array" ref="F93">IFERROR(_xlfn.XLOOKUP(Table13[[#This Row],[Date]],Raw_Data[[#All],[Date]],Raw_Data[[#All],[Operating Hours]]),"")</f>
        <v/>
      </c>
      <c r="G93" s="148" t="str">
        <f>IFERROR(_xlfn.XLOOKUP($A93,'Raw Data'!$G:$G,'Raw Data'!S:S)/1000,"")</f>
        <v/>
      </c>
      <c r="H93" s="148"/>
      <c r="I93" s="148" t="str">
        <f>IFERROR(_xlfn.XLOOKUP($A93,'Raw Data'!$G:$G,'Raw Data'!AF:AF)/1000,"")</f>
        <v/>
      </c>
      <c r="J93" s="148"/>
      <c r="K93" s="149" t="str">
        <f>IFERROR(_xlfn.XLOOKUP($A93,'Raw Data'!$G:$G,'Raw Data'!W:W),"")</f>
        <v/>
      </c>
      <c r="L93" s="148" t="str">
        <f>IFERROR(_xlfn.XLOOKUP($A93,'Raw Data'!$G:$G,'Raw Data'!X:X),"")</f>
        <v/>
      </c>
      <c r="M93" s="148" t="str">
        <f>IFERROR(_xlfn.XLOOKUP($A93,'Raw Data'!$G:$G,'Raw Data'!Y:Y),"")</f>
        <v/>
      </c>
      <c r="N93" s="148" t="str">
        <f>IFERROR(_xlfn.XLOOKUP($A93,'Raw Data'!$G:$G,'Raw Data'!Z:Z),"")</f>
        <v/>
      </c>
      <c r="O93" s="188" t="str">
        <f>IFERROR(1-SUMIF('Plant BD'!$H:$H,$A93,'Plant BD'!$AE:$AE)/($AA93+SUMIF('Plant BD'!$H:$H,$A93,'Plant BD'!$AE:$AE)),"")</f>
        <v/>
      </c>
      <c r="P93" s="188"/>
      <c r="Q93" s="189"/>
      <c r="R93" s="188" t="str">
        <f>IFERROR(1-SUMIF('Grid BD'!$H:$H,$A93,'Grid BD'!$AD:$AD)/($AA93+SUMIF('Grid BD'!$H:$H,$A93,'Grid BD'!$AD:$AD)),"")</f>
        <v/>
      </c>
      <c r="S93" s="17"/>
      <c r="T93" s="189" t="str">
        <f>IFERROR(1-SUMIF(Tracker_BD!H:H,$A93,Tracker_BD!AI:AI)/$F93,"")</f>
        <v/>
      </c>
      <c r="U93" s="190" t="str">
        <f t="shared" si="7"/>
        <v/>
      </c>
      <c r="V93" s="17"/>
      <c r="W93" s="176" t="str">
        <f t="shared" si="8"/>
        <v/>
      </c>
      <c r="X93" s="17" t="str">
        <f>IFERROR(_xlfn.XLOOKUP($A93,'Raw Data'!$G:$G,'Raw Data'!AB:AB),"")</f>
        <v/>
      </c>
      <c r="Y93" s="17" t="str">
        <f>IFERROR(_xlfn.XLOOKUP($A93,'Raw Data'!$G:$G,'Raw Data'!AC:AC),"")</f>
        <v/>
      </c>
      <c r="Z93" s="45" t="str">
        <f>IFERROR(_xlfn.XLOOKUP($A93,'Raw Data'!$G:$G,'Raw Data'!AD:AD),"")</f>
        <v/>
      </c>
      <c r="AA93" s="45" t="str">
        <f>IFERROR(_xlfn.XLOOKUP($A93,'Raw Data'!$G:$G,'Raw Data'!AE:AE),"")</f>
        <v/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t="str" cm="1">
        <f t="array" ref="F94">IFERROR(_xlfn.XLOOKUP(Table13[[#This Row],[Date]],Raw_Data[[#All],[Date]],Raw_Data[[#All],[Operating Hours]]),"")</f>
        <v/>
      </c>
      <c r="G94" s="26" t="str">
        <f>IFERROR(_xlfn.XLOOKUP($A94,'Raw Data'!$G:$G,'Raw Data'!S:S)/1000,"")</f>
        <v/>
      </c>
      <c r="H94" s="26"/>
      <c r="I94" s="26" t="str">
        <f>IFERROR(_xlfn.XLOOKUP($A94,'Raw Data'!$G:$G,'Raw Data'!AF:AF)/1000,"")</f>
        <v/>
      </c>
      <c r="J94" s="26"/>
      <c r="K94" s="149" t="str">
        <f>IFERROR(_xlfn.XLOOKUP($A94,'Raw Data'!$G:$G,'Raw Data'!W:W),"")</f>
        <v/>
      </c>
      <c r="L94" s="148" t="str">
        <f>IFERROR(_xlfn.XLOOKUP($A94,'Raw Data'!$G:$G,'Raw Data'!X:X),"")</f>
        <v/>
      </c>
      <c r="M94" s="148" t="str">
        <f>IFERROR(_xlfn.XLOOKUP($A94,'Raw Data'!$G:$G,'Raw Data'!Y:Y),"")</f>
        <v/>
      </c>
      <c r="N94" s="148" t="str">
        <f>IFERROR(_xlfn.XLOOKUP($A94,'Raw Data'!$G:$G,'Raw Data'!Z:Z),"")</f>
        <v/>
      </c>
      <c r="O94" s="188" t="str">
        <f>IFERROR(1-SUMIF('Plant BD'!$H:$H,$A94,'Plant BD'!$AE:$AE)/($AA94+SUMIF('Plant BD'!$H:$H,$A94,'Plant BD'!$AE:$AE)),"")</f>
        <v/>
      </c>
      <c r="P94" s="188"/>
      <c r="Q94" s="189"/>
      <c r="R94" s="191" t="str">
        <f>IFERROR(1-SUMIF('Grid BD'!$H:$H,$A94,'Grid BD'!$AD:$AD)/($AA94+SUMIF('Grid BD'!$H:$H,$A94,'Grid BD'!$AD:$AD)),"")</f>
        <v/>
      </c>
      <c r="S94" s="17"/>
      <c r="T94" s="189" t="str">
        <f>IFERROR(1-SUMIF(Tracker_BD!H:H,$A94,Tracker_BD!AI:AI)/$F94,"")</f>
        <v/>
      </c>
      <c r="U94" s="190" t="str">
        <f t="shared" si="7"/>
        <v/>
      </c>
      <c r="V94" s="17"/>
      <c r="W94" s="176" t="str">
        <f t="shared" si="8"/>
        <v/>
      </c>
      <c r="X94" s="17" t="str">
        <f>IFERROR(_xlfn.XLOOKUP($A94,'Raw Data'!$G:$G,'Raw Data'!AB:AB),"")</f>
        <v/>
      </c>
      <c r="Y94" s="17" t="str">
        <f>IFERROR(_xlfn.XLOOKUP($A94,'Raw Data'!$G:$G,'Raw Data'!AC:AC),"")</f>
        <v/>
      </c>
      <c r="Z94" s="45" t="str">
        <f>IFERROR(_xlfn.XLOOKUP($A94,'Raw Data'!$G:$G,'Raw Data'!AD:AD),"")</f>
        <v/>
      </c>
      <c r="AA94" s="45" t="str">
        <f>IFERROR(_xlfn.XLOOKUP($A94,'Raw Data'!$G:$G,'Raw Data'!AE:AE),"")</f>
        <v/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t="str" cm="1">
        <f t="array" ref="F95">IFERROR(_xlfn.XLOOKUP(Table13[[#This Row],[Date]],Raw_Data[[#All],[Date]],Raw_Data[[#All],[Operating Hours]]),"")</f>
        <v/>
      </c>
      <c r="G95" s="148" t="str">
        <f>IFERROR(_xlfn.XLOOKUP($A95,'Raw Data'!$G:$G,'Raw Data'!S:S)/1000,"")</f>
        <v/>
      </c>
      <c r="H95" s="148"/>
      <c r="I95" s="148" t="str">
        <f>IFERROR(_xlfn.XLOOKUP($A95,'Raw Data'!$G:$G,'Raw Data'!AF:AF)/1000,"")</f>
        <v/>
      </c>
      <c r="J95" s="148"/>
      <c r="K95" s="149" t="str">
        <f>IFERROR(_xlfn.XLOOKUP($A95,'Raw Data'!$G:$G,'Raw Data'!W:W),"")</f>
        <v/>
      </c>
      <c r="L95" s="148" t="str">
        <f>IFERROR(_xlfn.XLOOKUP($A95,'Raw Data'!$G:$G,'Raw Data'!X:X),"")</f>
        <v/>
      </c>
      <c r="M95" s="148" t="str">
        <f>IFERROR(_xlfn.XLOOKUP($A95,'Raw Data'!$G:$G,'Raw Data'!Y:Y),"")</f>
        <v/>
      </c>
      <c r="N95" s="148" t="str">
        <f>IFERROR(_xlfn.XLOOKUP($A95,'Raw Data'!$G:$G,'Raw Data'!Z:Z),"")</f>
        <v/>
      </c>
      <c r="O95" s="188" t="str">
        <f>IFERROR(1-SUMIF('Plant BD'!$H:$H,$A95,'Plant BD'!$AE:$AE)/($AA95+SUMIF('Plant BD'!$H:$H,$A95,'Plant BD'!$AE:$AE)),"")</f>
        <v/>
      </c>
      <c r="P95" s="188"/>
      <c r="Q95" s="189"/>
      <c r="R95" s="188" t="str">
        <f>IFERROR(1-SUMIF('Grid BD'!$H:$H,$A95,'Grid BD'!$AD:$AD)/($AA95+SUMIF('Grid BD'!$H:$H,$A95,'Grid BD'!$AD:$AD)),"")</f>
        <v/>
      </c>
      <c r="S95" s="17"/>
      <c r="T95" s="189" t="str">
        <f>IFERROR(1-SUMIF(Tracker_BD!H:H,$A95,Tracker_BD!AI:AI)/$F95,"")</f>
        <v/>
      </c>
      <c r="U95" s="190" t="str">
        <f t="shared" si="7"/>
        <v/>
      </c>
      <c r="V95" s="17"/>
      <c r="W95" s="176" t="str">
        <f t="shared" si="8"/>
        <v/>
      </c>
      <c r="X95" s="17" t="str">
        <f>IFERROR(_xlfn.XLOOKUP($A95,'Raw Data'!$G:$G,'Raw Data'!AB:AB),"")</f>
        <v/>
      </c>
      <c r="Y95" s="17" t="str">
        <f>IFERROR(_xlfn.XLOOKUP($A95,'Raw Data'!$G:$G,'Raw Data'!AC:AC),"")</f>
        <v/>
      </c>
      <c r="Z95" s="45" t="str">
        <f>IFERROR(_xlfn.XLOOKUP($A95,'Raw Data'!$G:$G,'Raw Data'!AD:AD),"")</f>
        <v/>
      </c>
      <c r="AA95" s="45" t="str">
        <f>IFERROR(_xlfn.XLOOKUP($A95,'Raw Data'!$G:$G,'Raw Data'!AE:AE),"")</f>
        <v/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t="str" cm="1">
        <f t="array" ref="F96">IFERROR(_xlfn.XLOOKUP(Table13[[#This Row],[Date]],Raw_Data[[#All],[Date]],Raw_Data[[#All],[Operating Hours]]),"")</f>
        <v/>
      </c>
      <c r="G96" s="26" t="str">
        <f>IFERROR(_xlfn.XLOOKUP($A96,'Raw Data'!$G:$G,'Raw Data'!S:S)/1000,"")</f>
        <v/>
      </c>
      <c r="H96" s="26"/>
      <c r="I96" s="26" t="str">
        <f>IFERROR(_xlfn.XLOOKUP($A96,'Raw Data'!$G:$G,'Raw Data'!AF:AF)/1000,"")</f>
        <v/>
      </c>
      <c r="J96" s="26"/>
      <c r="K96" s="149" t="str">
        <f>IFERROR(_xlfn.XLOOKUP($A96,'Raw Data'!$G:$G,'Raw Data'!W:W),"")</f>
        <v/>
      </c>
      <c r="L96" s="148" t="str">
        <f>IFERROR(_xlfn.XLOOKUP($A96,'Raw Data'!$G:$G,'Raw Data'!X:X),"")</f>
        <v/>
      </c>
      <c r="M96" s="148" t="str">
        <f>IFERROR(_xlfn.XLOOKUP($A96,'Raw Data'!$G:$G,'Raw Data'!Y:Y),"")</f>
        <v/>
      </c>
      <c r="N96" s="148" t="str">
        <f>IFERROR(_xlfn.XLOOKUP($A96,'Raw Data'!$G:$G,'Raw Data'!Z:Z),"")</f>
        <v/>
      </c>
      <c r="O96" s="188" t="str">
        <f>IFERROR(1-SUMIF('Plant BD'!$H:$H,$A96,'Plant BD'!$AE:$AE)/($AA96+SUMIF('Plant BD'!$H:$H,$A96,'Plant BD'!$AE:$AE)),"")</f>
        <v/>
      </c>
      <c r="P96" s="188"/>
      <c r="Q96" s="189"/>
      <c r="R96" s="191" t="str">
        <f>IFERROR(1-SUMIF('Grid BD'!$H:$H,$A96,'Grid BD'!$AD:$AD)/($AA96+SUMIF('Grid BD'!$H:$H,$A96,'Grid BD'!$AD:$AD)),"")</f>
        <v/>
      </c>
      <c r="S96" s="17"/>
      <c r="T96" s="189" t="str">
        <f>IFERROR(1-SUMIF(Tracker_BD!H:H,$A96,Tracker_BD!AI:AI)/$F96,"")</f>
        <v/>
      </c>
      <c r="U96" s="190" t="str">
        <f t="shared" si="7"/>
        <v/>
      </c>
      <c r="V96" s="17"/>
      <c r="W96" s="176" t="str">
        <f t="shared" si="8"/>
        <v/>
      </c>
      <c r="X96" s="17" t="str">
        <f>IFERROR(_xlfn.XLOOKUP($A96,'Raw Data'!$G:$G,'Raw Data'!AB:AB),"")</f>
        <v/>
      </c>
      <c r="Y96" s="17" t="str">
        <f>IFERROR(_xlfn.XLOOKUP($A96,'Raw Data'!$G:$G,'Raw Data'!AC:AC),"")</f>
        <v/>
      </c>
      <c r="Z96" s="45" t="str">
        <f>IFERROR(_xlfn.XLOOKUP($A96,'Raw Data'!$G:$G,'Raw Data'!AD:AD),"")</f>
        <v/>
      </c>
      <c r="AA96" s="45" t="str">
        <f>IFERROR(_xlfn.XLOOKUP($A96,'Raw Data'!$G:$G,'Raw Data'!AE:AE),"")</f>
        <v/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t="str" cm="1">
        <f t="array" ref="F97">IFERROR(_xlfn.XLOOKUP(Table13[[#This Row],[Date]],Raw_Data[[#All],[Date]],Raw_Data[[#All],[Operating Hours]]),"")</f>
        <v/>
      </c>
      <c r="G97" s="148" t="str">
        <f>IFERROR(_xlfn.XLOOKUP($A97,'Raw Data'!$G:$G,'Raw Data'!S:S)/1000,"")</f>
        <v/>
      </c>
      <c r="H97" s="148"/>
      <c r="I97" s="148" t="str">
        <f>IFERROR(_xlfn.XLOOKUP($A97,'Raw Data'!$G:$G,'Raw Data'!AF:AF)/1000,"")</f>
        <v/>
      </c>
      <c r="J97" s="148"/>
      <c r="K97" s="149" t="str">
        <f>IFERROR(_xlfn.XLOOKUP($A97,'Raw Data'!$G:$G,'Raw Data'!W:W),"")</f>
        <v/>
      </c>
      <c r="L97" s="148" t="str">
        <f>IFERROR(_xlfn.XLOOKUP($A97,'Raw Data'!$G:$G,'Raw Data'!X:X),"")</f>
        <v/>
      </c>
      <c r="M97" s="148" t="str">
        <f>IFERROR(_xlfn.XLOOKUP($A97,'Raw Data'!$G:$G,'Raw Data'!Y:Y),"")</f>
        <v/>
      </c>
      <c r="N97" s="148" t="str">
        <f>IFERROR(_xlfn.XLOOKUP($A97,'Raw Data'!$G:$G,'Raw Data'!Z:Z),"")</f>
        <v/>
      </c>
      <c r="O97" s="188" t="str">
        <f>IFERROR(1-SUMIF('Plant BD'!$H:$H,$A97,'Plant BD'!$AE:$AE)/($AA97+SUMIF('Plant BD'!$H:$H,$A97,'Plant BD'!$AE:$AE)),"")</f>
        <v/>
      </c>
      <c r="P97" s="188"/>
      <c r="Q97" s="189"/>
      <c r="R97" s="188" t="str">
        <f>IFERROR(1-SUMIF('Grid BD'!$H:$H,$A97,'Grid BD'!$AD:$AD)/($AA97+SUMIF('Grid BD'!$H:$H,$A97,'Grid BD'!$AD:$AD)),"")</f>
        <v/>
      </c>
      <c r="S97" s="17"/>
      <c r="T97" s="189" t="str">
        <f>IFERROR(1-SUMIF(Tracker_BD!H:H,$A97,Tracker_BD!AI:AI)/$F97,"")</f>
        <v/>
      </c>
      <c r="U97" s="190" t="str">
        <f t="shared" si="7"/>
        <v/>
      </c>
      <c r="V97" s="17"/>
      <c r="W97" s="176" t="str">
        <f t="shared" si="8"/>
        <v/>
      </c>
      <c r="X97" s="17" t="str">
        <f>IFERROR(_xlfn.XLOOKUP($A97,'Raw Data'!$G:$G,'Raw Data'!AB:AB),"")</f>
        <v/>
      </c>
      <c r="Y97" s="17" t="str">
        <f>IFERROR(_xlfn.XLOOKUP($A97,'Raw Data'!$G:$G,'Raw Data'!AC:AC),"")</f>
        <v/>
      </c>
      <c r="Z97" s="45" t="str">
        <f>IFERROR(_xlfn.XLOOKUP($A97,'Raw Data'!$G:$G,'Raw Data'!AD:AD),"")</f>
        <v/>
      </c>
      <c r="AA97" s="45" t="str">
        <f>IFERROR(_xlfn.XLOOKUP($A97,'Raw Data'!$G:$G,'Raw Data'!AE:AE),"")</f>
        <v/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t="str" cm="1">
        <f t="array" ref="F98">IFERROR(_xlfn.XLOOKUP(Table13[[#This Row],[Date]],Raw_Data[[#All],[Date]],Raw_Data[[#All],[Operating Hours]]),"")</f>
        <v/>
      </c>
      <c r="G98" s="26" t="str">
        <f>IFERROR(_xlfn.XLOOKUP($A98,'Raw Data'!$G:$G,'Raw Data'!S:S)/1000,"")</f>
        <v/>
      </c>
      <c r="H98" s="26"/>
      <c r="I98" s="26" t="str">
        <f>IFERROR(_xlfn.XLOOKUP($A98,'Raw Data'!$G:$G,'Raw Data'!AF:AF)/1000,"")</f>
        <v/>
      </c>
      <c r="J98" s="26"/>
      <c r="K98" s="149" t="str">
        <f>IFERROR(_xlfn.XLOOKUP($A98,'Raw Data'!$G:$G,'Raw Data'!W:W),"")</f>
        <v/>
      </c>
      <c r="L98" s="148" t="str">
        <f>IFERROR(_xlfn.XLOOKUP($A98,'Raw Data'!$G:$G,'Raw Data'!X:X),"")</f>
        <v/>
      </c>
      <c r="M98" s="148" t="str">
        <f>IFERROR(_xlfn.XLOOKUP($A98,'Raw Data'!$G:$G,'Raw Data'!Y:Y),"")</f>
        <v/>
      </c>
      <c r="N98" s="148" t="str">
        <f>IFERROR(_xlfn.XLOOKUP($A98,'Raw Data'!$G:$G,'Raw Data'!Z:Z),"")</f>
        <v/>
      </c>
      <c r="O98" s="188" t="str">
        <f>IFERROR(1-SUMIF('Plant BD'!$H:$H,$A98,'Plant BD'!$AE:$AE)/($AA98+SUMIF('Plant BD'!$H:$H,$A98,'Plant BD'!$AE:$AE)),"")</f>
        <v/>
      </c>
      <c r="P98" s="188"/>
      <c r="Q98" s="189"/>
      <c r="R98" s="191" t="str">
        <f>IFERROR(1-SUMIF('Grid BD'!$H:$H,$A98,'Grid BD'!$AD:$AD)/($AA98+SUMIF('Grid BD'!$H:$H,$A98,'Grid BD'!$AD:$AD)),"")</f>
        <v/>
      </c>
      <c r="S98" s="17"/>
      <c r="T98" s="189" t="str">
        <f>IFERROR(1-SUMIF(Tracker_BD!H:H,$A98,Tracker_BD!AI:AI)/$F98,"")</f>
        <v/>
      </c>
      <c r="U98" s="190" t="str">
        <f t="shared" si="7"/>
        <v/>
      </c>
      <c r="V98" s="17"/>
      <c r="W98" s="176" t="str">
        <f t="shared" si="8"/>
        <v/>
      </c>
      <c r="X98" s="17" t="str">
        <f>IFERROR(_xlfn.XLOOKUP($A98,'Raw Data'!$G:$G,'Raw Data'!AB:AB),"")</f>
        <v/>
      </c>
      <c r="Y98" s="17" t="str">
        <f>IFERROR(_xlfn.XLOOKUP($A98,'Raw Data'!$G:$G,'Raw Data'!AC:AC),"")</f>
        <v/>
      </c>
      <c r="Z98" s="45" t="str">
        <f>IFERROR(_xlfn.XLOOKUP($A98,'Raw Data'!$G:$G,'Raw Data'!AD:AD),"")</f>
        <v/>
      </c>
      <c r="AA98" s="45" t="str">
        <f>IFERROR(_xlfn.XLOOKUP($A98,'Raw Data'!$G:$G,'Raw Data'!AE:AE),"")</f>
        <v/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t="str" cm="1">
        <f t="array" ref="F99">IFERROR(_xlfn.XLOOKUP(Table13[[#This Row],[Date]],Raw_Data[[#All],[Date]],Raw_Data[[#All],[Operating Hours]]),"")</f>
        <v/>
      </c>
      <c r="G99" s="148" t="str">
        <f>IFERROR(_xlfn.XLOOKUP($A99,'Raw Data'!$G:$G,'Raw Data'!S:S)/1000,"")</f>
        <v/>
      </c>
      <c r="H99" s="148"/>
      <c r="I99" s="148" t="str">
        <f>IFERROR(_xlfn.XLOOKUP($A99,'Raw Data'!$G:$G,'Raw Data'!AF:AF)/1000,"")</f>
        <v/>
      </c>
      <c r="J99" s="148"/>
      <c r="K99" s="149" t="str">
        <f>IFERROR(_xlfn.XLOOKUP($A99,'Raw Data'!$G:$G,'Raw Data'!W:W),"")</f>
        <v/>
      </c>
      <c r="L99" s="148" t="str">
        <f>IFERROR(_xlfn.XLOOKUP($A99,'Raw Data'!$G:$G,'Raw Data'!X:X),"")</f>
        <v/>
      </c>
      <c r="M99" s="148" t="str">
        <f>IFERROR(_xlfn.XLOOKUP($A99,'Raw Data'!$G:$G,'Raw Data'!Y:Y),"")</f>
        <v/>
      </c>
      <c r="N99" s="148" t="str">
        <f>IFERROR(_xlfn.XLOOKUP($A99,'Raw Data'!$G:$G,'Raw Data'!Z:Z),"")</f>
        <v/>
      </c>
      <c r="O99" s="188" t="str">
        <f>IFERROR(1-SUMIF('Plant BD'!$H:$H,$A99,'Plant BD'!$AE:$AE)/($AA99+SUMIF('Plant BD'!$H:$H,$A99,'Plant BD'!$AE:$AE)),"")</f>
        <v/>
      </c>
      <c r="P99" s="188"/>
      <c r="Q99" s="189"/>
      <c r="R99" s="188" t="str">
        <f>IFERROR(1-SUMIF('Grid BD'!$H:$H,$A99,'Grid BD'!$AD:$AD)/($AA99+SUMIF('Grid BD'!$H:$H,$A99,'Grid BD'!$AD:$AD)),"")</f>
        <v/>
      </c>
      <c r="S99" s="17"/>
      <c r="T99" s="189" t="str">
        <f>IFERROR(1-SUMIF(Tracker_BD!H:H,$A99,Tracker_BD!AI:AI)/$F99,"")</f>
        <v/>
      </c>
      <c r="U99" s="190" t="str">
        <f t="shared" si="7"/>
        <v/>
      </c>
      <c r="V99" s="17"/>
      <c r="W99" s="176" t="str">
        <f t="shared" si="8"/>
        <v/>
      </c>
      <c r="X99" s="17" t="str">
        <f>IFERROR(_xlfn.XLOOKUP($A99,'Raw Data'!$G:$G,'Raw Data'!AB:AB),"")</f>
        <v/>
      </c>
      <c r="Y99" s="17" t="str">
        <f>IFERROR(_xlfn.XLOOKUP($A99,'Raw Data'!$G:$G,'Raw Data'!AC:AC),"")</f>
        <v/>
      </c>
      <c r="Z99" s="45" t="str">
        <f>IFERROR(_xlfn.XLOOKUP($A99,'Raw Data'!$G:$G,'Raw Data'!AD:AD),"")</f>
        <v/>
      </c>
      <c r="AA99" s="45" t="str">
        <f>IFERROR(_xlfn.XLOOKUP($A99,'Raw Data'!$G:$G,'Raw Data'!AE:AE),"")</f>
        <v/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t="str" cm="1">
        <f t="array" ref="F100">IFERROR(_xlfn.XLOOKUP(Table13[[#This Row],[Date]],Raw_Data[[#All],[Date]],Raw_Data[[#All],[Operating Hours]]),"")</f>
        <v/>
      </c>
      <c r="G100" s="26" t="str">
        <f>IFERROR(_xlfn.XLOOKUP($A100,'Raw Data'!$G:$G,'Raw Data'!S:S)/1000,"")</f>
        <v/>
      </c>
      <c r="H100" s="26"/>
      <c r="I100" s="26" t="str">
        <f>IFERROR(_xlfn.XLOOKUP($A100,'Raw Data'!$G:$G,'Raw Data'!AF:AF)/1000,"")</f>
        <v/>
      </c>
      <c r="J100" s="26"/>
      <c r="K100" s="149" t="str">
        <f>IFERROR(_xlfn.XLOOKUP($A100,'Raw Data'!$G:$G,'Raw Data'!W:W),"")</f>
        <v/>
      </c>
      <c r="L100" s="148" t="str">
        <f>IFERROR(_xlfn.XLOOKUP($A100,'Raw Data'!$G:$G,'Raw Data'!X:X),"")</f>
        <v/>
      </c>
      <c r="M100" s="148" t="str">
        <f>IFERROR(_xlfn.XLOOKUP($A100,'Raw Data'!$G:$G,'Raw Data'!Y:Y),"")</f>
        <v/>
      </c>
      <c r="N100" s="148" t="str">
        <f>IFERROR(_xlfn.XLOOKUP($A100,'Raw Data'!$G:$G,'Raw Data'!Z:Z),"")</f>
        <v/>
      </c>
      <c r="O100" s="188" t="str">
        <f>IFERROR(1-SUMIF('Plant BD'!$H:$H,$A100,'Plant BD'!$AE:$AE)/($AA100+SUMIF('Plant BD'!$H:$H,$A100,'Plant BD'!$AE:$AE)),"")</f>
        <v/>
      </c>
      <c r="P100" s="188"/>
      <c r="Q100" s="189"/>
      <c r="R100" s="191" t="str">
        <f>IFERROR(1-SUMIF('Grid BD'!$H:$H,$A100,'Grid BD'!$AD:$AD)/($AA100+SUMIF('Grid BD'!$H:$H,$A100,'Grid BD'!$AD:$AD)),"")</f>
        <v/>
      </c>
      <c r="S100" s="17"/>
      <c r="T100" s="189" t="str">
        <f>IFERROR(1-SUMIF(Tracker_BD!H:H,$A100,Tracker_BD!AI:AI)/$F100,"")</f>
        <v/>
      </c>
      <c r="U100" s="190" t="str">
        <f t="shared" si="7"/>
        <v/>
      </c>
      <c r="V100" s="17"/>
      <c r="W100" s="176" t="str">
        <f t="shared" si="8"/>
        <v/>
      </c>
      <c r="X100" s="17" t="str">
        <f>IFERROR(_xlfn.XLOOKUP($A100,'Raw Data'!$G:$G,'Raw Data'!AB:AB),"")</f>
        <v/>
      </c>
      <c r="Y100" s="17" t="str">
        <f>IFERROR(_xlfn.XLOOKUP($A100,'Raw Data'!$G:$G,'Raw Data'!AC:AC),"")</f>
        <v/>
      </c>
      <c r="Z100" s="45" t="str">
        <f>IFERROR(_xlfn.XLOOKUP($A100,'Raw Data'!$G:$G,'Raw Data'!AD:AD),"")</f>
        <v/>
      </c>
      <c r="AA100" s="45" t="str">
        <f>IFERROR(_xlfn.XLOOKUP($A100,'Raw Data'!$G:$G,'Raw Data'!AE:AE),"")</f>
        <v/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t="str" cm="1">
        <f t="array" ref="F101">IFERROR(_xlfn.XLOOKUP(Table13[[#This Row],[Date]],Raw_Data[[#All],[Date]],Raw_Data[[#All],[Operating Hours]]),"")</f>
        <v/>
      </c>
      <c r="G101" s="148" t="str">
        <f>IFERROR(_xlfn.XLOOKUP($A101,'Raw Data'!$G:$G,'Raw Data'!S:S)/1000,"")</f>
        <v/>
      </c>
      <c r="H101" s="148"/>
      <c r="I101" s="148" t="str">
        <f>IFERROR(_xlfn.XLOOKUP($A101,'Raw Data'!$G:$G,'Raw Data'!AF:AF)/1000,"")</f>
        <v/>
      </c>
      <c r="J101" s="148"/>
      <c r="K101" s="149" t="str">
        <f>IFERROR(_xlfn.XLOOKUP($A101,'Raw Data'!$G:$G,'Raw Data'!W:W),"")</f>
        <v/>
      </c>
      <c r="L101" s="148" t="str">
        <f>IFERROR(_xlfn.XLOOKUP($A101,'Raw Data'!$G:$G,'Raw Data'!X:X),"")</f>
        <v/>
      </c>
      <c r="M101" s="148" t="str">
        <f>IFERROR(_xlfn.XLOOKUP($A101,'Raw Data'!$G:$G,'Raw Data'!Y:Y),"")</f>
        <v/>
      </c>
      <c r="N101" s="148" t="str">
        <f>IFERROR(_xlfn.XLOOKUP($A101,'Raw Data'!$G:$G,'Raw Data'!Z:Z),"")</f>
        <v/>
      </c>
      <c r="O101" s="188" t="str">
        <f>IFERROR(1-SUMIF('Plant BD'!$H:$H,$A101,'Plant BD'!$AE:$AE)/($AA101+SUMIF('Plant BD'!$H:$H,$A101,'Plant BD'!$AE:$AE)),"")</f>
        <v/>
      </c>
      <c r="P101" s="188"/>
      <c r="Q101" s="189"/>
      <c r="R101" s="188" t="str">
        <f>IFERROR(1-SUMIF('Grid BD'!$H:$H,$A101,'Grid BD'!$AD:$AD)/($AA101+SUMIF('Grid BD'!$H:$H,$A101,'Grid BD'!$AD:$AD)),"")</f>
        <v/>
      </c>
      <c r="S101" s="17"/>
      <c r="T101" s="189" t="str">
        <f>IFERROR(1-SUMIF(Tracker_BD!H:H,$A101,Tracker_BD!AI:AI)/$F101,"")</f>
        <v/>
      </c>
      <c r="U101" s="190" t="str">
        <f t="shared" si="7"/>
        <v/>
      </c>
      <c r="V101" s="17"/>
      <c r="W101" s="176" t="str">
        <f t="shared" si="8"/>
        <v/>
      </c>
      <c r="X101" s="17" t="str">
        <f>IFERROR(_xlfn.XLOOKUP($A101,'Raw Data'!$G:$G,'Raw Data'!AB:AB),"")</f>
        <v/>
      </c>
      <c r="Y101" s="17" t="str">
        <f>IFERROR(_xlfn.XLOOKUP($A101,'Raw Data'!$G:$G,'Raw Data'!AC:AC),"")</f>
        <v/>
      </c>
      <c r="Z101" s="45" t="str">
        <f>IFERROR(_xlfn.XLOOKUP($A101,'Raw Data'!$G:$G,'Raw Data'!AD:AD),"")</f>
        <v/>
      </c>
      <c r="AA101" s="45" t="str">
        <f>IFERROR(_xlfn.XLOOKUP($A101,'Raw Data'!$G:$G,'Raw Data'!AE:AE),"")</f>
        <v/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t="str" cm="1">
        <f t="array" ref="F102">IFERROR(_xlfn.XLOOKUP(Table13[[#This Row],[Date]],Raw_Data[[#All],[Date]],Raw_Data[[#All],[Operating Hours]]),"")</f>
        <v/>
      </c>
      <c r="G102" s="26" t="str">
        <f>IFERROR(_xlfn.XLOOKUP($A102,'Raw Data'!$G:$G,'Raw Data'!S:S)/1000,"")</f>
        <v/>
      </c>
      <c r="H102" s="26"/>
      <c r="I102" s="26" t="str">
        <f>IFERROR(_xlfn.XLOOKUP($A102,'Raw Data'!$G:$G,'Raw Data'!AF:AF)/1000,"")</f>
        <v/>
      </c>
      <c r="J102" s="26"/>
      <c r="K102" s="149" t="str">
        <f>IFERROR(_xlfn.XLOOKUP($A102,'Raw Data'!$G:$G,'Raw Data'!W:W),"")</f>
        <v/>
      </c>
      <c r="L102" s="148" t="str">
        <f>IFERROR(_xlfn.XLOOKUP($A102,'Raw Data'!$G:$G,'Raw Data'!X:X),"")</f>
        <v/>
      </c>
      <c r="M102" s="148" t="str">
        <f>IFERROR(_xlfn.XLOOKUP($A102,'Raw Data'!$G:$G,'Raw Data'!Y:Y),"")</f>
        <v/>
      </c>
      <c r="N102" s="148" t="str">
        <f>IFERROR(_xlfn.XLOOKUP($A102,'Raw Data'!$G:$G,'Raw Data'!Z:Z),"")</f>
        <v/>
      </c>
      <c r="O102" s="188" t="str">
        <f>IFERROR(1-SUMIF('Plant BD'!$H:$H,$A102,'Plant BD'!$AE:$AE)/($AA102+SUMIF('Plant BD'!$H:$H,$A102,'Plant BD'!$AE:$AE)),"")</f>
        <v/>
      </c>
      <c r="P102" s="188"/>
      <c r="Q102" s="189"/>
      <c r="R102" s="191" t="str">
        <f>IFERROR(1-SUMIF('Grid BD'!$H:$H,$A102,'Grid BD'!$AD:$AD)/($AA102+SUMIF('Grid BD'!$H:$H,$A102,'Grid BD'!$AD:$AD)),"")</f>
        <v/>
      </c>
      <c r="S102" s="17"/>
      <c r="T102" s="189" t="str">
        <f>IFERROR(1-SUMIF(Tracker_BD!H:H,$A102,Tracker_BD!AI:AI)/$F102,"")</f>
        <v/>
      </c>
      <c r="U102" s="190" t="str">
        <f t="shared" si="7"/>
        <v/>
      </c>
      <c r="V102" s="17"/>
      <c r="W102" s="176" t="str">
        <f t="shared" si="8"/>
        <v/>
      </c>
      <c r="X102" s="17" t="str">
        <f>IFERROR(_xlfn.XLOOKUP($A102,'Raw Data'!$G:$G,'Raw Data'!AB:AB),"")</f>
        <v/>
      </c>
      <c r="Y102" s="17" t="str">
        <f>IFERROR(_xlfn.XLOOKUP($A102,'Raw Data'!$G:$G,'Raw Data'!AC:AC),"")</f>
        <v/>
      </c>
      <c r="Z102" s="45" t="str">
        <f>IFERROR(_xlfn.XLOOKUP($A102,'Raw Data'!$G:$G,'Raw Data'!AD:AD),"")</f>
        <v/>
      </c>
      <c r="AA102" s="45" t="str">
        <f>IFERROR(_xlfn.XLOOKUP($A102,'Raw Data'!$G:$G,'Raw Data'!AE:AE),"")</f>
        <v/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t="str" cm="1">
        <f t="array" ref="F103">IFERROR(_xlfn.XLOOKUP(Table13[[#This Row],[Date]],Raw_Data[[#All],[Date]],Raw_Data[[#All],[Operating Hours]]),"")</f>
        <v/>
      </c>
      <c r="G103" s="148" t="str">
        <f>IFERROR(_xlfn.XLOOKUP($A103,'Raw Data'!$G:$G,'Raw Data'!S:S)/1000,"")</f>
        <v/>
      </c>
      <c r="H103" s="148"/>
      <c r="I103" s="148" t="str">
        <f>IFERROR(_xlfn.XLOOKUP($A103,'Raw Data'!$G:$G,'Raw Data'!AF:AF)/1000,"")</f>
        <v/>
      </c>
      <c r="J103" s="148"/>
      <c r="K103" s="149" t="str">
        <f>IFERROR(_xlfn.XLOOKUP($A103,'Raw Data'!$G:$G,'Raw Data'!W:W),"")</f>
        <v/>
      </c>
      <c r="L103" s="148" t="str">
        <f>IFERROR(_xlfn.XLOOKUP($A103,'Raw Data'!$G:$G,'Raw Data'!X:X),"")</f>
        <v/>
      </c>
      <c r="M103" s="148" t="str">
        <f>IFERROR(_xlfn.XLOOKUP($A103,'Raw Data'!$G:$G,'Raw Data'!Y:Y),"")</f>
        <v/>
      </c>
      <c r="N103" s="148" t="str">
        <f>IFERROR(_xlfn.XLOOKUP($A103,'Raw Data'!$G:$G,'Raw Data'!Z:Z),"")</f>
        <v/>
      </c>
      <c r="O103" s="188" t="str">
        <f>IFERROR(1-SUMIF('Plant BD'!$H:$H,$A103,'Plant BD'!$AE:$AE)/($AA103+SUMIF('Plant BD'!$H:$H,$A103,'Plant BD'!$AE:$AE)),"")</f>
        <v/>
      </c>
      <c r="P103" s="188"/>
      <c r="Q103" s="189"/>
      <c r="R103" s="188" t="str">
        <f>IFERROR(1-SUMIF('Grid BD'!$H:$H,$A103,'Grid BD'!$AD:$AD)/($AA103+SUMIF('Grid BD'!$H:$H,$A103,'Grid BD'!$AD:$AD)),"")</f>
        <v/>
      </c>
      <c r="S103" s="17"/>
      <c r="T103" s="189" t="str">
        <f>IFERROR(1-SUMIF(Tracker_BD!H:H,$A103,Tracker_BD!AI:AI)/$F103,"")</f>
        <v/>
      </c>
      <c r="U103" s="190" t="str">
        <f t="shared" si="7"/>
        <v/>
      </c>
      <c r="V103" s="17"/>
      <c r="W103" s="176" t="str">
        <f t="shared" si="8"/>
        <v/>
      </c>
      <c r="X103" s="17" t="str">
        <f>IFERROR(_xlfn.XLOOKUP($A103,'Raw Data'!$G:$G,'Raw Data'!AB:AB),"")</f>
        <v/>
      </c>
      <c r="Y103" s="17" t="str">
        <f>IFERROR(_xlfn.XLOOKUP($A103,'Raw Data'!$G:$G,'Raw Data'!AC:AC),"")</f>
        <v/>
      </c>
      <c r="Z103" s="45" t="str">
        <f>IFERROR(_xlfn.XLOOKUP($A103,'Raw Data'!$G:$G,'Raw Data'!AD:AD),"")</f>
        <v/>
      </c>
      <c r="AA103" s="45" t="str">
        <f>IFERROR(_xlfn.XLOOKUP($A103,'Raw Data'!$G:$G,'Raw Data'!AE:AE),"")</f>
        <v/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t="str" cm="1">
        <f t="array" ref="F104">IFERROR(_xlfn.XLOOKUP(Table13[[#This Row],[Date]],Raw_Data[[#All],[Date]],Raw_Data[[#All],[Operating Hours]]),"")</f>
        <v/>
      </c>
      <c r="G104" s="26" t="str">
        <f>IFERROR(_xlfn.XLOOKUP($A104,'Raw Data'!$G:$G,'Raw Data'!S:S)/1000,"")</f>
        <v/>
      </c>
      <c r="H104" s="26"/>
      <c r="I104" s="26" t="str">
        <f>IFERROR(_xlfn.XLOOKUP($A104,'Raw Data'!$G:$G,'Raw Data'!AF:AF)/1000,"")</f>
        <v/>
      </c>
      <c r="J104" s="26"/>
      <c r="K104" s="149" t="str">
        <f>IFERROR(_xlfn.XLOOKUP($A104,'Raw Data'!$G:$G,'Raw Data'!W:W),"")</f>
        <v/>
      </c>
      <c r="L104" s="148" t="str">
        <f>IFERROR(_xlfn.XLOOKUP($A104,'Raw Data'!$G:$G,'Raw Data'!X:X),"")</f>
        <v/>
      </c>
      <c r="M104" s="148" t="str">
        <f>IFERROR(_xlfn.XLOOKUP($A104,'Raw Data'!$G:$G,'Raw Data'!Y:Y),"")</f>
        <v/>
      </c>
      <c r="N104" s="148" t="str">
        <f>IFERROR(_xlfn.XLOOKUP($A104,'Raw Data'!$G:$G,'Raw Data'!Z:Z),"")</f>
        <v/>
      </c>
      <c r="O104" s="188" t="str">
        <f>IFERROR(1-SUMIF('Plant BD'!$H:$H,$A104,'Plant BD'!$AE:$AE)/($AA104+SUMIF('Plant BD'!$H:$H,$A104,'Plant BD'!$AE:$AE)),"")</f>
        <v/>
      </c>
      <c r="P104" s="188"/>
      <c r="Q104" s="189"/>
      <c r="R104" s="191" t="str">
        <f>IFERROR(1-SUMIF('Grid BD'!$H:$H,$A104,'Grid BD'!$AD:$AD)/($AA104+SUMIF('Grid BD'!$H:$H,$A104,'Grid BD'!$AD:$AD)),"")</f>
        <v/>
      </c>
      <c r="S104" s="17"/>
      <c r="T104" s="189" t="str">
        <f>IFERROR(1-SUMIF(Tracker_BD!H:H,$A104,Tracker_BD!AI:AI)/$F104,"")</f>
        <v/>
      </c>
      <c r="U104" s="190" t="str">
        <f t="shared" si="7"/>
        <v/>
      </c>
      <c r="V104" s="17"/>
      <c r="W104" s="176" t="str">
        <f t="shared" si="8"/>
        <v/>
      </c>
      <c r="X104" s="17" t="str">
        <f>IFERROR(_xlfn.XLOOKUP($A104,'Raw Data'!$G:$G,'Raw Data'!AB:AB),"")</f>
        <v/>
      </c>
      <c r="Y104" s="17" t="str">
        <f>IFERROR(_xlfn.XLOOKUP($A104,'Raw Data'!$G:$G,'Raw Data'!AC:AC),"")</f>
        <v/>
      </c>
      <c r="Z104" s="45" t="str">
        <f>IFERROR(_xlfn.XLOOKUP($A104,'Raw Data'!$G:$G,'Raw Data'!AD:AD),"")</f>
        <v/>
      </c>
      <c r="AA104" s="45" t="str">
        <f>IFERROR(_xlfn.XLOOKUP($A104,'Raw Data'!$G:$G,'Raw Data'!AE:AE),"")</f>
        <v/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t="str" cm="1">
        <f t="array" ref="F105">IFERROR(_xlfn.XLOOKUP(Table13[[#This Row],[Date]],Raw_Data[[#All],[Date]],Raw_Data[[#All],[Operating Hours]]),"")</f>
        <v/>
      </c>
      <c r="G105" s="148" t="str">
        <f>IFERROR(_xlfn.XLOOKUP($A105,'Raw Data'!$G:$G,'Raw Data'!S:S)/1000,"")</f>
        <v/>
      </c>
      <c r="H105" s="148"/>
      <c r="I105" s="148" t="str">
        <f>IFERROR(_xlfn.XLOOKUP($A105,'Raw Data'!$G:$G,'Raw Data'!AF:AF)/1000,"")</f>
        <v/>
      </c>
      <c r="J105" s="148"/>
      <c r="K105" s="149" t="str">
        <f>IFERROR(_xlfn.XLOOKUP($A105,'Raw Data'!$G:$G,'Raw Data'!W:W),"")</f>
        <v/>
      </c>
      <c r="L105" s="148" t="str">
        <f>IFERROR(_xlfn.XLOOKUP($A105,'Raw Data'!$G:$G,'Raw Data'!X:X),"")</f>
        <v/>
      </c>
      <c r="M105" s="148" t="str">
        <f>IFERROR(_xlfn.XLOOKUP($A105,'Raw Data'!$G:$G,'Raw Data'!Y:Y),"")</f>
        <v/>
      </c>
      <c r="N105" s="148" t="str">
        <f>IFERROR(_xlfn.XLOOKUP($A105,'Raw Data'!$G:$G,'Raw Data'!Z:Z),"")</f>
        <v/>
      </c>
      <c r="O105" s="188" t="str">
        <f>IFERROR(1-SUMIF('Plant BD'!$H:$H,$A105,'Plant BD'!$AE:$AE)/($AA105+SUMIF('Plant BD'!$H:$H,$A105,'Plant BD'!$AE:$AE)),"")</f>
        <v/>
      </c>
      <c r="P105" s="188"/>
      <c r="Q105" s="189"/>
      <c r="R105" s="188" t="str">
        <f>IFERROR(1-SUMIF('Grid BD'!$H:$H,$A105,'Grid BD'!$AD:$AD)/($AA105+SUMIF('Grid BD'!$H:$H,$A105,'Grid BD'!$AD:$AD)),"")</f>
        <v/>
      </c>
      <c r="S105" s="17"/>
      <c r="T105" s="189" t="str">
        <f>IFERROR(1-SUMIF(Tracker_BD!H:H,$A105,Tracker_BD!AI:AI)/$F105,"")</f>
        <v/>
      </c>
      <c r="U105" s="190" t="str">
        <f t="shared" si="7"/>
        <v/>
      </c>
      <c r="V105" s="17"/>
      <c r="W105" s="176" t="str">
        <f t="shared" si="8"/>
        <v/>
      </c>
      <c r="X105" s="17" t="str">
        <f>IFERROR(_xlfn.XLOOKUP($A105,'Raw Data'!$G:$G,'Raw Data'!AB:AB),"")</f>
        <v/>
      </c>
      <c r="Y105" s="17" t="str">
        <f>IFERROR(_xlfn.XLOOKUP($A105,'Raw Data'!$G:$G,'Raw Data'!AC:AC),"")</f>
        <v/>
      </c>
      <c r="Z105" s="45" t="str">
        <f>IFERROR(_xlfn.XLOOKUP($A105,'Raw Data'!$G:$G,'Raw Data'!AD:AD),"")</f>
        <v/>
      </c>
      <c r="AA105" s="45" t="str">
        <f>IFERROR(_xlfn.XLOOKUP($A105,'Raw Data'!$G:$G,'Raw Data'!AE:AE),"")</f>
        <v/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t="str" cm="1">
        <f t="array" ref="F106">IFERROR(_xlfn.XLOOKUP(Table13[[#This Row],[Date]],Raw_Data[[#All],[Date]],Raw_Data[[#All],[Operating Hours]]),"")</f>
        <v/>
      </c>
      <c r="G106" s="26" t="str">
        <f>IFERROR(_xlfn.XLOOKUP($A106,'Raw Data'!$G:$G,'Raw Data'!S:S)/1000,"")</f>
        <v/>
      </c>
      <c r="H106" s="26"/>
      <c r="I106" s="26" t="str">
        <f>IFERROR(_xlfn.XLOOKUP($A106,'Raw Data'!$G:$G,'Raw Data'!AF:AF)/1000,"")</f>
        <v/>
      </c>
      <c r="J106" s="26"/>
      <c r="K106" s="149" t="str">
        <f>IFERROR(_xlfn.XLOOKUP($A106,'Raw Data'!$G:$G,'Raw Data'!W:W),"")</f>
        <v/>
      </c>
      <c r="L106" s="148" t="str">
        <f>IFERROR(_xlfn.XLOOKUP($A106,'Raw Data'!$G:$G,'Raw Data'!X:X),"")</f>
        <v/>
      </c>
      <c r="M106" s="148" t="str">
        <f>IFERROR(_xlfn.XLOOKUP($A106,'Raw Data'!$G:$G,'Raw Data'!Y:Y),"")</f>
        <v/>
      </c>
      <c r="N106" s="148" t="str">
        <f>IFERROR(_xlfn.XLOOKUP($A106,'Raw Data'!$G:$G,'Raw Data'!Z:Z),"")</f>
        <v/>
      </c>
      <c r="O106" s="188" t="str">
        <f>IFERROR(1-SUMIF('Plant BD'!$H:$H,$A106,'Plant BD'!$AE:$AE)/($AA106+SUMIF('Plant BD'!$H:$H,$A106,'Plant BD'!$AE:$AE)),"")</f>
        <v/>
      </c>
      <c r="P106" s="188"/>
      <c r="Q106" s="189"/>
      <c r="R106" s="191" t="str">
        <f>IFERROR(1-SUMIF('Grid BD'!$H:$H,$A106,'Grid BD'!$AD:$AD)/($AA106+SUMIF('Grid BD'!$H:$H,$A106,'Grid BD'!$AD:$AD)),"")</f>
        <v/>
      </c>
      <c r="S106" s="17"/>
      <c r="T106" s="189" t="str">
        <f>IFERROR(1-SUMIF(Tracker_BD!H:H,$A106,Tracker_BD!AI:AI)/$F106,"")</f>
        <v/>
      </c>
      <c r="U106" s="190" t="str">
        <f t="shared" si="7"/>
        <v/>
      </c>
      <c r="V106" s="17"/>
      <c r="W106" s="176" t="str">
        <f t="shared" si="8"/>
        <v/>
      </c>
      <c r="X106" s="17" t="str">
        <f>IFERROR(_xlfn.XLOOKUP($A106,'Raw Data'!$G:$G,'Raw Data'!AB:AB),"")</f>
        <v/>
      </c>
      <c r="Y106" s="17" t="str">
        <f>IFERROR(_xlfn.XLOOKUP($A106,'Raw Data'!$G:$G,'Raw Data'!AC:AC),"")</f>
        <v/>
      </c>
      <c r="Z106" s="45" t="str">
        <f>IFERROR(_xlfn.XLOOKUP($A106,'Raw Data'!$G:$G,'Raw Data'!AD:AD),"")</f>
        <v/>
      </c>
      <c r="AA106" s="45" t="str">
        <f>IFERROR(_xlfn.XLOOKUP($A106,'Raw Data'!$G:$G,'Raw Data'!AE:AE),"")</f>
        <v/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t="str" cm="1">
        <f t="array" ref="F107">IFERROR(_xlfn.XLOOKUP(Table13[[#This Row],[Date]],Raw_Data[[#All],[Date]],Raw_Data[[#All],[Operating Hours]]),"")</f>
        <v/>
      </c>
      <c r="G107" s="148" t="str">
        <f>IFERROR(_xlfn.XLOOKUP($A107,'Raw Data'!$G:$G,'Raw Data'!S:S)/1000,"")</f>
        <v/>
      </c>
      <c r="H107" s="148"/>
      <c r="I107" s="148" t="str">
        <f>IFERROR(_xlfn.XLOOKUP($A107,'Raw Data'!$G:$G,'Raw Data'!AF:AF)/1000,"")</f>
        <v/>
      </c>
      <c r="J107" s="148"/>
      <c r="K107" s="149" t="str">
        <f>IFERROR(_xlfn.XLOOKUP($A107,'Raw Data'!$G:$G,'Raw Data'!W:W),"")</f>
        <v/>
      </c>
      <c r="L107" s="148" t="str">
        <f>IFERROR(_xlfn.XLOOKUP($A107,'Raw Data'!$G:$G,'Raw Data'!X:X),"")</f>
        <v/>
      </c>
      <c r="M107" s="148" t="str">
        <f>IFERROR(_xlfn.XLOOKUP($A107,'Raw Data'!$G:$G,'Raw Data'!Y:Y),"")</f>
        <v/>
      </c>
      <c r="N107" s="148" t="str">
        <f>IFERROR(_xlfn.XLOOKUP($A107,'Raw Data'!$G:$G,'Raw Data'!Z:Z),"")</f>
        <v/>
      </c>
      <c r="O107" s="188" t="str">
        <f>IFERROR(1-SUMIF('Plant BD'!$H:$H,$A107,'Plant BD'!$AE:$AE)/($AA107+SUMIF('Plant BD'!$H:$H,$A107,'Plant BD'!$AE:$AE)),"")</f>
        <v/>
      </c>
      <c r="P107" s="188"/>
      <c r="Q107" s="189"/>
      <c r="R107" s="188" t="str">
        <f>IFERROR(1-SUMIF('Grid BD'!$H:$H,$A107,'Grid BD'!$AD:$AD)/($AA107+SUMIF('Grid BD'!$H:$H,$A107,'Grid BD'!$AD:$AD)),"")</f>
        <v/>
      </c>
      <c r="S107" s="17"/>
      <c r="T107" s="189" t="str">
        <f>IFERROR(1-SUMIF(Tracker_BD!H:H,$A107,Tracker_BD!AI:AI)/$F107,"")</f>
        <v/>
      </c>
      <c r="U107" s="190" t="str">
        <f t="shared" si="7"/>
        <v/>
      </c>
      <c r="V107" s="17"/>
      <c r="W107" s="176" t="str">
        <f t="shared" si="8"/>
        <v/>
      </c>
      <c r="X107" s="17" t="str">
        <f>IFERROR(_xlfn.XLOOKUP($A107,'Raw Data'!$G:$G,'Raw Data'!AB:AB),"")</f>
        <v/>
      </c>
      <c r="Y107" s="17" t="str">
        <f>IFERROR(_xlfn.XLOOKUP($A107,'Raw Data'!$G:$G,'Raw Data'!AC:AC),"")</f>
        <v/>
      </c>
      <c r="Z107" s="45" t="str">
        <f>IFERROR(_xlfn.XLOOKUP($A107,'Raw Data'!$G:$G,'Raw Data'!AD:AD),"")</f>
        <v/>
      </c>
      <c r="AA107" s="45" t="str">
        <f>IFERROR(_xlfn.XLOOKUP($A107,'Raw Data'!$G:$G,'Raw Data'!AE:AE),"")</f>
        <v/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t="str" cm="1">
        <f t="array" ref="F108">IFERROR(_xlfn.XLOOKUP(Table13[[#This Row],[Date]],Raw_Data[[#All],[Date]],Raw_Data[[#All],[Operating Hours]]),"")</f>
        <v/>
      </c>
      <c r="G108" s="26" t="str">
        <f>IFERROR(_xlfn.XLOOKUP($A108,'Raw Data'!$G:$G,'Raw Data'!S:S)/1000,"")</f>
        <v/>
      </c>
      <c r="H108" s="26"/>
      <c r="I108" s="26" t="str">
        <f>IFERROR(_xlfn.XLOOKUP($A108,'Raw Data'!$G:$G,'Raw Data'!AF:AF)/1000,"")</f>
        <v/>
      </c>
      <c r="J108" s="26"/>
      <c r="K108" s="149" t="str">
        <f>IFERROR(_xlfn.XLOOKUP($A108,'Raw Data'!$G:$G,'Raw Data'!W:W),"")</f>
        <v/>
      </c>
      <c r="L108" s="148" t="str">
        <f>IFERROR(_xlfn.XLOOKUP($A108,'Raw Data'!$G:$G,'Raw Data'!X:X),"")</f>
        <v/>
      </c>
      <c r="M108" s="148" t="str">
        <f>IFERROR(_xlfn.XLOOKUP($A108,'Raw Data'!$G:$G,'Raw Data'!Y:Y),"")</f>
        <v/>
      </c>
      <c r="N108" s="148" t="str">
        <f>IFERROR(_xlfn.XLOOKUP($A108,'Raw Data'!$G:$G,'Raw Data'!Z:Z),"")</f>
        <v/>
      </c>
      <c r="O108" s="188" t="str">
        <f>IFERROR(1-SUMIF('Plant BD'!$H:$H,$A108,'Plant BD'!$AE:$AE)/($AA108+SUMIF('Plant BD'!$H:$H,$A108,'Plant BD'!$AE:$AE)),"")</f>
        <v/>
      </c>
      <c r="P108" s="188"/>
      <c r="Q108" s="189"/>
      <c r="R108" s="191" t="str">
        <f>IFERROR(1-SUMIF('Grid BD'!$H:$H,$A108,'Grid BD'!$AD:$AD)/($AA108+SUMIF('Grid BD'!$H:$H,$A108,'Grid BD'!$AD:$AD)),"")</f>
        <v/>
      </c>
      <c r="S108" s="17"/>
      <c r="T108" s="189" t="str">
        <f>IFERROR(1-SUMIF(Tracker_BD!H:H,$A108,Tracker_BD!AI:AI)/$F108,"")</f>
        <v/>
      </c>
      <c r="U108" s="190" t="str">
        <f t="shared" si="7"/>
        <v/>
      </c>
      <c r="V108" s="17"/>
      <c r="W108" s="176" t="str">
        <f t="shared" si="8"/>
        <v/>
      </c>
      <c r="X108" s="17" t="str">
        <f>IFERROR(_xlfn.XLOOKUP($A108,'Raw Data'!$G:$G,'Raw Data'!AB:AB),"")</f>
        <v/>
      </c>
      <c r="Y108" s="17" t="str">
        <f>IFERROR(_xlfn.XLOOKUP($A108,'Raw Data'!$G:$G,'Raw Data'!AC:AC),"")</f>
        <v/>
      </c>
      <c r="Z108" s="45" t="str">
        <f>IFERROR(_xlfn.XLOOKUP($A108,'Raw Data'!$G:$G,'Raw Data'!AD:AD),"")</f>
        <v/>
      </c>
      <c r="AA108" s="45" t="str">
        <f>IFERROR(_xlfn.XLOOKUP($A108,'Raw Data'!$G:$G,'Raw Data'!AE:AE),"")</f>
        <v/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t="str" cm="1">
        <f t="array" ref="F109">IFERROR(_xlfn.XLOOKUP(Table13[[#This Row],[Date]],Raw_Data[[#All],[Date]],Raw_Data[[#All],[Operating Hours]]),"")</f>
        <v/>
      </c>
      <c r="G109" s="148" t="str">
        <f>IFERROR(_xlfn.XLOOKUP($A109,'Raw Data'!$G:$G,'Raw Data'!S:S)/1000,"")</f>
        <v/>
      </c>
      <c r="H109" s="148"/>
      <c r="I109" s="148" t="str">
        <f>IFERROR(_xlfn.XLOOKUP($A109,'Raw Data'!$G:$G,'Raw Data'!AF:AF)/1000,"")</f>
        <v/>
      </c>
      <c r="J109" s="148"/>
      <c r="K109" s="149" t="str">
        <f>IFERROR(_xlfn.XLOOKUP($A109,'Raw Data'!$G:$G,'Raw Data'!W:W),"")</f>
        <v/>
      </c>
      <c r="L109" s="148" t="str">
        <f>IFERROR(_xlfn.XLOOKUP($A109,'Raw Data'!$G:$G,'Raw Data'!X:X),"")</f>
        <v/>
      </c>
      <c r="M109" s="148" t="str">
        <f>IFERROR(_xlfn.XLOOKUP($A109,'Raw Data'!$G:$G,'Raw Data'!Y:Y),"")</f>
        <v/>
      </c>
      <c r="N109" s="148" t="str">
        <f>IFERROR(_xlfn.XLOOKUP($A109,'Raw Data'!$G:$G,'Raw Data'!Z:Z),"")</f>
        <v/>
      </c>
      <c r="O109" s="188" t="str">
        <f>IFERROR(1-SUMIF('Plant BD'!$H:$H,$A109,'Plant BD'!$AE:$AE)/($AA109+SUMIF('Plant BD'!$H:$H,$A109,'Plant BD'!$AE:$AE)),"")</f>
        <v/>
      </c>
      <c r="P109" s="188"/>
      <c r="Q109" s="189"/>
      <c r="R109" s="188" t="str">
        <f>IFERROR(1-SUMIF('Grid BD'!$H:$H,$A109,'Grid BD'!$AD:$AD)/($AA109+SUMIF('Grid BD'!$H:$H,$A109,'Grid BD'!$AD:$AD)),"")</f>
        <v/>
      </c>
      <c r="S109" s="17"/>
      <c r="T109" s="189" t="str">
        <f>IFERROR(1-SUMIF(Tracker_BD!H:H,$A109,Tracker_BD!AI:AI)/$F109,"")</f>
        <v/>
      </c>
      <c r="U109" s="190" t="str">
        <f t="shared" si="7"/>
        <v/>
      </c>
      <c r="V109" s="17"/>
      <c r="W109" s="176" t="str">
        <f t="shared" si="8"/>
        <v/>
      </c>
      <c r="X109" s="17" t="str">
        <f>IFERROR(_xlfn.XLOOKUP($A109,'Raw Data'!$G:$G,'Raw Data'!AB:AB),"")</f>
        <v/>
      </c>
      <c r="Y109" s="17" t="str">
        <f>IFERROR(_xlfn.XLOOKUP($A109,'Raw Data'!$G:$G,'Raw Data'!AC:AC),"")</f>
        <v/>
      </c>
      <c r="Z109" s="45" t="str">
        <f>IFERROR(_xlfn.XLOOKUP($A109,'Raw Data'!$G:$G,'Raw Data'!AD:AD),"")</f>
        <v/>
      </c>
      <c r="AA109" s="45" t="str">
        <f>IFERROR(_xlfn.XLOOKUP($A109,'Raw Data'!$G:$G,'Raw Data'!AE:AE),"")</f>
        <v/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t="str" cm="1">
        <f t="array" ref="F110">IFERROR(_xlfn.XLOOKUP(Table13[[#This Row],[Date]],Raw_Data[[#All],[Date]],Raw_Data[[#All],[Operating Hours]]),"")</f>
        <v/>
      </c>
      <c r="G110" s="26" t="str">
        <f>IFERROR(_xlfn.XLOOKUP($A110,'Raw Data'!$G:$G,'Raw Data'!S:S)/1000,"")</f>
        <v/>
      </c>
      <c r="H110" s="26"/>
      <c r="I110" s="26" t="str">
        <f>IFERROR(_xlfn.XLOOKUP($A110,'Raw Data'!$G:$G,'Raw Data'!AF:AF)/1000,"")</f>
        <v/>
      </c>
      <c r="J110" s="26"/>
      <c r="K110" s="149" t="str">
        <f>IFERROR(_xlfn.XLOOKUP($A110,'Raw Data'!$G:$G,'Raw Data'!W:W),"")</f>
        <v/>
      </c>
      <c r="L110" s="148" t="str">
        <f>IFERROR(_xlfn.XLOOKUP($A110,'Raw Data'!$G:$G,'Raw Data'!X:X),"")</f>
        <v/>
      </c>
      <c r="M110" s="148" t="str">
        <f>IFERROR(_xlfn.XLOOKUP($A110,'Raw Data'!$G:$G,'Raw Data'!Y:Y),"")</f>
        <v/>
      </c>
      <c r="N110" s="148" t="str">
        <f>IFERROR(_xlfn.XLOOKUP($A110,'Raw Data'!$G:$G,'Raw Data'!Z:Z),"")</f>
        <v/>
      </c>
      <c r="O110" s="188" t="str">
        <f>IFERROR(1-SUMIF('Plant BD'!$H:$H,$A110,'Plant BD'!$AE:$AE)/($AA110+SUMIF('Plant BD'!$H:$H,$A110,'Plant BD'!$AE:$AE)),"")</f>
        <v/>
      </c>
      <c r="P110" s="188"/>
      <c r="Q110" s="189"/>
      <c r="R110" s="191" t="str">
        <f>IFERROR(1-SUMIF('Grid BD'!$H:$H,$A110,'Grid BD'!$AD:$AD)/($AA110+SUMIF('Grid BD'!$H:$H,$A110,'Grid BD'!$AD:$AD)),"")</f>
        <v/>
      </c>
      <c r="S110" s="17"/>
      <c r="T110" s="189" t="str">
        <f>IFERROR(1-SUMIF(Tracker_BD!H:H,$A110,Tracker_BD!AI:AI)/$F110,"")</f>
        <v/>
      </c>
      <c r="U110" s="190" t="str">
        <f t="shared" si="7"/>
        <v/>
      </c>
      <c r="V110" s="17"/>
      <c r="W110" s="176" t="str">
        <f t="shared" si="8"/>
        <v/>
      </c>
      <c r="X110" s="17" t="str">
        <f>IFERROR(_xlfn.XLOOKUP($A110,'Raw Data'!$G:$G,'Raw Data'!AB:AB),"")</f>
        <v/>
      </c>
      <c r="Y110" s="17" t="str">
        <f>IFERROR(_xlfn.XLOOKUP($A110,'Raw Data'!$G:$G,'Raw Data'!AC:AC),"")</f>
        <v/>
      </c>
      <c r="Z110" s="45" t="str">
        <f>IFERROR(_xlfn.XLOOKUP($A110,'Raw Data'!$G:$G,'Raw Data'!AD:AD),"")</f>
        <v/>
      </c>
      <c r="AA110" s="45" t="str">
        <f>IFERROR(_xlfn.XLOOKUP($A110,'Raw Data'!$G:$G,'Raw Data'!AE:AE),"")</f>
        <v/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t="str" cm="1">
        <f t="array" ref="F111">IFERROR(_xlfn.XLOOKUP(Table13[[#This Row],[Date]],Raw_Data[[#All],[Date]],Raw_Data[[#All],[Operating Hours]]),"")</f>
        <v/>
      </c>
      <c r="G111" s="148" t="str">
        <f>IFERROR(_xlfn.XLOOKUP($A111,'Raw Data'!$G:$G,'Raw Data'!S:S)/1000,"")</f>
        <v/>
      </c>
      <c r="H111" s="148"/>
      <c r="I111" s="148" t="str">
        <f>IFERROR(_xlfn.XLOOKUP($A111,'Raw Data'!$G:$G,'Raw Data'!AF:AF)/1000,"")</f>
        <v/>
      </c>
      <c r="J111" s="148"/>
      <c r="K111" s="149" t="str">
        <f>IFERROR(_xlfn.XLOOKUP($A111,'Raw Data'!$G:$G,'Raw Data'!W:W),"")</f>
        <v/>
      </c>
      <c r="L111" s="148" t="str">
        <f>IFERROR(_xlfn.XLOOKUP($A111,'Raw Data'!$G:$G,'Raw Data'!X:X),"")</f>
        <v/>
      </c>
      <c r="M111" s="148" t="str">
        <f>IFERROR(_xlfn.XLOOKUP($A111,'Raw Data'!$G:$G,'Raw Data'!Y:Y),"")</f>
        <v/>
      </c>
      <c r="N111" s="148" t="str">
        <f>IFERROR(_xlfn.XLOOKUP($A111,'Raw Data'!$G:$G,'Raw Data'!Z:Z),"")</f>
        <v/>
      </c>
      <c r="O111" s="188" t="str">
        <f>IFERROR(1-SUMIF('Plant BD'!$H:$H,$A111,'Plant BD'!$AE:$AE)/($AA111+SUMIF('Plant BD'!$H:$H,$A111,'Plant BD'!$AE:$AE)),"")</f>
        <v/>
      </c>
      <c r="P111" s="188"/>
      <c r="Q111" s="189"/>
      <c r="R111" s="188" t="str">
        <f>IFERROR(1-SUMIF('Grid BD'!$H:$H,$A111,'Grid BD'!$AD:$AD)/($AA111+SUMIF('Grid BD'!$H:$H,$A111,'Grid BD'!$AD:$AD)),"")</f>
        <v/>
      </c>
      <c r="S111" s="17"/>
      <c r="T111" s="189" t="str">
        <f>IFERROR(1-SUMIF(Tracker_BD!H:H,$A111,Tracker_BD!AI:AI)/$F111,"")</f>
        <v/>
      </c>
      <c r="U111" s="190" t="str">
        <f t="shared" si="7"/>
        <v/>
      </c>
      <c r="V111" s="17"/>
      <c r="W111" s="176" t="str">
        <f t="shared" si="8"/>
        <v/>
      </c>
      <c r="X111" s="17" t="str">
        <f>IFERROR(_xlfn.XLOOKUP($A111,'Raw Data'!$G:$G,'Raw Data'!AB:AB),"")</f>
        <v/>
      </c>
      <c r="Y111" s="17" t="str">
        <f>IFERROR(_xlfn.XLOOKUP($A111,'Raw Data'!$G:$G,'Raw Data'!AC:AC),"")</f>
        <v/>
      </c>
      <c r="Z111" s="45" t="str">
        <f>IFERROR(_xlfn.XLOOKUP($A111,'Raw Data'!$G:$G,'Raw Data'!AD:AD),"")</f>
        <v/>
      </c>
      <c r="AA111" s="45" t="str">
        <f>IFERROR(_xlfn.XLOOKUP($A111,'Raw Data'!$G:$G,'Raw Data'!AE:AE),"")</f>
        <v/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t="str" cm="1">
        <f t="array" ref="F112">IFERROR(_xlfn.XLOOKUP(Table13[[#This Row],[Date]],Raw_Data[[#All],[Date]],Raw_Data[[#All],[Operating Hours]]),"")</f>
        <v/>
      </c>
      <c r="G112" s="26" t="str">
        <f>IFERROR(_xlfn.XLOOKUP($A112,'Raw Data'!$G:$G,'Raw Data'!S:S)/1000,"")</f>
        <v/>
      </c>
      <c r="H112" s="26"/>
      <c r="I112" s="26" t="str">
        <f>IFERROR(_xlfn.XLOOKUP($A112,'Raw Data'!$G:$G,'Raw Data'!AF:AF)/1000,"")</f>
        <v/>
      </c>
      <c r="J112" s="26"/>
      <c r="K112" s="149" t="str">
        <f>IFERROR(_xlfn.XLOOKUP($A112,'Raw Data'!$G:$G,'Raw Data'!W:W),"")</f>
        <v/>
      </c>
      <c r="L112" s="148" t="str">
        <f>IFERROR(_xlfn.XLOOKUP($A112,'Raw Data'!$G:$G,'Raw Data'!X:X),"")</f>
        <v/>
      </c>
      <c r="M112" s="148" t="str">
        <f>IFERROR(_xlfn.XLOOKUP($A112,'Raw Data'!$G:$G,'Raw Data'!Y:Y),"")</f>
        <v/>
      </c>
      <c r="N112" s="148" t="str">
        <f>IFERROR(_xlfn.XLOOKUP($A112,'Raw Data'!$G:$G,'Raw Data'!Z:Z),"")</f>
        <v/>
      </c>
      <c r="O112" s="188" t="str">
        <f>IFERROR(1-SUMIF('Plant BD'!$H:$H,$A112,'Plant BD'!$AE:$AE)/($AA112+SUMIF('Plant BD'!$H:$H,$A112,'Plant BD'!$AE:$AE)),"")</f>
        <v/>
      </c>
      <c r="P112" s="188"/>
      <c r="Q112" s="189"/>
      <c r="R112" s="191" t="str">
        <f>IFERROR(1-SUMIF('Grid BD'!$H:$H,$A112,'Grid BD'!$AD:$AD)/($AA112+SUMIF('Grid BD'!$H:$H,$A112,'Grid BD'!$AD:$AD)),"")</f>
        <v/>
      </c>
      <c r="S112" s="17"/>
      <c r="T112" s="189" t="str">
        <f>IFERROR(1-SUMIF(Tracker_BD!H:H,$A112,Tracker_BD!AI:AI)/$F112,"")</f>
        <v/>
      </c>
      <c r="U112" s="190" t="str">
        <f t="shared" si="7"/>
        <v/>
      </c>
      <c r="V112" s="17"/>
      <c r="W112" s="176" t="str">
        <f t="shared" si="8"/>
        <v/>
      </c>
      <c r="X112" s="17" t="str">
        <f>IFERROR(_xlfn.XLOOKUP($A112,'Raw Data'!$G:$G,'Raw Data'!AB:AB),"")</f>
        <v/>
      </c>
      <c r="Y112" s="17" t="str">
        <f>IFERROR(_xlfn.XLOOKUP($A112,'Raw Data'!$G:$G,'Raw Data'!AC:AC),"")</f>
        <v/>
      </c>
      <c r="Z112" s="45" t="str">
        <f>IFERROR(_xlfn.XLOOKUP($A112,'Raw Data'!$G:$G,'Raw Data'!AD:AD),"")</f>
        <v/>
      </c>
      <c r="AA112" s="45" t="str">
        <f>IFERROR(_xlfn.XLOOKUP($A112,'Raw Data'!$G:$G,'Raw Data'!AE:AE),"")</f>
        <v/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79"/>
  <sheetViews>
    <sheetView topLeftCell="A2" zoomScale="90" zoomScaleNormal="90" workbookViewId="0">
      <pane xSplit="7" ySplit="2" topLeftCell="H70" activePane="bottomRight" state="frozen"/>
      <selection activeCell="I9" sqref="I9"/>
      <selection pane="topRight" activeCell="I9" sqref="I9"/>
      <selection pane="bottomLeft" activeCell="I9" sqref="I9"/>
      <selection pane="bottomRight" activeCell="K88" sqref="K88"/>
    </sheetView>
  </sheetViews>
  <sheetFormatPr defaultColWidth="9" defaultRowHeight="15"/>
  <cols>
    <col min="1" max="1" width="11.140625" style="17" customWidth="1"/>
    <col min="2" max="2" width="12.42578125" style="17" customWidth="1"/>
    <col min="3" max="4" width="12.140625" style="17" customWidth="1"/>
    <col min="5" max="6" width="9" style="17" customWidth="1"/>
    <col min="7" max="8" width="12.42578125" style="17" customWidth="1"/>
    <col min="9" max="9" width="9.5703125" style="17" customWidth="1"/>
    <col min="10" max="10" width="10.85546875" style="17" customWidth="1"/>
    <col min="11" max="16" width="9.85546875" style="17" customWidth="1"/>
    <col min="17" max="17" width="10.140625" style="17" customWidth="1"/>
    <col min="18" max="21" width="9.85546875" style="17" customWidth="1"/>
    <col min="22" max="22" width="10.140625" style="17" customWidth="1"/>
    <col min="23" max="24" width="10.42578125" style="17" customWidth="1"/>
    <col min="25" max="25" width="9.42578125" style="17" customWidth="1"/>
    <col min="26" max="26" width="9.85546875" style="17" customWidth="1"/>
    <col min="27" max="27" width="10" style="17" customWidth="1"/>
    <col min="28" max="30" width="9.85546875" style="17" customWidth="1"/>
    <col min="31" max="31" width="12.42578125" style="17" customWidth="1"/>
    <col min="32" max="33" width="9.85546875" style="17" customWidth="1"/>
    <col min="34" max="34" width="11.42578125" style="17" bestFit="1" customWidth="1"/>
    <col min="35" max="16384" width="9" style="17"/>
  </cols>
  <sheetData>
    <row r="1" spans="1:35" ht="15.75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60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212</v>
      </c>
      <c r="B4" s="17">
        <v>2025</v>
      </c>
      <c r="C4" s="146" t="s">
        <v>211</v>
      </c>
      <c r="D4" s="146" t="s">
        <v>211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212</v>
      </c>
      <c r="B5" s="17">
        <v>2025</v>
      </c>
      <c r="C5" s="146" t="s">
        <v>211</v>
      </c>
      <c r="D5" s="146" t="s">
        <v>211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212</v>
      </c>
      <c r="B6" s="17">
        <v>2025</v>
      </c>
      <c r="C6" s="146" t="s">
        <v>211</v>
      </c>
      <c r="D6" s="146" t="s">
        <v>211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211</v>
      </c>
      <c r="D7" s="146" t="s">
        <v>213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211</v>
      </c>
      <c r="D8" s="146" t="s">
        <v>213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211</v>
      </c>
      <c r="D9" s="146" t="s">
        <v>213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211</v>
      </c>
      <c r="D10" s="146" t="s">
        <v>213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211</v>
      </c>
      <c r="D11" s="146" t="s">
        <v>213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211</v>
      </c>
      <c r="D12" s="146" t="s">
        <v>213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211</v>
      </c>
      <c r="D13" s="146" t="s">
        <v>213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211</v>
      </c>
      <c r="D14" s="146" t="s">
        <v>213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211</v>
      </c>
      <c r="D15" s="146" t="s">
        <v>213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211</v>
      </c>
      <c r="D16" s="146" t="s">
        <v>213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211</v>
      </c>
      <c r="D17" s="146" t="s">
        <v>213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211</v>
      </c>
      <c r="D18" s="146" t="s">
        <v>213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211</v>
      </c>
      <c r="D19" s="146" t="s">
        <v>213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211</v>
      </c>
      <c r="D20" s="146" t="s">
        <v>213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211</v>
      </c>
      <c r="D21" s="146" t="s">
        <v>213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211</v>
      </c>
      <c r="D22" s="146" t="s">
        <v>213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211</v>
      </c>
      <c r="D23" s="146" t="s">
        <v>213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211</v>
      </c>
      <c r="D24" s="146" t="s">
        <v>213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211</v>
      </c>
      <c r="D25" s="146" t="s">
        <v>213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211</v>
      </c>
      <c r="D26" s="146" t="s">
        <v>213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211</v>
      </c>
      <c r="D27" s="146" t="s">
        <v>213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211</v>
      </c>
      <c r="D28" s="146" t="s">
        <v>213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211</v>
      </c>
      <c r="D29" s="146" t="s">
        <v>213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211</v>
      </c>
      <c r="D30" s="146" t="s">
        <v>213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211</v>
      </c>
      <c r="D31" s="146" t="s">
        <v>213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211</v>
      </c>
      <c r="D32" s="146" t="s">
        <v>213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211</v>
      </c>
      <c r="D33" s="146" t="s">
        <v>213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211</v>
      </c>
      <c r="D34" s="146" t="s">
        <v>213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211</v>
      </c>
      <c r="D35" s="146" t="s">
        <v>213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211</v>
      </c>
      <c r="D36" s="146" t="s">
        <v>213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211</v>
      </c>
      <c r="D37" s="146" t="s">
        <v>213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211</v>
      </c>
      <c r="D38" s="146" t="s">
        <v>213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211</v>
      </c>
      <c r="D39" s="146" t="s">
        <v>213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211</v>
      </c>
      <c r="D40" s="146" t="s">
        <v>213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211</v>
      </c>
      <c r="D41" s="146" t="s">
        <v>213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211</v>
      </c>
      <c r="D42" s="146" t="s">
        <v>213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211</v>
      </c>
      <c r="D43" s="146" t="s">
        <v>213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211</v>
      </c>
      <c r="D44" s="146" t="s">
        <v>213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211</v>
      </c>
      <c r="D45" s="146" t="s">
        <v>213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211</v>
      </c>
      <c r="D46" s="146" t="s">
        <v>213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211</v>
      </c>
      <c r="D47" s="146" t="s">
        <v>213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211</v>
      </c>
      <c r="D48" s="146" t="s">
        <v>213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211</v>
      </c>
      <c r="D49" s="146" t="s">
        <v>213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211</v>
      </c>
      <c r="D50" s="146" t="s">
        <v>213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211</v>
      </c>
      <c r="D51" s="146" t="s">
        <v>213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211</v>
      </c>
      <c r="D52" s="146" t="s">
        <v>213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211</v>
      </c>
      <c r="D53" s="146" t="s">
        <v>213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211</v>
      </c>
      <c r="D54" s="146" t="s">
        <v>213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211</v>
      </c>
      <c r="D55" s="146" t="s">
        <v>213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211</v>
      </c>
      <c r="D56" s="146" t="s">
        <v>213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211</v>
      </c>
      <c r="D57" s="146" t="s">
        <v>213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211</v>
      </c>
      <c r="D58" s="146" t="s">
        <v>213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211</v>
      </c>
      <c r="D59" s="146" t="s">
        <v>213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211</v>
      </c>
      <c r="D60" s="146" t="s">
        <v>213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211</v>
      </c>
      <c r="D61" s="146" t="s">
        <v>213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211</v>
      </c>
      <c r="D62" s="146" t="s">
        <v>213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211</v>
      </c>
      <c r="D63" s="146" t="s">
        <v>213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211</v>
      </c>
      <c r="D64" s="146" t="s">
        <v>213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211</v>
      </c>
      <c r="D65" s="146" t="s">
        <v>213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211</v>
      </c>
      <c r="D66" s="146" t="s">
        <v>213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211</v>
      </c>
      <c r="D67" s="146" t="s">
        <v>213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211</v>
      </c>
      <c r="D68" s="146" t="s">
        <v>213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211</v>
      </c>
      <c r="D69" s="146" t="s">
        <v>213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211</v>
      </c>
      <c r="D70" s="146" t="s">
        <v>213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211</v>
      </c>
      <c r="D71" s="146" t="s">
        <v>213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211</v>
      </c>
      <c r="D72" s="146" t="s">
        <v>213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211</v>
      </c>
      <c r="D73" s="146" t="s">
        <v>213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211</v>
      </c>
      <c r="D74" s="146" t="s">
        <v>213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>(J74-I74)*24</f>
        <v>12.666666666666668</v>
      </c>
    </row>
    <row r="75" spans="1:35">
      <c r="A75" s="17" t="s">
        <v>4</v>
      </c>
      <c r="B75" s="17">
        <v>2025</v>
      </c>
      <c r="C75" s="146" t="s">
        <v>211</v>
      </c>
      <c r="D75" s="146" t="s">
        <v>213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>(J75-I75)*24</f>
        <v>12.600000000000001</v>
      </c>
    </row>
    <row r="76" spans="1:35">
      <c r="A76" s="17" t="s">
        <v>4</v>
      </c>
      <c r="B76" s="17">
        <v>2025</v>
      </c>
      <c r="C76" s="146" t="s">
        <v>211</v>
      </c>
      <c r="D76" s="146" t="s">
        <v>213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>(J76-I76)*24</f>
        <v>11.183333333333334</v>
      </c>
    </row>
    <row r="77" spans="1:35">
      <c r="A77" s="17" t="s">
        <v>4</v>
      </c>
      <c r="B77" s="17">
        <v>2025</v>
      </c>
      <c r="C77" s="146" t="s">
        <v>211</v>
      </c>
      <c r="D77" s="146" t="s">
        <v>213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>(J77-I77)*24</f>
        <v>12.683333333333334</v>
      </c>
    </row>
    <row r="78" spans="1:35">
      <c r="A78" s="17" t="s">
        <v>4</v>
      </c>
      <c r="B78" s="17">
        <v>2025</v>
      </c>
      <c r="C78" s="146" t="s">
        <v>211</v>
      </c>
      <c r="D78" s="146" t="s">
        <v>213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>(J78-I78)*24</f>
        <v>11.816666666666666</v>
      </c>
    </row>
    <row r="79" spans="1:35">
      <c r="A79" s="17" t="s">
        <v>4</v>
      </c>
      <c r="B79" s="17">
        <v>2025</v>
      </c>
      <c r="C79" s="146" t="s">
        <v>211</v>
      </c>
      <c r="D79" s="146" t="s">
        <v>213</v>
      </c>
      <c r="E79" s="42">
        <v>45809</v>
      </c>
      <c r="F79" s="256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256">
        <f>SUM(Raw_Data[[#This Row],[IC1_Inv1]:[IC2_Inv2]])</f>
        <v>35668</v>
      </c>
      <c r="AC79" s="256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256">
        <f>Raw_Data[[#This Row],[Export  (kWh)]]-Raw_Data[[#This Row],[Import (kWh)]]</f>
        <v>34998.78000000371</v>
      </c>
      <c r="AF79" s="256">
        <f>IFERROR(AVERAGE(Raw_Data[[#This Row],[POA1(Wh/m2)]:[POA2(Wh/m2)]]),"")</f>
        <v>4555</v>
      </c>
      <c r="AG79" s="256">
        <f>IFERROR(Raw_Data[[#This Row],[Avg. POA without Exclusion (W/m2)2]]-Raw_Data[[#This Row],[Avg. POA Lost (W/m2)]],"")</f>
        <v>4555</v>
      </c>
      <c r="AH79" s="256">
        <v>119207.37910000001</v>
      </c>
      <c r="AI79" s="33">
        <f>(J79-I79)*24</f>
        <v>12.350000000000001</v>
      </c>
    </row>
  </sheetData>
  <phoneticPr fontId="4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56" activePane="bottomRight" state="frozen"/>
      <selection activeCell="I9" sqref="I9"/>
      <selection pane="topRight" activeCell="I9" sqref="I9"/>
      <selection pane="bottomLeft" activeCell="I9" sqref="I9"/>
      <selection pane="bottomRight" activeCell="J1166" sqref="J1166:Q1172"/>
    </sheetView>
  </sheetViews>
  <sheetFormatPr defaultColWidth="9" defaultRowHeight="15"/>
  <cols>
    <col min="1" max="1" width="11.42578125" customWidth="1"/>
    <col min="2" max="2" width="11.140625" customWidth="1"/>
    <col min="3" max="3" width="12.42578125" customWidth="1"/>
    <col min="4" max="4" width="14.140625" customWidth="1"/>
    <col min="5" max="5" width="13" customWidth="1"/>
    <col min="6" max="6" width="9" style="2" customWidth="1"/>
    <col min="8" max="8" width="10.42578125" customWidth="1"/>
    <col min="10" max="15" width="10.42578125" style="2" customWidth="1"/>
    <col min="16" max="17" width="8.5703125" style="2"/>
  </cols>
  <sheetData>
    <row r="1" spans="1:17" ht="2.4500000000000002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214</v>
      </c>
      <c r="C2" s="53" t="s">
        <v>215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216</v>
      </c>
      <c r="Q2" s="60" t="s">
        <v>217</v>
      </c>
    </row>
    <row r="3" spans="1:17">
      <c r="A3" s="2" t="s">
        <v>208</v>
      </c>
      <c r="B3" s="55">
        <v>4</v>
      </c>
      <c r="C3" s="55">
        <v>2022</v>
      </c>
      <c r="D3" s="55" t="s">
        <v>209</v>
      </c>
      <c r="E3" s="55" t="s">
        <v>209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208</v>
      </c>
      <c r="B4" s="57">
        <v>4</v>
      </c>
      <c r="C4" s="57">
        <v>2022</v>
      </c>
      <c r="D4" s="57" t="s">
        <v>209</v>
      </c>
      <c r="E4" s="57" t="s">
        <v>209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208</v>
      </c>
      <c r="B5" s="55">
        <v>4</v>
      </c>
      <c r="C5" s="55">
        <v>2022</v>
      </c>
      <c r="D5" s="55" t="s">
        <v>209</v>
      </c>
      <c r="E5" s="55" t="s">
        <v>209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208</v>
      </c>
      <c r="B6" s="57">
        <v>4</v>
      </c>
      <c r="C6" s="57">
        <v>2022</v>
      </c>
      <c r="D6" s="57" t="s">
        <v>209</v>
      </c>
      <c r="E6" s="57" t="s">
        <v>209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208</v>
      </c>
      <c r="B7" s="55">
        <v>4</v>
      </c>
      <c r="C7" s="55">
        <v>2022</v>
      </c>
      <c r="D7" s="55" t="s">
        <v>209</v>
      </c>
      <c r="E7" s="55" t="s">
        <v>209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208</v>
      </c>
      <c r="B8" s="57">
        <v>4</v>
      </c>
      <c r="C8" s="57">
        <v>2022</v>
      </c>
      <c r="D8" s="57" t="s">
        <v>209</v>
      </c>
      <c r="E8" s="57" t="s">
        <v>209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208</v>
      </c>
      <c r="B9" s="55">
        <v>4</v>
      </c>
      <c r="C9" s="55">
        <v>2022</v>
      </c>
      <c r="D9" s="55" t="s">
        <v>209</v>
      </c>
      <c r="E9" s="55" t="s">
        <v>209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208</v>
      </c>
      <c r="B10" s="57">
        <v>4</v>
      </c>
      <c r="C10" s="57">
        <v>2022</v>
      </c>
      <c r="D10" s="57" t="s">
        <v>209</v>
      </c>
      <c r="E10" s="57" t="s">
        <v>209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208</v>
      </c>
      <c r="B11" s="55">
        <v>4</v>
      </c>
      <c r="C11" s="55">
        <v>2022</v>
      </c>
      <c r="D11" s="55" t="s">
        <v>209</v>
      </c>
      <c r="E11" s="55" t="s">
        <v>209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208</v>
      </c>
      <c r="B12" s="57">
        <v>4</v>
      </c>
      <c r="C12" s="57">
        <v>2022</v>
      </c>
      <c r="D12" s="57" t="s">
        <v>209</v>
      </c>
      <c r="E12" s="57" t="s">
        <v>209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208</v>
      </c>
      <c r="B13" s="55">
        <v>4</v>
      </c>
      <c r="C13" s="55">
        <v>2022</v>
      </c>
      <c r="D13" s="55" t="s">
        <v>209</v>
      </c>
      <c r="E13" s="55" t="s">
        <v>209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208</v>
      </c>
      <c r="B14" s="57">
        <v>4</v>
      </c>
      <c r="C14" s="57">
        <v>2022</v>
      </c>
      <c r="D14" s="57" t="s">
        <v>209</v>
      </c>
      <c r="E14" s="57" t="s">
        <v>209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208</v>
      </c>
      <c r="B15" s="55">
        <v>4</v>
      </c>
      <c r="C15" s="55">
        <v>2022</v>
      </c>
      <c r="D15" s="55" t="s">
        <v>209</v>
      </c>
      <c r="E15" s="55" t="s">
        <v>209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208</v>
      </c>
      <c r="B16" s="57">
        <v>4</v>
      </c>
      <c r="C16" s="57">
        <v>2022</v>
      </c>
      <c r="D16" s="57" t="s">
        <v>209</v>
      </c>
      <c r="E16" s="57" t="s">
        <v>209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208</v>
      </c>
      <c r="B17" s="55">
        <v>4</v>
      </c>
      <c r="C17" s="55">
        <v>2022</v>
      </c>
      <c r="D17" s="55" t="s">
        <v>209</v>
      </c>
      <c r="E17" s="55" t="s">
        <v>209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208</v>
      </c>
      <c r="B18" s="57">
        <v>4</v>
      </c>
      <c r="C18" s="57">
        <v>2022</v>
      </c>
      <c r="D18" s="57" t="s">
        <v>209</v>
      </c>
      <c r="E18" s="57" t="s">
        <v>209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208</v>
      </c>
      <c r="B19" s="55">
        <v>4</v>
      </c>
      <c r="C19" s="55">
        <v>2022</v>
      </c>
      <c r="D19" s="55" t="s">
        <v>209</v>
      </c>
      <c r="E19" s="55" t="s">
        <v>209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208</v>
      </c>
      <c r="B20" s="57">
        <v>4</v>
      </c>
      <c r="C20" s="57">
        <v>2022</v>
      </c>
      <c r="D20" s="57" t="s">
        <v>209</v>
      </c>
      <c r="E20" s="57" t="s">
        <v>209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208</v>
      </c>
      <c r="B21" s="55">
        <v>4</v>
      </c>
      <c r="C21" s="55">
        <v>2022</v>
      </c>
      <c r="D21" s="55" t="s">
        <v>209</v>
      </c>
      <c r="E21" s="55" t="s">
        <v>209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208</v>
      </c>
      <c r="B22" s="57">
        <v>4</v>
      </c>
      <c r="C22" s="57">
        <v>2022</v>
      </c>
      <c r="D22" s="57" t="s">
        <v>209</v>
      </c>
      <c r="E22" s="57" t="s">
        <v>209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208</v>
      </c>
      <c r="B23" s="55">
        <v>4</v>
      </c>
      <c r="C23" s="55">
        <v>2022</v>
      </c>
      <c r="D23" s="55" t="s">
        <v>209</v>
      </c>
      <c r="E23" s="55" t="s">
        <v>209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208</v>
      </c>
      <c r="B24" s="57">
        <v>4</v>
      </c>
      <c r="C24" s="57">
        <v>2022</v>
      </c>
      <c r="D24" s="57" t="s">
        <v>209</v>
      </c>
      <c r="E24" s="57" t="s">
        <v>209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208</v>
      </c>
      <c r="B25" s="55">
        <v>4</v>
      </c>
      <c r="C25" s="55">
        <v>2022</v>
      </c>
      <c r="D25" s="55" t="s">
        <v>209</v>
      </c>
      <c r="E25" s="55" t="s">
        <v>209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208</v>
      </c>
      <c r="B26" s="57">
        <v>4</v>
      </c>
      <c r="C26" s="57">
        <v>2022</v>
      </c>
      <c r="D26" s="57" t="s">
        <v>209</v>
      </c>
      <c r="E26" s="57" t="s">
        <v>209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208</v>
      </c>
      <c r="B27" s="55">
        <v>4</v>
      </c>
      <c r="C27" s="55">
        <v>2022</v>
      </c>
      <c r="D27" s="55" t="s">
        <v>209</v>
      </c>
      <c r="E27" s="55" t="s">
        <v>209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208</v>
      </c>
      <c r="B28" s="57">
        <v>4</v>
      </c>
      <c r="C28" s="57">
        <v>2022</v>
      </c>
      <c r="D28" s="57" t="s">
        <v>209</v>
      </c>
      <c r="E28" s="57" t="s">
        <v>209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208</v>
      </c>
      <c r="B29" s="55">
        <v>4</v>
      </c>
      <c r="C29" s="55">
        <v>2022</v>
      </c>
      <c r="D29" s="55" t="s">
        <v>209</v>
      </c>
      <c r="E29" s="55" t="s">
        <v>209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208</v>
      </c>
      <c r="B30" s="57">
        <v>4</v>
      </c>
      <c r="C30" s="57">
        <v>2022</v>
      </c>
      <c r="D30" s="57" t="s">
        <v>209</v>
      </c>
      <c r="E30" s="57" t="s">
        <v>209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208</v>
      </c>
      <c r="B31" s="55">
        <v>4</v>
      </c>
      <c r="C31" s="55">
        <v>2022</v>
      </c>
      <c r="D31" s="55" t="s">
        <v>209</v>
      </c>
      <c r="E31" s="55" t="s">
        <v>209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208</v>
      </c>
      <c r="B32" s="57">
        <v>4</v>
      </c>
      <c r="C32" s="57">
        <v>2022</v>
      </c>
      <c r="D32" s="57" t="s">
        <v>209</v>
      </c>
      <c r="E32" s="57" t="s">
        <v>209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208</v>
      </c>
      <c r="B33" s="55">
        <v>4</v>
      </c>
      <c r="C33" s="55">
        <v>2022</v>
      </c>
      <c r="D33" s="55" t="s">
        <v>209</v>
      </c>
      <c r="E33" s="55" t="s">
        <v>209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208</v>
      </c>
      <c r="B34" s="57">
        <v>4</v>
      </c>
      <c r="C34" s="57">
        <v>2022</v>
      </c>
      <c r="D34" s="57" t="s">
        <v>209</v>
      </c>
      <c r="E34" s="57" t="s">
        <v>209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208</v>
      </c>
      <c r="B35" s="55">
        <v>4</v>
      </c>
      <c r="C35" s="55">
        <v>2022</v>
      </c>
      <c r="D35" s="55" t="s">
        <v>209</v>
      </c>
      <c r="E35" s="55" t="s">
        <v>209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208</v>
      </c>
      <c r="B36" s="57">
        <v>4</v>
      </c>
      <c r="C36" s="57">
        <v>2022</v>
      </c>
      <c r="D36" s="57" t="s">
        <v>209</v>
      </c>
      <c r="E36" s="57" t="s">
        <v>209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208</v>
      </c>
      <c r="B37" s="55">
        <v>4</v>
      </c>
      <c r="C37" s="55">
        <v>2022</v>
      </c>
      <c r="D37" s="55" t="s">
        <v>209</v>
      </c>
      <c r="E37" s="55" t="s">
        <v>209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208</v>
      </c>
      <c r="B38" s="57">
        <v>4</v>
      </c>
      <c r="C38" s="57">
        <v>2022</v>
      </c>
      <c r="D38" s="57" t="s">
        <v>209</v>
      </c>
      <c r="E38" s="57" t="s">
        <v>209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208</v>
      </c>
      <c r="B39" s="55">
        <v>4</v>
      </c>
      <c r="C39" s="55">
        <v>2022</v>
      </c>
      <c r="D39" s="55" t="s">
        <v>209</v>
      </c>
      <c r="E39" s="55" t="s">
        <v>209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208</v>
      </c>
      <c r="B40" s="57">
        <v>4</v>
      </c>
      <c r="C40" s="57">
        <v>2022</v>
      </c>
      <c r="D40" s="57" t="s">
        <v>209</v>
      </c>
      <c r="E40" s="57" t="s">
        <v>209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208</v>
      </c>
      <c r="B41" s="55">
        <v>4</v>
      </c>
      <c r="C41" s="55">
        <v>2022</v>
      </c>
      <c r="D41" s="55" t="s">
        <v>209</v>
      </c>
      <c r="E41" s="55" t="s">
        <v>209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208</v>
      </c>
      <c r="B42" s="57">
        <v>4</v>
      </c>
      <c r="C42" s="57">
        <v>2022</v>
      </c>
      <c r="D42" s="57" t="s">
        <v>209</v>
      </c>
      <c r="E42" s="57" t="s">
        <v>209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208</v>
      </c>
      <c r="B43" s="55">
        <v>4</v>
      </c>
      <c r="C43" s="55">
        <v>2022</v>
      </c>
      <c r="D43" s="55" t="s">
        <v>209</v>
      </c>
      <c r="E43" s="55" t="s">
        <v>209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208</v>
      </c>
      <c r="B44" s="57">
        <v>4</v>
      </c>
      <c r="C44" s="57">
        <v>2022</v>
      </c>
      <c r="D44" s="57" t="s">
        <v>209</v>
      </c>
      <c r="E44" s="57" t="s">
        <v>209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208</v>
      </c>
      <c r="B45" s="55">
        <v>4</v>
      </c>
      <c r="C45" s="55">
        <v>2022</v>
      </c>
      <c r="D45" s="55" t="s">
        <v>209</v>
      </c>
      <c r="E45" s="55" t="s">
        <v>209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208</v>
      </c>
      <c r="B46" s="57">
        <v>4</v>
      </c>
      <c r="C46" s="57">
        <v>2022</v>
      </c>
      <c r="D46" s="57" t="s">
        <v>209</v>
      </c>
      <c r="E46" s="57" t="s">
        <v>209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208</v>
      </c>
      <c r="B47" s="55">
        <v>4</v>
      </c>
      <c r="C47" s="55">
        <v>2022</v>
      </c>
      <c r="D47" s="55" t="s">
        <v>209</v>
      </c>
      <c r="E47" s="55" t="s">
        <v>209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208</v>
      </c>
      <c r="B48" s="57">
        <v>4</v>
      </c>
      <c r="C48" s="57">
        <v>2022</v>
      </c>
      <c r="D48" s="57" t="s">
        <v>209</v>
      </c>
      <c r="E48" s="57" t="s">
        <v>209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208</v>
      </c>
      <c r="B49" s="55">
        <v>4</v>
      </c>
      <c r="C49" s="55">
        <v>2022</v>
      </c>
      <c r="D49" s="55" t="s">
        <v>209</v>
      </c>
      <c r="E49" s="55" t="s">
        <v>209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208</v>
      </c>
      <c r="B50" s="57">
        <v>4</v>
      </c>
      <c r="C50" s="57">
        <v>2022</v>
      </c>
      <c r="D50" s="57" t="s">
        <v>209</v>
      </c>
      <c r="E50" s="57" t="s">
        <v>209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208</v>
      </c>
      <c r="B51" s="55">
        <v>4</v>
      </c>
      <c r="C51" s="55">
        <v>2022</v>
      </c>
      <c r="D51" s="55" t="s">
        <v>209</v>
      </c>
      <c r="E51" s="55" t="s">
        <v>209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208</v>
      </c>
      <c r="B52" s="57">
        <v>4</v>
      </c>
      <c r="C52" s="57">
        <v>2022</v>
      </c>
      <c r="D52" s="57" t="s">
        <v>209</v>
      </c>
      <c r="E52" s="57" t="s">
        <v>209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208</v>
      </c>
      <c r="B53" s="55">
        <v>4</v>
      </c>
      <c r="C53" s="55">
        <v>2022</v>
      </c>
      <c r="D53" s="55" t="s">
        <v>209</v>
      </c>
      <c r="E53" s="55" t="s">
        <v>209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208</v>
      </c>
      <c r="B54" s="57">
        <v>4</v>
      </c>
      <c r="C54" s="57">
        <v>2022</v>
      </c>
      <c r="D54" s="57" t="s">
        <v>209</v>
      </c>
      <c r="E54" s="57" t="s">
        <v>209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208</v>
      </c>
      <c r="B55" s="55">
        <v>4</v>
      </c>
      <c r="C55" s="55">
        <v>2022</v>
      </c>
      <c r="D55" s="55" t="s">
        <v>209</v>
      </c>
      <c r="E55" s="55" t="s">
        <v>209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208</v>
      </c>
      <c r="B56" s="57">
        <v>4</v>
      </c>
      <c r="C56" s="57">
        <v>2022</v>
      </c>
      <c r="D56" s="57" t="s">
        <v>209</v>
      </c>
      <c r="E56" s="57" t="s">
        <v>209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208</v>
      </c>
      <c r="B57" s="55">
        <v>4</v>
      </c>
      <c r="C57" s="55">
        <v>2022</v>
      </c>
      <c r="D57" s="55" t="s">
        <v>209</v>
      </c>
      <c r="E57" s="55" t="s">
        <v>209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208</v>
      </c>
      <c r="B58" s="57">
        <v>4</v>
      </c>
      <c r="C58" s="57">
        <v>2022</v>
      </c>
      <c r="D58" s="57" t="s">
        <v>209</v>
      </c>
      <c r="E58" s="57" t="s">
        <v>209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208</v>
      </c>
      <c r="B59" s="55">
        <v>4</v>
      </c>
      <c r="C59" s="55">
        <v>2022</v>
      </c>
      <c r="D59" s="55" t="s">
        <v>209</v>
      </c>
      <c r="E59" s="55" t="s">
        <v>209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208</v>
      </c>
      <c r="B60" s="57">
        <v>4</v>
      </c>
      <c r="C60" s="57">
        <v>2022</v>
      </c>
      <c r="D60" s="57" t="s">
        <v>209</v>
      </c>
      <c r="E60" s="57" t="s">
        <v>209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208</v>
      </c>
      <c r="B61" s="55">
        <v>4</v>
      </c>
      <c r="C61" s="55">
        <v>2022</v>
      </c>
      <c r="D61" s="55" t="s">
        <v>209</v>
      </c>
      <c r="E61" s="55" t="s">
        <v>209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208</v>
      </c>
      <c r="B62" s="57">
        <v>4</v>
      </c>
      <c r="C62" s="57">
        <v>2022</v>
      </c>
      <c r="D62" s="57" t="s">
        <v>209</v>
      </c>
      <c r="E62" s="57" t="s">
        <v>209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208</v>
      </c>
      <c r="B63" s="55">
        <v>4</v>
      </c>
      <c r="C63" s="55">
        <v>2022</v>
      </c>
      <c r="D63" s="55" t="s">
        <v>209</v>
      </c>
      <c r="E63" s="55" t="s">
        <v>209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208</v>
      </c>
      <c r="B64" s="57">
        <v>4</v>
      </c>
      <c r="C64" s="57">
        <v>2022</v>
      </c>
      <c r="D64" s="57" t="s">
        <v>209</v>
      </c>
      <c r="E64" s="57" t="s">
        <v>209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208</v>
      </c>
      <c r="B65" s="55">
        <v>4</v>
      </c>
      <c r="C65" s="55">
        <v>2022</v>
      </c>
      <c r="D65" s="55" t="s">
        <v>209</v>
      </c>
      <c r="E65" s="55" t="s">
        <v>209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208</v>
      </c>
      <c r="B66" s="57">
        <v>4</v>
      </c>
      <c r="C66" s="57">
        <v>2022</v>
      </c>
      <c r="D66" s="57" t="s">
        <v>209</v>
      </c>
      <c r="E66" s="57" t="s">
        <v>209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208</v>
      </c>
      <c r="B67" s="55">
        <v>4</v>
      </c>
      <c r="C67" s="55">
        <v>2022</v>
      </c>
      <c r="D67" s="55" t="s">
        <v>209</v>
      </c>
      <c r="E67" s="55" t="s">
        <v>209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208</v>
      </c>
      <c r="B68" s="57">
        <v>4</v>
      </c>
      <c r="C68" s="57">
        <v>2022</v>
      </c>
      <c r="D68" s="57" t="s">
        <v>209</v>
      </c>
      <c r="E68" s="57" t="s">
        <v>209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208</v>
      </c>
      <c r="B69" s="55">
        <v>4</v>
      </c>
      <c r="C69" s="55">
        <v>2022</v>
      </c>
      <c r="D69" s="55" t="s">
        <v>209</v>
      </c>
      <c r="E69" s="55" t="s">
        <v>209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208</v>
      </c>
      <c r="B70" s="57">
        <v>4</v>
      </c>
      <c r="C70" s="57">
        <v>2022</v>
      </c>
      <c r="D70" s="57" t="s">
        <v>209</v>
      </c>
      <c r="E70" s="57" t="s">
        <v>209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208</v>
      </c>
      <c r="B71" s="55">
        <v>4</v>
      </c>
      <c r="C71" s="55">
        <v>2022</v>
      </c>
      <c r="D71" s="55" t="s">
        <v>209</v>
      </c>
      <c r="E71" s="55" t="s">
        <v>209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208</v>
      </c>
      <c r="B72" s="57">
        <v>4</v>
      </c>
      <c r="C72" s="57">
        <v>2022</v>
      </c>
      <c r="D72" s="57" t="s">
        <v>209</v>
      </c>
      <c r="E72" s="57" t="s">
        <v>209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208</v>
      </c>
      <c r="B73" s="55">
        <v>4</v>
      </c>
      <c r="C73" s="55">
        <v>2022</v>
      </c>
      <c r="D73" s="55" t="s">
        <v>209</v>
      </c>
      <c r="E73" s="55" t="s">
        <v>209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208</v>
      </c>
      <c r="B74" s="57">
        <v>4</v>
      </c>
      <c r="C74" s="57">
        <v>2022</v>
      </c>
      <c r="D74" s="57" t="s">
        <v>209</v>
      </c>
      <c r="E74" s="57" t="s">
        <v>209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208</v>
      </c>
      <c r="B75" s="55">
        <v>4</v>
      </c>
      <c r="C75" s="55">
        <v>2022</v>
      </c>
      <c r="D75" s="55" t="s">
        <v>209</v>
      </c>
      <c r="E75" s="55" t="s">
        <v>209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208</v>
      </c>
      <c r="B76" s="57">
        <v>4</v>
      </c>
      <c r="C76" s="57">
        <v>2022</v>
      </c>
      <c r="D76" s="57" t="s">
        <v>209</v>
      </c>
      <c r="E76" s="57" t="s">
        <v>209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208</v>
      </c>
      <c r="B77" s="55">
        <v>4</v>
      </c>
      <c r="C77" s="55">
        <v>2022</v>
      </c>
      <c r="D77" s="55" t="s">
        <v>209</v>
      </c>
      <c r="E77" s="55" t="s">
        <v>209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208</v>
      </c>
      <c r="B78" s="57">
        <v>4</v>
      </c>
      <c r="C78" s="57">
        <v>2022</v>
      </c>
      <c r="D78" s="57" t="s">
        <v>209</v>
      </c>
      <c r="E78" s="57" t="s">
        <v>209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208</v>
      </c>
      <c r="B79" s="55">
        <v>4</v>
      </c>
      <c r="C79" s="55">
        <v>2022</v>
      </c>
      <c r="D79" s="55" t="s">
        <v>209</v>
      </c>
      <c r="E79" s="55" t="s">
        <v>209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208</v>
      </c>
      <c r="B80" s="57">
        <v>4</v>
      </c>
      <c r="C80" s="57">
        <v>2022</v>
      </c>
      <c r="D80" s="57" t="s">
        <v>209</v>
      </c>
      <c r="E80" s="57" t="s">
        <v>209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208</v>
      </c>
      <c r="B81" s="55">
        <v>4</v>
      </c>
      <c r="C81" s="55">
        <v>2022</v>
      </c>
      <c r="D81" s="55" t="s">
        <v>209</v>
      </c>
      <c r="E81" s="55" t="s">
        <v>209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208</v>
      </c>
      <c r="B82" s="57">
        <v>4</v>
      </c>
      <c r="C82" s="57">
        <v>2022</v>
      </c>
      <c r="D82" s="57" t="s">
        <v>209</v>
      </c>
      <c r="E82" s="57" t="s">
        <v>209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208</v>
      </c>
      <c r="B83" s="55">
        <v>4</v>
      </c>
      <c r="C83" s="55">
        <v>2022</v>
      </c>
      <c r="D83" s="55" t="s">
        <v>209</v>
      </c>
      <c r="E83" s="55" t="s">
        <v>209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208</v>
      </c>
      <c r="B84" s="57">
        <v>4</v>
      </c>
      <c r="C84" s="57">
        <v>2022</v>
      </c>
      <c r="D84" s="57" t="s">
        <v>209</v>
      </c>
      <c r="E84" s="57" t="s">
        <v>209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208</v>
      </c>
      <c r="B85" s="55">
        <v>4</v>
      </c>
      <c r="C85" s="55">
        <v>2022</v>
      </c>
      <c r="D85" s="55" t="s">
        <v>209</v>
      </c>
      <c r="E85" s="55" t="s">
        <v>209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208</v>
      </c>
      <c r="B86" s="57">
        <v>4</v>
      </c>
      <c r="C86" s="57">
        <v>2022</v>
      </c>
      <c r="D86" s="57" t="s">
        <v>209</v>
      </c>
      <c r="E86" s="57" t="s">
        <v>209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208</v>
      </c>
      <c r="B87" s="55">
        <v>4</v>
      </c>
      <c r="C87" s="55">
        <v>2022</v>
      </c>
      <c r="D87" s="55" t="s">
        <v>209</v>
      </c>
      <c r="E87" s="55" t="s">
        <v>209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208</v>
      </c>
      <c r="B88" s="57">
        <v>4</v>
      </c>
      <c r="C88" s="57">
        <v>2022</v>
      </c>
      <c r="D88" s="57" t="s">
        <v>209</v>
      </c>
      <c r="E88" s="57" t="s">
        <v>209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208</v>
      </c>
      <c r="B89" s="55">
        <v>4</v>
      </c>
      <c r="C89" s="55">
        <v>2022</v>
      </c>
      <c r="D89" s="55" t="s">
        <v>209</v>
      </c>
      <c r="E89" s="55" t="s">
        <v>209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208</v>
      </c>
      <c r="B90" s="57">
        <v>4</v>
      </c>
      <c r="C90" s="57">
        <v>2022</v>
      </c>
      <c r="D90" s="57" t="s">
        <v>209</v>
      </c>
      <c r="E90" s="57" t="s">
        <v>209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208</v>
      </c>
      <c r="B91" s="55">
        <v>4</v>
      </c>
      <c r="C91" s="55">
        <v>2022</v>
      </c>
      <c r="D91" s="55" t="s">
        <v>209</v>
      </c>
      <c r="E91" s="55" t="s">
        <v>209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208</v>
      </c>
      <c r="B92" s="57">
        <v>4</v>
      </c>
      <c r="C92" s="57">
        <v>2022</v>
      </c>
      <c r="D92" s="57" t="s">
        <v>209</v>
      </c>
      <c r="E92" s="57" t="s">
        <v>209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208</v>
      </c>
      <c r="B93" s="55">
        <v>4</v>
      </c>
      <c r="C93" s="55">
        <v>2022</v>
      </c>
      <c r="D93" s="55" t="s">
        <v>209</v>
      </c>
      <c r="E93" s="55" t="s">
        <v>209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208</v>
      </c>
      <c r="B94" s="57">
        <v>4</v>
      </c>
      <c r="C94" s="57">
        <v>2022</v>
      </c>
      <c r="D94" s="57" t="s">
        <v>209</v>
      </c>
      <c r="E94" s="57" t="s">
        <v>209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208</v>
      </c>
      <c r="B95" s="55">
        <v>4</v>
      </c>
      <c r="C95" s="55">
        <v>2022</v>
      </c>
      <c r="D95" s="55" t="s">
        <v>209</v>
      </c>
      <c r="E95" s="55" t="s">
        <v>209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208</v>
      </c>
      <c r="B96" s="57">
        <v>4</v>
      </c>
      <c r="C96" s="57">
        <v>2022</v>
      </c>
      <c r="D96" s="57" t="s">
        <v>209</v>
      </c>
      <c r="E96" s="57" t="s">
        <v>209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208</v>
      </c>
      <c r="B97" s="55">
        <v>4</v>
      </c>
      <c r="C97" s="55">
        <v>2022</v>
      </c>
      <c r="D97" s="55" t="s">
        <v>209</v>
      </c>
      <c r="E97" s="55" t="s">
        <v>209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208</v>
      </c>
      <c r="B98" s="57">
        <v>4</v>
      </c>
      <c r="C98" s="57">
        <v>2022</v>
      </c>
      <c r="D98" s="57" t="s">
        <v>209</v>
      </c>
      <c r="E98" s="57" t="s">
        <v>209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208</v>
      </c>
      <c r="B99" s="55">
        <v>4</v>
      </c>
      <c r="C99" s="55">
        <v>2022</v>
      </c>
      <c r="D99" s="55" t="s">
        <v>209</v>
      </c>
      <c r="E99" s="55" t="s">
        <v>209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208</v>
      </c>
      <c r="B100" s="57">
        <v>4</v>
      </c>
      <c r="C100" s="57">
        <v>2022</v>
      </c>
      <c r="D100" s="57" t="s">
        <v>209</v>
      </c>
      <c r="E100" s="57" t="s">
        <v>209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208</v>
      </c>
      <c r="B101" s="55">
        <v>4</v>
      </c>
      <c r="C101" s="55">
        <v>2022</v>
      </c>
      <c r="D101" s="55" t="s">
        <v>209</v>
      </c>
      <c r="E101" s="55" t="s">
        <v>209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208</v>
      </c>
      <c r="B102" s="57">
        <v>4</v>
      </c>
      <c r="C102" s="57">
        <v>2022</v>
      </c>
      <c r="D102" s="57" t="s">
        <v>209</v>
      </c>
      <c r="E102" s="57" t="s">
        <v>209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208</v>
      </c>
      <c r="B103" s="55">
        <v>4</v>
      </c>
      <c r="C103" s="55">
        <v>2022</v>
      </c>
      <c r="D103" s="55" t="s">
        <v>209</v>
      </c>
      <c r="E103" s="55" t="s">
        <v>209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208</v>
      </c>
      <c r="B104" s="57">
        <v>4</v>
      </c>
      <c r="C104" s="57">
        <v>2022</v>
      </c>
      <c r="D104" s="57" t="s">
        <v>209</v>
      </c>
      <c r="E104" s="57" t="s">
        <v>209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208</v>
      </c>
      <c r="B105" s="55">
        <v>4</v>
      </c>
      <c r="C105" s="55">
        <v>2022</v>
      </c>
      <c r="D105" s="55" t="s">
        <v>209</v>
      </c>
      <c r="E105" s="55" t="s">
        <v>209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208</v>
      </c>
      <c r="B106" s="57">
        <v>4</v>
      </c>
      <c r="C106" s="57">
        <v>2022</v>
      </c>
      <c r="D106" s="57" t="s">
        <v>209</v>
      </c>
      <c r="E106" s="57" t="s">
        <v>209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208</v>
      </c>
      <c r="B107" s="55">
        <v>4</v>
      </c>
      <c r="C107" s="55">
        <v>2022</v>
      </c>
      <c r="D107" s="55" t="s">
        <v>209</v>
      </c>
      <c r="E107" s="55" t="s">
        <v>209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208</v>
      </c>
      <c r="B108" s="57">
        <v>4</v>
      </c>
      <c r="C108" s="57">
        <v>2022</v>
      </c>
      <c r="D108" s="57" t="s">
        <v>209</v>
      </c>
      <c r="E108" s="57" t="s">
        <v>209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208</v>
      </c>
      <c r="B109" s="55">
        <v>4</v>
      </c>
      <c r="C109" s="55">
        <v>2022</v>
      </c>
      <c r="D109" s="55" t="s">
        <v>209</v>
      </c>
      <c r="E109" s="55" t="s">
        <v>209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208</v>
      </c>
      <c r="B110" s="57">
        <v>4</v>
      </c>
      <c r="C110" s="57">
        <v>2022</v>
      </c>
      <c r="D110" s="57" t="s">
        <v>209</v>
      </c>
      <c r="E110" s="57" t="s">
        <v>209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208</v>
      </c>
      <c r="B111" s="55">
        <v>4</v>
      </c>
      <c r="C111" s="55">
        <v>2022</v>
      </c>
      <c r="D111" s="55" t="s">
        <v>209</v>
      </c>
      <c r="E111" s="55" t="s">
        <v>209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208</v>
      </c>
      <c r="B112" s="57">
        <v>4</v>
      </c>
      <c r="C112" s="57">
        <v>2022</v>
      </c>
      <c r="D112" s="57" t="s">
        <v>209</v>
      </c>
      <c r="E112" s="57" t="s">
        <v>209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208</v>
      </c>
      <c r="B113" s="55">
        <v>4</v>
      </c>
      <c r="C113" s="55">
        <v>2022</v>
      </c>
      <c r="D113" s="55" t="s">
        <v>209</v>
      </c>
      <c r="E113" s="55" t="s">
        <v>209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208</v>
      </c>
      <c r="B114" s="57">
        <v>4</v>
      </c>
      <c r="C114" s="57">
        <v>2022</v>
      </c>
      <c r="D114" s="57" t="s">
        <v>209</v>
      </c>
      <c r="E114" s="57" t="s">
        <v>209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208</v>
      </c>
      <c r="B115" s="55">
        <v>4</v>
      </c>
      <c r="C115" s="55">
        <v>2022</v>
      </c>
      <c r="D115" s="55" t="s">
        <v>209</v>
      </c>
      <c r="E115" s="55" t="s">
        <v>209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208</v>
      </c>
      <c r="B116" s="57">
        <v>4</v>
      </c>
      <c r="C116" s="57">
        <v>2022</v>
      </c>
      <c r="D116" s="57" t="s">
        <v>209</v>
      </c>
      <c r="E116" s="57" t="s">
        <v>209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208</v>
      </c>
      <c r="B117" s="55">
        <v>4</v>
      </c>
      <c r="C117" s="55">
        <v>2022</v>
      </c>
      <c r="D117" s="55" t="s">
        <v>209</v>
      </c>
      <c r="E117" s="55" t="s">
        <v>209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208</v>
      </c>
      <c r="B118" s="57">
        <v>4</v>
      </c>
      <c r="C118" s="57">
        <v>2022</v>
      </c>
      <c r="D118" s="57" t="s">
        <v>209</v>
      </c>
      <c r="E118" s="57" t="s">
        <v>209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208</v>
      </c>
      <c r="B119" s="55">
        <v>4</v>
      </c>
      <c r="C119" s="55">
        <v>2022</v>
      </c>
      <c r="D119" s="55" t="s">
        <v>209</v>
      </c>
      <c r="E119" s="55" t="s">
        <v>209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208</v>
      </c>
      <c r="B120" s="57">
        <v>4</v>
      </c>
      <c r="C120" s="57">
        <v>2022</v>
      </c>
      <c r="D120" s="57" t="s">
        <v>209</v>
      </c>
      <c r="E120" s="57" t="s">
        <v>209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208</v>
      </c>
      <c r="B121" s="55">
        <v>4</v>
      </c>
      <c r="C121" s="55">
        <v>2022</v>
      </c>
      <c r="D121" s="55" t="s">
        <v>209</v>
      </c>
      <c r="E121" s="55" t="s">
        <v>209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208</v>
      </c>
      <c r="B122" s="57">
        <v>4</v>
      </c>
      <c r="C122" s="57">
        <v>2022</v>
      </c>
      <c r="D122" s="57" t="s">
        <v>209</v>
      </c>
      <c r="E122" s="57" t="s">
        <v>209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208</v>
      </c>
      <c r="B123" s="55">
        <v>4</v>
      </c>
      <c r="C123" s="55">
        <v>2022</v>
      </c>
      <c r="D123" s="55" t="s">
        <v>209</v>
      </c>
      <c r="E123" s="55" t="s">
        <v>209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208</v>
      </c>
      <c r="B124" s="57">
        <v>4</v>
      </c>
      <c r="C124" s="57">
        <v>2022</v>
      </c>
      <c r="D124" s="57" t="s">
        <v>209</v>
      </c>
      <c r="E124" s="57" t="s">
        <v>209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208</v>
      </c>
      <c r="B125" s="55">
        <v>4</v>
      </c>
      <c r="C125" s="55">
        <v>2022</v>
      </c>
      <c r="D125" s="55" t="s">
        <v>209</v>
      </c>
      <c r="E125" s="55" t="s">
        <v>209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208</v>
      </c>
      <c r="B126" s="57">
        <v>4</v>
      </c>
      <c r="C126" s="57">
        <v>2022</v>
      </c>
      <c r="D126" s="57" t="s">
        <v>209</v>
      </c>
      <c r="E126" s="57" t="s">
        <v>209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208</v>
      </c>
      <c r="B127" s="55">
        <v>4</v>
      </c>
      <c r="C127" s="55">
        <v>2022</v>
      </c>
      <c r="D127" s="55" t="s">
        <v>209</v>
      </c>
      <c r="E127" s="55" t="s">
        <v>209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208</v>
      </c>
      <c r="B128" s="57">
        <v>4</v>
      </c>
      <c r="C128" s="57">
        <v>2022</v>
      </c>
      <c r="D128" s="57" t="s">
        <v>209</v>
      </c>
      <c r="E128" s="57" t="s">
        <v>209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208</v>
      </c>
      <c r="B129" s="55">
        <v>4</v>
      </c>
      <c r="C129" s="55">
        <v>2022</v>
      </c>
      <c r="D129" s="55" t="s">
        <v>209</v>
      </c>
      <c r="E129" s="55" t="s">
        <v>209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208</v>
      </c>
      <c r="B130" s="57">
        <v>4</v>
      </c>
      <c r="C130" s="57">
        <v>2022</v>
      </c>
      <c r="D130" s="57" t="s">
        <v>209</v>
      </c>
      <c r="E130" s="57" t="s">
        <v>209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208</v>
      </c>
      <c r="B131" s="55">
        <v>4</v>
      </c>
      <c r="C131" s="55">
        <v>2022</v>
      </c>
      <c r="D131" s="55" t="s">
        <v>209</v>
      </c>
      <c r="E131" s="55" t="s">
        <v>209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208</v>
      </c>
      <c r="B132" s="57">
        <v>4</v>
      </c>
      <c r="C132" s="57">
        <v>2022</v>
      </c>
      <c r="D132" s="57" t="s">
        <v>209</v>
      </c>
      <c r="E132" s="57" t="s">
        <v>209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208</v>
      </c>
      <c r="B133" s="55">
        <v>4</v>
      </c>
      <c r="C133" s="55">
        <v>2022</v>
      </c>
      <c r="D133" s="55" t="s">
        <v>209</v>
      </c>
      <c r="E133" s="55" t="s">
        <v>209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208</v>
      </c>
      <c r="B134" s="57">
        <v>4</v>
      </c>
      <c r="C134" s="57">
        <v>2022</v>
      </c>
      <c r="D134" s="57" t="s">
        <v>209</v>
      </c>
      <c r="E134" s="57" t="s">
        <v>209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208</v>
      </c>
      <c r="B135" s="55">
        <v>4</v>
      </c>
      <c r="C135" s="55">
        <v>2022</v>
      </c>
      <c r="D135" s="55" t="s">
        <v>209</v>
      </c>
      <c r="E135" s="55" t="s">
        <v>209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208</v>
      </c>
      <c r="B136" s="57">
        <v>4</v>
      </c>
      <c r="C136" s="57">
        <v>2022</v>
      </c>
      <c r="D136" s="57" t="s">
        <v>209</v>
      </c>
      <c r="E136" s="57" t="s">
        <v>209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208</v>
      </c>
      <c r="B137" s="55">
        <v>4</v>
      </c>
      <c r="C137" s="55">
        <v>2022</v>
      </c>
      <c r="D137" s="55" t="s">
        <v>209</v>
      </c>
      <c r="E137" s="55" t="s">
        <v>209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208</v>
      </c>
      <c r="B138" s="57">
        <v>4</v>
      </c>
      <c r="C138" s="57">
        <v>2022</v>
      </c>
      <c r="D138" s="57" t="s">
        <v>209</v>
      </c>
      <c r="E138" s="57" t="s">
        <v>209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208</v>
      </c>
      <c r="B139" s="55">
        <v>4</v>
      </c>
      <c r="C139" s="55">
        <v>2022</v>
      </c>
      <c r="D139" s="55" t="s">
        <v>209</v>
      </c>
      <c r="E139" s="55" t="s">
        <v>209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208</v>
      </c>
      <c r="B140" s="57">
        <v>4</v>
      </c>
      <c r="C140" s="57">
        <v>2022</v>
      </c>
      <c r="D140" s="57" t="s">
        <v>209</v>
      </c>
      <c r="E140" s="57" t="s">
        <v>209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208</v>
      </c>
      <c r="B141" s="55">
        <v>4</v>
      </c>
      <c r="C141" s="55">
        <v>2022</v>
      </c>
      <c r="D141" s="55" t="s">
        <v>209</v>
      </c>
      <c r="E141" s="55" t="s">
        <v>209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208</v>
      </c>
      <c r="B142" s="57">
        <v>4</v>
      </c>
      <c r="C142" s="57">
        <v>2022</v>
      </c>
      <c r="D142" s="57" t="s">
        <v>209</v>
      </c>
      <c r="E142" s="57" t="s">
        <v>209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208</v>
      </c>
      <c r="B143" s="55">
        <v>4</v>
      </c>
      <c r="C143" s="55">
        <v>2022</v>
      </c>
      <c r="D143" s="55" t="s">
        <v>209</v>
      </c>
      <c r="E143" s="55" t="s">
        <v>209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208</v>
      </c>
      <c r="B144" s="57">
        <v>4</v>
      </c>
      <c r="C144" s="57">
        <v>2022</v>
      </c>
      <c r="D144" s="57" t="s">
        <v>209</v>
      </c>
      <c r="E144" s="57" t="s">
        <v>209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208</v>
      </c>
      <c r="B145" s="55">
        <v>4</v>
      </c>
      <c r="C145" s="55">
        <v>2022</v>
      </c>
      <c r="D145" s="55" t="s">
        <v>209</v>
      </c>
      <c r="E145" s="55" t="s">
        <v>209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208</v>
      </c>
      <c r="B146" s="57">
        <v>4</v>
      </c>
      <c r="C146" s="57">
        <v>2022</v>
      </c>
      <c r="D146" s="57" t="s">
        <v>209</v>
      </c>
      <c r="E146" s="57" t="s">
        <v>209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208</v>
      </c>
      <c r="B147" s="55">
        <v>4</v>
      </c>
      <c r="C147" s="55">
        <v>2022</v>
      </c>
      <c r="D147" s="55" t="s">
        <v>209</v>
      </c>
      <c r="E147" s="55" t="s">
        <v>209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208</v>
      </c>
      <c r="B148" s="57">
        <v>4</v>
      </c>
      <c r="C148" s="57">
        <v>2022</v>
      </c>
      <c r="D148" s="57" t="s">
        <v>209</v>
      </c>
      <c r="E148" s="57" t="s">
        <v>209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208</v>
      </c>
      <c r="B149" s="55">
        <v>4</v>
      </c>
      <c r="C149" s="55">
        <v>2022</v>
      </c>
      <c r="D149" s="55" t="s">
        <v>209</v>
      </c>
      <c r="E149" s="55" t="s">
        <v>209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208</v>
      </c>
      <c r="B150" s="57">
        <v>4</v>
      </c>
      <c r="C150" s="57">
        <v>2022</v>
      </c>
      <c r="D150" s="57" t="s">
        <v>209</v>
      </c>
      <c r="E150" s="57" t="s">
        <v>209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208</v>
      </c>
      <c r="B151" s="55">
        <v>4</v>
      </c>
      <c r="C151" s="55">
        <v>2022</v>
      </c>
      <c r="D151" s="55" t="s">
        <v>209</v>
      </c>
      <c r="E151" s="55" t="s">
        <v>209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208</v>
      </c>
      <c r="B152" s="57">
        <v>4</v>
      </c>
      <c r="C152" s="57">
        <v>2022</v>
      </c>
      <c r="D152" s="57" t="s">
        <v>209</v>
      </c>
      <c r="E152" s="57" t="s">
        <v>209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208</v>
      </c>
      <c r="B153" s="55">
        <v>4</v>
      </c>
      <c r="C153" s="55">
        <v>2022</v>
      </c>
      <c r="D153" s="55" t="s">
        <v>209</v>
      </c>
      <c r="E153" s="55" t="s">
        <v>209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208</v>
      </c>
      <c r="B154" s="57">
        <v>4</v>
      </c>
      <c r="C154" s="57">
        <v>2022</v>
      </c>
      <c r="D154" s="57" t="s">
        <v>209</v>
      </c>
      <c r="E154" s="57" t="s">
        <v>209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208</v>
      </c>
      <c r="B155" s="55">
        <v>4</v>
      </c>
      <c r="C155" s="55">
        <v>2022</v>
      </c>
      <c r="D155" s="55" t="s">
        <v>209</v>
      </c>
      <c r="E155" s="55" t="s">
        <v>209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208</v>
      </c>
      <c r="B156" s="57">
        <v>4</v>
      </c>
      <c r="C156" s="57">
        <v>2022</v>
      </c>
      <c r="D156" s="57" t="s">
        <v>209</v>
      </c>
      <c r="E156" s="57" t="s">
        <v>209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208</v>
      </c>
      <c r="B157" s="55">
        <v>4</v>
      </c>
      <c r="C157" s="55">
        <v>2022</v>
      </c>
      <c r="D157" s="55" t="s">
        <v>209</v>
      </c>
      <c r="E157" s="55" t="s">
        <v>209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208</v>
      </c>
      <c r="B158" s="57">
        <v>4</v>
      </c>
      <c r="C158" s="57">
        <v>2022</v>
      </c>
      <c r="D158" s="57" t="s">
        <v>209</v>
      </c>
      <c r="E158" s="57" t="s">
        <v>209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208</v>
      </c>
      <c r="B159" s="55">
        <v>4</v>
      </c>
      <c r="C159" s="55">
        <v>2022</v>
      </c>
      <c r="D159" s="55" t="s">
        <v>209</v>
      </c>
      <c r="E159" s="55" t="s">
        <v>209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208</v>
      </c>
      <c r="B160" s="57">
        <v>4</v>
      </c>
      <c r="C160" s="57">
        <v>2022</v>
      </c>
      <c r="D160" s="57" t="s">
        <v>209</v>
      </c>
      <c r="E160" s="57" t="s">
        <v>209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208</v>
      </c>
      <c r="B161" s="55">
        <v>4</v>
      </c>
      <c r="C161" s="55">
        <v>2022</v>
      </c>
      <c r="D161" s="55" t="s">
        <v>209</v>
      </c>
      <c r="E161" s="55" t="s">
        <v>209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208</v>
      </c>
      <c r="B162" s="57">
        <v>4</v>
      </c>
      <c r="C162" s="57">
        <v>2022</v>
      </c>
      <c r="D162" s="57" t="s">
        <v>209</v>
      </c>
      <c r="E162" s="57" t="s">
        <v>209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208</v>
      </c>
      <c r="B163" s="55">
        <v>4</v>
      </c>
      <c r="C163" s="55">
        <v>2022</v>
      </c>
      <c r="D163" s="55" t="s">
        <v>209</v>
      </c>
      <c r="E163" s="55" t="s">
        <v>209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208</v>
      </c>
      <c r="B164" s="57">
        <v>4</v>
      </c>
      <c r="C164" s="57">
        <v>2022</v>
      </c>
      <c r="D164" s="57" t="s">
        <v>209</v>
      </c>
      <c r="E164" s="57" t="s">
        <v>209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208</v>
      </c>
      <c r="B165" s="55">
        <v>4</v>
      </c>
      <c r="C165" s="55">
        <v>2022</v>
      </c>
      <c r="D165" s="55" t="s">
        <v>209</v>
      </c>
      <c r="E165" s="55" t="s">
        <v>209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208</v>
      </c>
      <c r="B166" s="57">
        <v>4</v>
      </c>
      <c r="C166" s="57">
        <v>2022</v>
      </c>
      <c r="D166" s="57" t="s">
        <v>209</v>
      </c>
      <c r="E166" s="57" t="s">
        <v>209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208</v>
      </c>
      <c r="B167" s="55">
        <v>4</v>
      </c>
      <c r="C167" s="55">
        <v>2022</v>
      </c>
      <c r="D167" s="55" t="s">
        <v>209</v>
      </c>
      <c r="E167" s="55" t="s">
        <v>209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208</v>
      </c>
      <c r="B168" s="57">
        <v>4</v>
      </c>
      <c r="C168" s="57">
        <v>2022</v>
      </c>
      <c r="D168" s="57" t="s">
        <v>209</v>
      </c>
      <c r="E168" s="57" t="s">
        <v>209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208</v>
      </c>
      <c r="B169" s="55">
        <v>4</v>
      </c>
      <c r="C169" s="55">
        <v>2022</v>
      </c>
      <c r="D169" s="55" t="s">
        <v>209</v>
      </c>
      <c r="E169" s="55" t="s">
        <v>209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208</v>
      </c>
      <c r="B170" s="57">
        <v>4</v>
      </c>
      <c r="C170" s="57">
        <v>2022</v>
      </c>
      <c r="D170" s="57" t="s">
        <v>209</v>
      </c>
      <c r="E170" s="57" t="s">
        <v>209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208</v>
      </c>
      <c r="B171" s="55">
        <v>4</v>
      </c>
      <c r="C171" s="55">
        <v>2022</v>
      </c>
      <c r="D171" s="55" t="s">
        <v>209</v>
      </c>
      <c r="E171" s="55" t="s">
        <v>209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208</v>
      </c>
      <c r="B172" s="57">
        <v>4</v>
      </c>
      <c r="C172" s="57">
        <v>2022</v>
      </c>
      <c r="D172" s="57" t="s">
        <v>209</v>
      </c>
      <c r="E172" s="57" t="s">
        <v>209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208</v>
      </c>
      <c r="B173" s="55">
        <v>4</v>
      </c>
      <c r="C173" s="55">
        <v>2022</v>
      </c>
      <c r="D173" s="55" t="s">
        <v>209</v>
      </c>
      <c r="E173" s="55" t="s">
        <v>209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208</v>
      </c>
      <c r="B174" s="57">
        <v>4</v>
      </c>
      <c r="C174" s="57">
        <v>2022</v>
      </c>
      <c r="D174" s="57" t="s">
        <v>209</v>
      </c>
      <c r="E174" s="57" t="s">
        <v>209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208</v>
      </c>
      <c r="B175" s="55">
        <v>4</v>
      </c>
      <c r="C175" s="55">
        <v>2022</v>
      </c>
      <c r="D175" s="55" t="s">
        <v>209</v>
      </c>
      <c r="E175" s="55" t="s">
        <v>209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208</v>
      </c>
      <c r="B176" s="57">
        <v>4</v>
      </c>
      <c r="C176" s="57">
        <v>2022</v>
      </c>
      <c r="D176" s="57" t="s">
        <v>209</v>
      </c>
      <c r="E176" s="57" t="s">
        <v>209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208</v>
      </c>
      <c r="B177" s="55">
        <v>4</v>
      </c>
      <c r="C177" s="55">
        <v>2022</v>
      </c>
      <c r="D177" s="55" t="s">
        <v>209</v>
      </c>
      <c r="E177" s="55" t="s">
        <v>209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208</v>
      </c>
      <c r="B178" s="57">
        <v>4</v>
      </c>
      <c r="C178" s="57">
        <v>2022</v>
      </c>
      <c r="D178" s="57" t="s">
        <v>209</v>
      </c>
      <c r="E178" s="57" t="s">
        <v>209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208</v>
      </c>
      <c r="B179" s="55">
        <v>4</v>
      </c>
      <c r="C179" s="55">
        <v>2022</v>
      </c>
      <c r="D179" s="55" t="s">
        <v>209</v>
      </c>
      <c r="E179" s="55" t="s">
        <v>209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208</v>
      </c>
      <c r="B180" s="57">
        <v>4</v>
      </c>
      <c r="C180" s="57">
        <v>2022</v>
      </c>
      <c r="D180" s="57" t="s">
        <v>209</v>
      </c>
      <c r="E180" s="57" t="s">
        <v>209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208</v>
      </c>
      <c r="B181" s="55">
        <v>4</v>
      </c>
      <c r="C181" s="55">
        <v>2022</v>
      </c>
      <c r="D181" s="55" t="s">
        <v>209</v>
      </c>
      <c r="E181" s="55" t="s">
        <v>209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208</v>
      </c>
      <c r="B182" s="57">
        <v>4</v>
      </c>
      <c r="C182" s="57">
        <v>2022</v>
      </c>
      <c r="D182" s="57" t="s">
        <v>209</v>
      </c>
      <c r="E182" s="57" t="s">
        <v>209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208</v>
      </c>
      <c r="B183" s="55">
        <v>4</v>
      </c>
      <c r="C183" s="55">
        <v>2022</v>
      </c>
      <c r="D183" s="55" t="s">
        <v>209</v>
      </c>
      <c r="E183" s="55" t="s">
        <v>209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208</v>
      </c>
      <c r="B184" s="57">
        <v>4</v>
      </c>
      <c r="C184" s="57">
        <v>2022</v>
      </c>
      <c r="D184" s="57" t="s">
        <v>209</v>
      </c>
      <c r="E184" s="57" t="s">
        <v>209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208</v>
      </c>
      <c r="B185" s="55">
        <v>4</v>
      </c>
      <c r="C185" s="55">
        <v>2022</v>
      </c>
      <c r="D185" s="55" t="s">
        <v>209</v>
      </c>
      <c r="E185" s="55" t="s">
        <v>209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208</v>
      </c>
      <c r="B186" s="57">
        <v>4</v>
      </c>
      <c r="C186" s="57">
        <v>2022</v>
      </c>
      <c r="D186" s="57" t="s">
        <v>209</v>
      </c>
      <c r="E186" s="57" t="s">
        <v>209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208</v>
      </c>
      <c r="B187" s="55">
        <v>4</v>
      </c>
      <c r="C187" s="55">
        <v>2022</v>
      </c>
      <c r="D187" s="55" t="s">
        <v>209</v>
      </c>
      <c r="E187" s="55" t="s">
        <v>209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208</v>
      </c>
      <c r="B188" s="57">
        <v>4</v>
      </c>
      <c r="C188" s="57">
        <v>2022</v>
      </c>
      <c r="D188" s="57" t="s">
        <v>209</v>
      </c>
      <c r="E188" s="57" t="s">
        <v>209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208</v>
      </c>
      <c r="B189" s="55">
        <v>4</v>
      </c>
      <c r="C189" s="55">
        <v>2022</v>
      </c>
      <c r="D189" s="55" t="s">
        <v>209</v>
      </c>
      <c r="E189" s="55" t="s">
        <v>209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208</v>
      </c>
      <c r="B190" s="57">
        <v>4</v>
      </c>
      <c r="C190" s="57">
        <v>2022</v>
      </c>
      <c r="D190" s="57" t="s">
        <v>209</v>
      </c>
      <c r="E190" s="57" t="s">
        <v>209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208</v>
      </c>
      <c r="B191" s="55">
        <v>4</v>
      </c>
      <c r="C191" s="55">
        <v>2022</v>
      </c>
      <c r="D191" s="55" t="s">
        <v>209</v>
      </c>
      <c r="E191" s="55" t="s">
        <v>209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208</v>
      </c>
      <c r="B192" s="57">
        <v>4</v>
      </c>
      <c r="C192" s="57">
        <v>2022</v>
      </c>
      <c r="D192" s="57" t="s">
        <v>209</v>
      </c>
      <c r="E192" s="57" t="s">
        <v>209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208</v>
      </c>
      <c r="B193" s="55">
        <v>4</v>
      </c>
      <c r="C193" s="55">
        <v>2022</v>
      </c>
      <c r="D193" s="55" t="s">
        <v>209</v>
      </c>
      <c r="E193" s="55" t="s">
        <v>209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208</v>
      </c>
      <c r="B194" s="57">
        <v>4</v>
      </c>
      <c r="C194" s="57">
        <v>2022</v>
      </c>
      <c r="D194" s="57" t="s">
        <v>209</v>
      </c>
      <c r="E194" s="57" t="s">
        <v>209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208</v>
      </c>
      <c r="B195" s="55">
        <v>4</v>
      </c>
      <c r="C195" s="55">
        <v>2022</v>
      </c>
      <c r="D195" s="55" t="s">
        <v>209</v>
      </c>
      <c r="E195" s="55" t="s">
        <v>209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208</v>
      </c>
      <c r="B196" s="57">
        <v>4</v>
      </c>
      <c r="C196" s="57">
        <v>2022</v>
      </c>
      <c r="D196" s="57" t="s">
        <v>209</v>
      </c>
      <c r="E196" s="57" t="s">
        <v>209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208</v>
      </c>
      <c r="B197" s="55">
        <v>4</v>
      </c>
      <c r="C197" s="55">
        <v>2022</v>
      </c>
      <c r="D197" s="55" t="s">
        <v>209</v>
      </c>
      <c r="E197" s="55" t="s">
        <v>209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208</v>
      </c>
      <c r="B198" s="57">
        <v>4</v>
      </c>
      <c r="C198" s="57">
        <v>2022</v>
      </c>
      <c r="D198" s="57" t="s">
        <v>209</v>
      </c>
      <c r="E198" s="57" t="s">
        <v>209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208</v>
      </c>
      <c r="B199" s="55">
        <v>4</v>
      </c>
      <c r="C199" s="55">
        <v>2022</v>
      </c>
      <c r="D199" s="55" t="s">
        <v>209</v>
      </c>
      <c r="E199" s="55" t="s">
        <v>209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208</v>
      </c>
      <c r="B200" s="57">
        <v>4</v>
      </c>
      <c r="C200" s="57">
        <v>2022</v>
      </c>
      <c r="D200" s="57" t="s">
        <v>209</v>
      </c>
      <c r="E200" s="57" t="s">
        <v>209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208</v>
      </c>
      <c r="B201" s="55">
        <v>4</v>
      </c>
      <c r="C201" s="55">
        <v>2022</v>
      </c>
      <c r="D201" s="55" t="s">
        <v>209</v>
      </c>
      <c r="E201" s="55" t="s">
        <v>209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208</v>
      </c>
      <c r="B202" s="57">
        <v>4</v>
      </c>
      <c r="C202" s="57">
        <v>2022</v>
      </c>
      <c r="D202" s="57" t="s">
        <v>209</v>
      </c>
      <c r="E202" s="57" t="s">
        <v>209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208</v>
      </c>
      <c r="B203" s="55">
        <v>4</v>
      </c>
      <c r="C203" s="55">
        <v>2022</v>
      </c>
      <c r="D203" s="55" t="s">
        <v>209</v>
      </c>
      <c r="E203" s="55" t="s">
        <v>209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208</v>
      </c>
      <c r="B204" s="57">
        <v>4</v>
      </c>
      <c r="C204" s="57">
        <v>2022</v>
      </c>
      <c r="D204" s="57" t="s">
        <v>209</v>
      </c>
      <c r="E204" s="57" t="s">
        <v>209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208</v>
      </c>
      <c r="B205" s="55">
        <v>4</v>
      </c>
      <c r="C205" s="55">
        <v>2022</v>
      </c>
      <c r="D205" s="55" t="s">
        <v>209</v>
      </c>
      <c r="E205" s="55" t="s">
        <v>209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208</v>
      </c>
      <c r="B206" s="57">
        <v>4</v>
      </c>
      <c r="C206" s="57">
        <v>2022</v>
      </c>
      <c r="D206" s="57" t="s">
        <v>209</v>
      </c>
      <c r="E206" s="57" t="s">
        <v>209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208</v>
      </c>
      <c r="B207" s="55">
        <v>4</v>
      </c>
      <c r="C207" s="55">
        <v>2022</v>
      </c>
      <c r="D207" s="55" t="s">
        <v>209</v>
      </c>
      <c r="E207" s="55" t="s">
        <v>209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208</v>
      </c>
      <c r="B208" s="57">
        <v>4</v>
      </c>
      <c r="C208" s="57">
        <v>2022</v>
      </c>
      <c r="D208" s="57" t="s">
        <v>209</v>
      </c>
      <c r="E208" s="57" t="s">
        <v>209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208</v>
      </c>
      <c r="B209" s="55">
        <v>4</v>
      </c>
      <c r="C209" s="55">
        <v>2022</v>
      </c>
      <c r="D209" s="55" t="s">
        <v>209</v>
      </c>
      <c r="E209" s="55" t="s">
        <v>209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208</v>
      </c>
      <c r="B210" s="57">
        <v>4</v>
      </c>
      <c r="C210" s="57">
        <v>2022</v>
      </c>
      <c r="D210" s="57" t="s">
        <v>209</v>
      </c>
      <c r="E210" s="57" t="s">
        <v>209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208</v>
      </c>
      <c r="B211" s="55">
        <v>4</v>
      </c>
      <c r="C211" s="55">
        <v>2022</v>
      </c>
      <c r="D211" s="55" t="s">
        <v>209</v>
      </c>
      <c r="E211" s="55" t="s">
        <v>209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208</v>
      </c>
      <c r="B212" s="57">
        <v>4</v>
      </c>
      <c r="C212" s="57">
        <v>2022</v>
      </c>
      <c r="D212" s="57" t="s">
        <v>209</v>
      </c>
      <c r="E212" s="57" t="s">
        <v>209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208</v>
      </c>
      <c r="B213" s="55">
        <v>4</v>
      </c>
      <c r="C213" s="55">
        <v>2022</v>
      </c>
      <c r="D213" s="55" t="s">
        <v>209</v>
      </c>
      <c r="E213" s="55" t="s">
        <v>209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208</v>
      </c>
      <c r="B214" s="57">
        <v>4</v>
      </c>
      <c r="C214" s="57">
        <v>2022</v>
      </c>
      <c r="D214" s="57" t="s">
        <v>209</v>
      </c>
      <c r="E214" s="57" t="s">
        <v>209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208</v>
      </c>
      <c r="B215" s="55">
        <v>4</v>
      </c>
      <c r="C215" s="55">
        <v>2022</v>
      </c>
      <c r="D215" s="55" t="s">
        <v>209</v>
      </c>
      <c r="E215" s="55" t="s">
        <v>209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208</v>
      </c>
      <c r="B216" s="57">
        <v>4</v>
      </c>
      <c r="C216" s="57">
        <v>2022</v>
      </c>
      <c r="D216" s="57" t="s">
        <v>209</v>
      </c>
      <c r="E216" s="57" t="s">
        <v>209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208</v>
      </c>
      <c r="B217" s="55">
        <v>4</v>
      </c>
      <c r="C217" s="55">
        <v>2022</v>
      </c>
      <c r="D217" s="55" t="s">
        <v>209</v>
      </c>
      <c r="E217" s="55" t="s">
        <v>209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208</v>
      </c>
      <c r="B218" s="57">
        <v>4</v>
      </c>
      <c r="C218" s="57">
        <v>2022</v>
      </c>
      <c r="D218" s="57" t="s">
        <v>209</v>
      </c>
      <c r="E218" s="57" t="s">
        <v>209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208</v>
      </c>
      <c r="B219" s="55">
        <v>4</v>
      </c>
      <c r="C219" s="55">
        <v>2022</v>
      </c>
      <c r="D219" s="55" t="s">
        <v>209</v>
      </c>
      <c r="E219" s="55" t="s">
        <v>209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208</v>
      </c>
      <c r="B220" s="57">
        <v>4</v>
      </c>
      <c r="C220" s="57">
        <v>2022</v>
      </c>
      <c r="D220" s="57" t="s">
        <v>209</v>
      </c>
      <c r="E220" s="57" t="s">
        <v>209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208</v>
      </c>
      <c r="B221" s="55">
        <v>4</v>
      </c>
      <c r="C221" s="55">
        <v>2022</v>
      </c>
      <c r="D221" s="55" t="s">
        <v>209</v>
      </c>
      <c r="E221" s="55" t="s">
        <v>209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208</v>
      </c>
      <c r="B222" s="57">
        <v>4</v>
      </c>
      <c r="C222" s="57">
        <v>2022</v>
      </c>
      <c r="D222" s="57" t="s">
        <v>209</v>
      </c>
      <c r="E222" s="57" t="s">
        <v>209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208</v>
      </c>
      <c r="B223" s="55">
        <v>4</v>
      </c>
      <c r="C223" s="55">
        <v>2022</v>
      </c>
      <c r="D223" s="55" t="s">
        <v>209</v>
      </c>
      <c r="E223" s="55" t="s">
        <v>209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208</v>
      </c>
      <c r="B224" s="57">
        <v>4</v>
      </c>
      <c r="C224" s="57">
        <v>2022</v>
      </c>
      <c r="D224" s="57" t="s">
        <v>209</v>
      </c>
      <c r="E224" s="57" t="s">
        <v>209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208</v>
      </c>
      <c r="B225" s="55">
        <v>4</v>
      </c>
      <c r="C225" s="55">
        <v>2022</v>
      </c>
      <c r="D225" s="55" t="s">
        <v>209</v>
      </c>
      <c r="E225" s="55" t="s">
        <v>209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208</v>
      </c>
      <c r="B226" s="57">
        <v>4</v>
      </c>
      <c r="C226" s="57">
        <v>2022</v>
      </c>
      <c r="D226" s="57" t="s">
        <v>209</v>
      </c>
      <c r="E226" s="57" t="s">
        <v>209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208</v>
      </c>
      <c r="B227" s="55">
        <v>4</v>
      </c>
      <c r="C227" s="55">
        <v>2022</v>
      </c>
      <c r="D227" s="55" t="s">
        <v>209</v>
      </c>
      <c r="E227" s="55" t="s">
        <v>209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208</v>
      </c>
      <c r="B228" s="57">
        <v>4</v>
      </c>
      <c r="C228" s="57">
        <v>2022</v>
      </c>
      <c r="D228" s="57" t="s">
        <v>209</v>
      </c>
      <c r="E228" s="57" t="s">
        <v>209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208</v>
      </c>
      <c r="B229" s="55">
        <v>4</v>
      </c>
      <c r="C229" s="55">
        <v>2022</v>
      </c>
      <c r="D229" s="55" t="s">
        <v>209</v>
      </c>
      <c r="E229" s="55" t="s">
        <v>209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208</v>
      </c>
      <c r="B230" s="57">
        <v>4</v>
      </c>
      <c r="C230" s="57">
        <v>2022</v>
      </c>
      <c r="D230" s="57" t="s">
        <v>209</v>
      </c>
      <c r="E230" s="57" t="s">
        <v>209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208</v>
      </c>
      <c r="B231" s="55">
        <v>4</v>
      </c>
      <c r="C231" s="55">
        <v>2022</v>
      </c>
      <c r="D231" s="55" t="s">
        <v>209</v>
      </c>
      <c r="E231" s="55" t="s">
        <v>209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208</v>
      </c>
      <c r="B232" s="57">
        <v>4</v>
      </c>
      <c r="C232" s="57">
        <v>2022</v>
      </c>
      <c r="D232" s="57" t="s">
        <v>209</v>
      </c>
      <c r="E232" s="57" t="s">
        <v>209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208</v>
      </c>
      <c r="B233" s="55">
        <v>4</v>
      </c>
      <c r="C233" s="55">
        <v>2022</v>
      </c>
      <c r="D233" s="55" t="s">
        <v>209</v>
      </c>
      <c r="E233" s="55" t="s">
        <v>209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208</v>
      </c>
      <c r="B234" s="57">
        <v>4</v>
      </c>
      <c r="C234" s="57">
        <v>2022</v>
      </c>
      <c r="D234" s="57" t="s">
        <v>209</v>
      </c>
      <c r="E234" s="57" t="s">
        <v>209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208</v>
      </c>
      <c r="B235" s="55">
        <v>4</v>
      </c>
      <c r="C235" s="55">
        <v>2022</v>
      </c>
      <c r="D235" s="55" t="s">
        <v>209</v>
      </c>
      <c r="E235" s="55" t="s">
        <v>209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208</v>
      </c>
      <c r="B236" s="57">
        <v>4</v>
      </c>
      <c r="C236" s="57">
        <v>2022</v>
      </c>
      <c r="D236" s="57" t="s">
        <v>209</v>
      </c>
      <c r="E236" s="57" t="s">
        <v>209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208</v>
      </c>
      <c r="B237" s="55">
        <v>4</v>
      </c>
      <c r="C237" s="55">
        <v>2022</v>
      </c>
      <c r="D237" s="55" t="s">
        <v>209</v>
      </c>
      <c r="E237" s="55" t="s">
        <v>209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208</v>
      </c>
      <c r="B238" s="57">
        <v>4</v>
      </c>
      <c r="C238" s="57">
        <v>2022</v>
      </c>
      <c r="D238" s="57" t="s">
        <v>209</v>
      </c>
      <c r="E238" s="57" t="s">
        <v>209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208</v>
      </c>
      <c r="B239" s="55">
        <v>4</v>
      </c>
      <c r="C239" s="55">
        <v>2022</v>
      </c>
      <c r="D239" s="55" t="s">
        <v>209</v>
      </c>
      <c r="E239" s="55" t="s">
        <v>209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208</v>
      </c>
      <c r="B240" s="57">
        <v>4</v>
      </c>
      <c r="C240" s="57">
        <v>2022</v>
      </c>
      <c r="D240" s="57" t="s">
        <v>209</v>
      </c>
      <c r="E240" s="57" t="s">
        <v>209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208</v>
      </c>
      <c r="B241" s="55">
        <v>4</v>
      </c>
      <c r="C241" s="55">
        <v>2022</v>
      </c>
      <c r="D241" s="55" t="s">
        <v>209</v>
      </c>
      <c r="E241" s="55" t="s">
        <v>209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208</v>
      </c>
      <c r="B242" s="57">
        <v>4</v>
      </c>
      <c r="C242" s="57">
        <v>2022</v>
      </c>
      <c r="D242" s="57" t="s">
        <v>209</v>
      </c>
      <c r="E242" s="57" t="s">
        <v>209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208</v>
      </c>
      <c r="B243" s="55">
        <v>4</v>
      </c>
      <c r="C243" s="55">
        <v>2022</v>
      </c>
      <c r="D243" s="55" t="s">
        <v>209</v>
      </c>
      <c r="E243" s="55" t="s">
        <v>209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208</v>
      </c>
      <c r="B244" s="57">
        <v>4</v>
      </c>
      <c r="C244" s="57">
        <v>2022</v>
      </c>
      <c r="D244" s="57" t="s">
        <v>209</v>
      </c>
      <c r="E244" s="57" t="s">
        <v>209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208</v>
      </c>
      <c r="B245" s="55">
        <v>4</v>
      </c>
      <c r="C245" s="55">
        <v>2022</v>
      </c>
      <c r="D245" s="55" t="s">
        <v>209</v>
      </c>
      <c r="E245" s="55" t="s">
        <v>209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208</v>
      </c>
      <c r="B246" s="57">
        <v>4</v>
      </c>
      <c r="C246" s="57">
        <v>2022</v>
      </c>
      <c r="D246" s="57" t="s">
        <v>209</v>
      </c>
      <c r="E246" s="57" t="s">
        <v>209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208</v>
      </c>
      <c r="B247" s="55">
        <v>4</v>
      </c>
      <c r="C247" s="55">
        <v>2022</v>
      </c>
      <c r="D247" s="55" t="s">
        <v>209</v>
      </c>
      <c r="E247" s="55" t="s">
        <v>209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208</v>
      </c>
      <c r="B248" s="57">
        <v>4</v>
      </c>
      <c r="C248" s="57">
        <v>2022</v>
      </c>
      <c r="D248" s="57" t="s">
        <v>209</v>
      </c>
      <c r="E248" s="57" t="s">
        <v>209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208</v>
      </c>
      <c r="B249" s="55">
        <v>4</v>
      </c>
      <c r="C249" s="55">
        <v>2022</v>
      </c>
      <c r="D249" s="55" t="s">
        <v>209</v>
      </c>
      <c r="E249" s="55" t="s">
        <v>209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208</v>
      </c>
      <c r="B250" s="57">
        <v>4</v>
      </c>
      <c r="C250" s="57">
        <v>2022</v>
      </c>
      <c r="D250" s="57" t="s">
        <v>209</v>
      </c>
      <c r="E250" s="57" t="s">
        <v>209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208</v>
      </c>
      <c r="B251" s="55">
        <v>4</v>
      </c>
      <c r="C251" s="55">
        <v>2022</v>
      </c>
      <c r="D251" s="55" t="s">
        <v>209</v>
      </c>
      <c r="E251" s="55" t="s">
        <v>209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208</v>
      </c>
      <c r="B252" s="57">
        <v>4</v>
      </c>
      <c r="C252" s="57">
        <v>2022</v>
      </c>
      <c r="D252" s="57" t="s">
        <v>209</v>
      </c>
      <c r="E252" s="57" t="s">
        <v>209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208</v>
      </c>
      <c r="B253" s="55">
        <v>4</v>
      </c>
      <c r="C253" s="55">
        <v>2022</v>
      </c>
      <c r="D253" s="55" t="s">
        <v>209</v>
      </c>
      <c r="E253" s="55" t="s">
        <v>209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208</v>
      </c>
      <c r="B254" s="57">
        <v>4</v>
      </c>
      <c r="C254" s="57">
        <v>2022</v>
      </c>
      <c r="D254" s="57" t="s">
        <v>209</v>
      </c>
      <c r="E254" s="57" t="s">
        <v>209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208</v>
      </c>
      <c r="B255" s="55">
        <v>4</v>
      </c>
      <c r="C255" s="55">
        <v>2022</v>
      </c>
      <c r="D255" s="55" t="s">
        <v>209</v>
      </c>
      <c r="E255" s="55" t="s">
        <v>209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208</v>
      </c>
      <c r="B256" s="57">
        <v>4</v>
      </c>
      <c r="C256" s="57">
        <v>2022</v>
      </c>
      <c r="D256" s="57" t="s">
        <v>209</v>
      </c>
      <c r="E256" s="57" t="s">
        <v>209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208</v>
      </c>
      <c r="B257" s="55">
        <v>4</v>
      </c>
      <c r="C257" s="55">
        <v>2022</v>
      </c>
      <c r="D257" s="55" t="s">
        <v>209</v>
      </c>
      <c r="E257" s="55" t="s">
        <v>209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208</v>
      </c>
      <c r="B258" s="57">
        <v>4</v>
      </c>
      <c r="C258" s="57">
        <v>2022</v>
      </c>
      <c r="D258" s="57" t="s">
        <v>209</v>
      </c>
      <c r="E258" s="57" t="s">
        <v>209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208</v>
      </c>
      <c r="B259" s="55">
        <v>4</v>
      </c>
      <c r="C259" s="55">
        <v>2022</v>
      </c>
      <c r="D259" s="55" t="s">
        <v>209</v>
      </c>
      <c r="E259" s="55" t="s">
        <v>209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208</v>
      </c>
      <c r="B260" s="57">
        <v>4</v>
      </c>
      <c r="C260" s="57">
        <v>2022</v>
      </c>
      <c r="D260" s="57" t="s">
        <v>209</v>
      </c>
      <c r="E260" s="57" t="s">
        <v>209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208</v>
      </c>
      <c r="B261" s="55">
        <v>4</v>
      </c>
      <c r="C261" s="55">
        <v>2022</v>
      </c>
      <c r="D261" s="55" t="s">
        <v>209</v>
      </c>
      <c r="E261" s="55" t="s">
        <v>209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208</v>
      </c>
      <c r="B262" s="57">
        <v>4</v>
      </c>
      <c r="C262" s="57">
        <v>2022</v>
      </c>
      <c r="D262" s="57" t="s">
        <v>209</v>
      </c>
      <c r="E262" s="57" t="s">
        <v>209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208</v>
      </c>
      <c r="B263" s="55">
        <v>4</v>
      </c>
      <c r="C263" s="55">
        <v>2022</v>
      </c>
      <c r="D263" s="55" t="s">
        <v>209</v>
      </c>
      <c r="E263" s="55" t="s">
        <v>209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208</v>
      </c>
      <c r="B264" s="57">
        <v>4</v>
      </c>
      <c r="C264" s="57">
        <v>2022</v>
      </c>
      <c r="D264" s="57" t="s">
        <v>209</v>
      </c>
      <c r="E264" s="57" t="s">
        <v>209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208</v>
      </c>
      <c r="B265" s="55">
        <v>4</v>
      </c>
      <c r="C265" s="55">
        <v>2022</v>
      </c>
      <c r="D265" s="55" t="s">
        <v>209</v>
      </c>
      <c r="E265" s="55" t="s">
        <v>209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208</v>
      </c>
      <c r="B266" s="57">
        <v>4</v>
      </c>
      <c r="C266" s="57">
        <v>2022</v>
      </c>
      <c r="D266" s="57" t="s">
        <v>209</v>
      </c>
      <c r="E266" s="57" t="s">
        <v>209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208</v>
      </c>
      <c r="B267" s="55">
        <v>4</v>
      </c>
      <c r="C267" s="55">
        <v>2022</v>
      </c>
      <c r="D267" s="55" t="s">
        <v>209</v>
      </c>
      <c r="E267" s="55" t="s">
        <v>209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208</v>
      </c>
      <c r="B268" s="57">
        <v>4</v>
      </c>
      <c r="C268" s="57">
        <v>2022</v>
      </c>
      <c r="D268" s="57" t="s">
        <v>209</v>
      </c>
      <c r="E268" s="57" t="s">
        <v>209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208</v>
      </c>
      <c r="B269" s="55">
        <v>4</v>
      </c>
      <c r="C269" s="55">
        <v>2022</v>
      </c>
      <c r="D269" s="55" t="s">
        <v>209</v>
      </c>
      <c r="E269" s="55" t="s">
        <v>209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208</v>
      </c>
      <c r="B270" s="57">
        <v>4</v>
      </c>
      <c r="C270" s="57">
        <v>2022</v>
      </c>
      <c r="D270" s="57" t="s">
        <v>209</v>
      </c>
      <c r="E270" s="57" t="s">
        <v>209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208</v>
      </c>
      <c r="B271" s="55">
        <v>4</v>
      </c>
      <c r="C271" s="55">
        <v>2022</v>
      </c>
      <c r="D271" s="55" t="s">
        <v>209</v>
      </c>
      <c r="E271" s="55" t="s">
        <v>209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208</v>
      </c>
      <c r="B272" s="57">
        <v>4</v>
      </c>
      <c r="C272" s="57">
        <v>2022</v>
      </c>
      <c r="D272" s="57" t="s">
        <v>209</v>
      </c>
      <c r="E272" s="57" t="s">
        <v>209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208</v>
      </c>
      <c r="B273" s="55">
        <v>4</v>
      </c>
      <c r="C273" s="55">
        <v>2022</v>
      </c>
      <c r="D273" s="55" t="s">
        <v>209</v>
      </c>
      <c r="E273" s="55" t="s">
        <v>209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208</v>
      </c>
      <c r="B274" s="57">
        <v>4</v>
      </c>
      <c r="C274" s="57">
        <v>2022</v>
      </c>
      <c r="D274" s="57" t="s">
        <v>209</v>
      </c>
      <c r="E274" s="57" t="s">
        <v>209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208</v>
      </c>
      <c r="B275" s="55">
        <v>4</v>
      </c>
      <c r="C275" s="55">
        <v>2022</v>
      </c>
      <c r="D275" s="55" t="s">
        <v>209</v>
      </c>
      <c r="E275" s="55" t="s">
        <v>209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208</v>
      </c>
      <c r="B276" s="57">
        <v>4</v>
      </c>
      <c r="C276" s="57">
        <v>2022</v>
      </c>
      <c r="D276" s="57" t="s">
        <v>209</v>
      </c>
      <c r="E276" s="57" t="s">
        <v>209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208</v>
      </c>
      <c r="B277" s="55">
        <v>4</v>
      </c>
      <c r="C277" s="55">
        <v>2022</v>
      </c>
      <c r="D277" s="55" t="s">
        <v>209</v>
      </c>
      <c r="E277" s="55" t="s">
        <v>209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208</v>
      </c>
      <c r="B278" s="57">
        <v>4</v>
      </c>
      <c r="C278" s="57">
        <v>2022</v>
      </c>
      <c r="D278" s="57" t="s">
        <v>209</v>
      </c>
      <c r="E278" s="57" t="s">
        <v>209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208</v>
      </c>
      <c r="B279" s="55">
        <v>4</v>
      </c>
      <c r="C279" s="55">
        <v>2022</v>
      </c>
      <c r="D279" s="55" t="s">
        <v>209</v>
      </c>
      <c r="E279" s="55" t="s">
        <v>209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208</v>
      </c>
      <c r="B280" s="57">
        <v>4</v>
      </c>
      <c r="C280" s="57">
        <v>2022</v>
      </c>
      <c r="D280" s="57" t="s">
        <v>209</v>
      </c>
      <c r="E280" s="57" t="s">
        <v>209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208</v>
      </c>
      <c r="B281" s="55">
        <v>4</v>
      </c>
      <c r="C281" s="55">
        <v>2022</v>
      </c>
      <c r="D281" s="55" t="s">
        <v>209</v>
      </c>
      <c r="E281" s="55" t="s">
        <v>209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208</v>
      </c>
      <c r="B282" s="57">
        <v>4</v>
      </c>
      <c r="C282" s="57">
        <v>2023</v>
      </c>
      <c r="D282" s="57" t="s">
        <v>209</v>
      </c>
      <c r="E282" s="57" t="s">
        <v>209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208</v>
      </c>
      <c r="B283" s="55">
        <v>4</v>
      </c>
      <c r="C283" s="55">
        <v>2023</v>
      </c>
      <c r="D283" s="55" t="s">
        <v>209</v>
      </c>
      <c r="E283" s="55" t="s">
        <v>209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208</v>
      </c>
      <c r="B284" s="57">
        <v>4</v>
      </c>
      <c r="C284" s="57">
        <v>2023</v>
      </c>
      <c r="D284" s="57" t="s">
        <v>209</v>
      </c>
      <c r="E284" s="57" t="s">
        <v>209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208</v>
      </c>
      <c r="B285" s="55">
        <v>4</v>
      </c>
      <c r="C285" s="55">
        <v>2023</v>
      </c>
      <c r="D285" s="55" t="s">
        <v>209</v>
      </c>
      <c r="E285" s="55" t="s">
        <v>209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208</v>
      </c>
      <c r="B286" s="57">
        <v>4</v>
      </c>
      <c r="C286" s="57">
        <v>2023</v>
      </c>
      <c r="D286" s="57" t="s">
        <v>209</v>
      </c>
      <c r="E286" s="57" t="s">
        <v>209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208</v>
      </c>
      <c r="B287" s="55">
        <v>4</v>
      </c>
      <c r="C287" s="55">
        <v>2023</v>
      </c>
      <c r="D287" s="55" t="s">
        <v>209</v>
      </c>
      <c r="E287" s="55" t="s">
        <v>209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208</v>
      </c>
      <c r="B288" s="57">
        <v>4</v>
      </c>
      <c r="C288" s="57">
        <v>2023</v>
      </c>
      <c r="D288" s="57" t="s">
        <v>209</v>
      </c>
      <c r="E288" s="57" t="s">
        <v>209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208</v>
      </c>
      <c r="B289" s="55">
        <v>4</v>
      </c>
      <c r="C289" s="55">
        <v>2023</v>
      </c>
      <c r="D289" s="55" t="s">
        <v>209</v>
      </c>
      <c r="E289" s="55" t="s">
        <v>209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208</v>
      </c>
      <c r="B290" s="57">
        <v>4</v>
      </c>
      <c r="C290" s="57">
        <v>2023</v>
      </c>
      <c r="D290" s="57" t="s">
        <v>209</v>
      </c>
      <c r="E290" s="57" t="s">
        <v>209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208</v>
      </c>
      <c r="B291" s="55">
        <v>4</v>
      </c>
      <c r="C291" s="55">
        <v>2023</v>
      </c>
      <c r="D291" s="55" t="s">
        <v>209</v>
      </c>
      <c r="E291" s="55" t="s">
        <v>209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208</v>
      </c>
      <c r="B292" s="57">
        <v>4</v>
      </c>
      <c r="C292" s="57">
        <v>2023</v>
      </c>
      <c r="D292" s="57" t="s">
        <v>209</v>
      </c>
      <c r="E292" s="57" t="s">
        <v>209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208</v>
      </c>
      <c r="B293" s="55">
        <v>4</v>
      </c>
      <c r="C293" s="55">
        <v>2023</v>
      </c>
      <c r="D293" s="55" t="s">
        <v>209</v>
      </c>
      <c r="E293" s="55" t="s">
        <v>209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208</v>
      </c>
      <c r="B294" s="57">
        <v>4</v>
      </c>
      <c r="C294" s="57">
        <v>2023</v>
      </c>
      <c r="D294" s="57" t="s">
        <v>209</v>
      </c>
      <c r="E294" s="57" t="s">
        <v>209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208</v>
      </c>
      <c r="B295" s="55">
        <v>4</v>
      </c>
      <c r="C295" s="55">
        <v>2023</v>
      </c>
      <c r="D295" s="55" t="s">
        <v>209</v>
      </c>
      <c r="E295" s="55" t="s">
        <v>209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208</v>
      </c>
      <c r="B296" s="57">
        <v>4</v>
      </c>
      <c r="C296" s="57">
        <v>2023</v>
      </c>
      <c r="D296" s="57" t="s">
        <v>209</v>
      </c>
      <c r="E296" s="57" t="s">
        <v>209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208</v>
      </c>
      <c r="B297" s="55">
        <v>4</v>
      </c>
      <c r="C297" s="55">
        <v>2023</v>
      </c>
      <c r="D297" s="55" t="s">
        <v>209</v>
      </c>
      <c r="E297" s="55" t="s">
        <v>209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208</v>
      </c>
      <c r="B298" s="57">
        <v>4</v>
      </c>
      <c r="C298" s="57">
        <v>2023</v>
      </c>
      <c r="D298" s="57" t="s">
        <v>209</v>
      </c>
      <c r="E298" s="57" t="s">
        <v>209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208</v>
      </c>
      <c r="B299" s="55">
        <v>4</v>
      </c>
      <c r="C299" s="55">
        <v>2023</v>
      </c>
      <c r="D299" s="55" t="s">
        <v>209</v>
      </c>
      <c r="E299" s="55" t="s">
        <v>209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208</v>
      </c>
      <c r="B300" s="57">
        <v>4</v>
      </c>
      <c r="C300" s="57">
        <v>2023</v>
      </c>
      <c r="D300" s="57" t="s">
        <v>209</v>
      </c>
      <c r="E300" s="57" t="s">
        <v>209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208</v>
      </c>
      <c r="B301" s="55">
        <v>4</v>
      </c>
      <c r="C301" s="55">
        <v>2023</v>
      </c>
      <c r="D301" s="55" t="s">
        <v>209</v>
      </c>
      <c r="E301" s="55" t="s">
        <v>209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208</v>
      </c>
      <c r="B302" s="57">
        <v>4</v>
      </c>
      <c r="C302" s="57">
        <v>2023</v>
      </c>
      <c r="D302" s="57" t="s">
        <v>209</v>
      </c>
      <c r="E302" s="57" t="s">
        <v>209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208</v>
      </c>
      <c r="B303" s="55">
        <v>4</v>
      </c>
      <c r="C303" s="55">
        <v>2023</v>
      </c>
      <c r="D303" s="55" t="s">
        <v>209</v>
      </c>
      <c r="E303" s="55" t="s">
        <v>209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208</v>
      </c>
      <c r="B304" s="57">
        <v>4</v>
      </c>
      <c r="C304" s="57">
        <v>2023</v>
      </c>
      <c r="D304" s="57" t="s">
        <v>209</v>
      </c>
      <c r="E304" s="57" t="s">
        <v>209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208</v>
      </c>
      <c r="B305" s="55">
        <v>4</v>
      </c>
      <c r="C305" s="55">
        <v>2023</v>
      </c>
      <c r="D305" s="55" t="s">
        <v>209</v>
      </c>
      <c r="E305" s="55" t="s">
        <v>209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208</v>
      </c>
      <c r="B306" s="57">
        <v>4</v>
      </c>
      <c r="C306" s="57">
        <v>2023</v>
      </c>
      <c r="D306" s="57" t="s">
        <v>209</v>
      </c>
      <c r="E306" s="57" t="s">
        <v>209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208</v>
      </c>
      <c r="B307" s="55">
        <v>4</v>
      </c>
      <c r="C307" s="55">
        <v>2023</v>
      </c>
      <c r="D307" s="55" t="s">
        <v>209</v>
      </c>
      <c r="E307" s="55" t="s">
        <v>209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208</v>
      </c>
      <c r="B308" s="57">
        <v>4</v>
      </c>
      <c r="C308" s="57">
        <v>2023</v>
      </c>
      <c r="D308" s="57" t="s">
        <v>209</v>
      </c>
      <c r="E308" s="57" t="s">
        <v>209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208</v>
      </c>
      <c r="B309" s="55">
        <v>4</v>
      </c>
      <c r="C309" s="55">
        <v>2023</v>
      </c>
      <c r="D309" s="55" t="s">
        <v>209</v>
      </c>
      <c r="E309" s="55" t="s">
        <v>209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208</v>
      </c>
      <c r="B310" s="57">
        <v>4</v>
      </c>
      <c r="C310" s="57">
        <v>2023</v>
      </c>
      <c r="D310" s="57" t="s">
        <v>209</v>
      </c>
      <c r="E310" s="57" t="s">
        <v>209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208</v>
      </c>
      <c r="B311" s="55">
        <v>4</v>
      </c>
      <c r="C311" s="55">
        <v>2023</v>
      </c>
      <c r="D311" s="55" t="s">
        <v>209</v>
      </c>
      <c r="E311" s="55" t="s">
        <v>209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208</v>
      </c>
      <c r="B312" s="57">
        <v>4</v>
      </c>
      <c r="C312" s="57">
        <v>2023</v>
      </c>
      <c r="D312" s="57" t="s">
        <v>209</v>
      </c>
      <c r="E312" s="57" t="s">
        <v>209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208</v>
      </c>
      <c r="B313" s="55">
        <v>4</v>
      </c>
      <c r="C313" s="55">
        <v>2023</v>
      </c>
      <c r="D313" s="55" t="s">
        <v>209</v>
      </c>
      <c r="E313" s="55" t="s">
        <v>209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208</v>
      </c>
      <c r="B314" s="57">
        <v>4</v>
      </c>
      <c r="C314" s="57">
        <v>2023</v>
      </c>
      <c r="D314" s="57" t="s">
        <v>209</v>
      </c>
      <c r="E314" s="57" t="s">
        <v>209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208</v>
      </c>
      <c r="B315" s="55">
        <v>4</v>
      </c>
      <c r="C315" s="55">
        <v>2023</v>
      </c>
      <c r="D315" s="55" t="s">
        <v>209</v>
      </c>
      <c r="E315" s="55" t="s">
        <v>209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208</v>
      </c>
      <c r="B316" s="57">
        <v>4</v>
      </c>
      <c r="C316" s="57">
        <v>2023</v>
      </c>
      <c r="D316" s="57" t="s">
        <v>209</v>
      </c>
      <c r="E316" s="57" t="s">
        <v>209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208</v>
      </c>
      <c r="B317" s="55">
        <v>4</v>
      </c>
      <c r="C317" s="55">
        <v>2023</v>
      </c>
      <c r="D317" s="55" t="s">
        <v>209</v>
      </c>
      <c r="E317" s="55" t="s">
        <v>209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208</v>
      </c>
      <c r="B318" s="57">
        <v>4</v>
      </c>
      <c r="C318" s="57">
        <v>2023</v>
      </c>
      <c r="D318" s="57" t="s">
        <v>209</v>
      </c>
      <c r="E318" s="57" t="s">
        <v>209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     <c r="D319" s="55" t="s">
        <v>209</v>
      </c>
      <c r="E319" s="55" t="s">
        <v>209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208</v>
      </c>
      <c r="B320" s="57">
        <v>4</v>
      </c>
      <c r="C320" s="57">
        <v>2023</v>
      </c>
      <c r="D320" s="57" t="s">
        <v>209</v>
      </c>
      <c r="E320" s="57" t="s">
        <v>209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208</v>
      </c>
      <c r="B321" s="55">
        <v>4</v>
      </c>
      <c r="C321" s="55">
        <v>2023</v>
      </c>
      <c r="D321" s="55" t="s">
        <v>209</v>
      </c>
      <c r="E321" s="55" t="s">
        <v>209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208</v>
      </c>
      <c r="B322" s="57">
        <v>4</v>
      </c>
      <c r="C322" s="57">
        <v>2023</v>
      </c>
      <c r="D322" s="57" t="s">
        <v>209</v>
      </c>
      <c r="E322" s="57" t="s">
        <v>209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208</v>
      </c>
      <c r="B323" s="55">
        <v>4</v>
      </c>
      <c r="C323" s="55">
        <v>2023</v>
      </c>
      <c r="D323" s="55" t="s">
        <v>209</v>
      </c>
      <c r="E323" s="55" t="s">
        <v>209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208</v>
      </c>
      <c r="B324" s="57">
        <v>4</v>
      </c>
      <c r="C324" s="57">
        <v>2023</v>
      </c>
      <c r="D324" s="57" t="s">
        <v>209</v>
      </c>
      <c r="E324" s="57" t="s">
        <v>209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208</v>
      </c>
      <c r="B325" s="55">
        <v>4</v>
      </c>
      <c r="C325" s="55">
        <v>2023</v>
      </c>
      <c r="D325" s="55" t="s">
        <v>209</v>
      </c>
      <c r="E325" s="55" t="s">
        <v>209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208</v>
      </c>
      <c r="B326" s="57">
        <v>4</v>
      </c>
      <c r="C326" s="57">
        <v>2023</v>
      </c>
      <c r="D326" s="57" t="s">
        <v>209</v>
      </c>
      <c r="E326" s="57" t="s">
        <v>209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208</v>
      </c>
      <c r="B327" s="55">
        <v>4</v>
      </c>
      <c r="C327" s="55">
        <v>2023</v>
      </c>
      <c r="D327" s="55" t="s">
        <v>209</v>
      </c>
      <c r="E327" s="55" t="s">
        <v>209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208</v>
      </c>
      <c r="B328" s="57">
        <v>4</v>
      </c>
      <c r="C328" s="57">
        <v>2023</v>
      </c>
      <c r="D328" s="57" t="s">
        <v>209</v>
      </c>
      <c r="E328" s="57" t="s">
        <v>209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208</v>
      </c>
      <c r="B329" s="55">
        <v>4</v>
      </c>
      <c r="C329" s="55">
        <v>2023</v>
      </c>
      <c r="D329" s="55" t="s">
        <v>209</v>
      </c>
      <c r="E329" s="55" t="s">
        <v>209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208</v>
      </c>
      <c r="B330" s="57">
        <v>4</v>
      </c>
      <c r="C330" s="57">
        <v>2023</v>
      </c>
      <c r="D330" s="57" t="s">
        <v>209</v>
      </c>
      <c r="E330" s="57" t="s">
        <v>209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208</v>
      </c>
      <c r="B331" s="55">
        <v>4</v>
      </c>
      <c r="C331" s="55">
        <v>2023</v>
      </c>
      <c r="D331" s="55" t="s">
        <v>209</v>
      </c>
      <c r="E331" s="55" t="s">
        <v>209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208</v>
      </c>
      <c r="B332" s="57">
        <v>4</v>
      </c>
      <c r="C332" s="57">
        <v>2023</v>
      </c>
      <c r="D332" s="57" t="s">
        <v>209</v>
      </c>
      <c r="E332" s="57" t="s">
        <v>209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208</v>
      </c>
      <c r="B333" s="55">
        <v>4</v>
      </c>
      <c r="C333" s="55">
        <v>2023</v>
      </c>
      <c r="D333" s="55" t="s">
        <v>209</v>
      </c>
      <c r="E333" s="55" t="s">
        <v>209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208</v>
      </c>
      <c r="B334" s="57">
        <v>4</v>
      </c>
      <c r="C334" s="57">
        <v>2023</v>
      </c>
      <c r="D334" s="57" t="s">
        <v>209</v>
      </c>
      <c r="E334" s="57" t="s">
        <v>209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208</v>
      </c>
      <c r="B335" s="55">
        <v>4</v>
      </c>
      <c r="C335" s="55">
        <v>2023</v>
      </c>
      <c r="D335" s="55" t="s">
        <v>209</v>
      </c>
      <c r="E335" s="55" t="s">
        <v>209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208</v>
      </c>
      <c r="B336" s="57">
        <v>4</v>
      </c>
      <c r="C336" s="57">
        <v>2023</v>
      </c>
      <c r="D336" s="57" t="s">
        <v>209</v>
      </c>
      <c r="E336" s="57" t="s">
        <v>209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208</v>
      </c>
      <c r="B337" s="55">
        <v>4</v>
      </c>
      <c r="C337" s="55">
        <v>2023</v>
      </c>
      <c r="D337" s="55" t="s">
        <v>209</v>
      </c>
      <c r="E337" s="55" t="s">
        <v>209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208</v>
      </c>
      <c r="B338" s="57">
        <v>4</v>
      </c>
      <c r="C338" s="57">
        <v>2023</v>
      </c>
      <c r="D338" s="57" t="s">
        <v>209</v>
      </c>
      <c r="E338" s="57" t="s">
        <v>209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208</v>
      </c>
      <c r="B339" s="55">
        <v>4</v>
      </c>
      <c r="C339" s="55">
        <v>2023</v>
      </c>
      <c r="D339" s="55" t="s">
        <v>209</v>
      </c>
      <c r="E339" s="55" t="s">
        <v>209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208</v>
      </c>
      <c r="B340" s="57">
        <v>4</v>
      </c>
      <c r="C340" s="57">
        <v>2023</v>
      </c>
      <c r="D340" s="57" t="s">
        <v>209</v>
      </c>
      <c r="E340" s="57" t="s">
        <v>209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208</v>
      </c>
      <c r="B341" s="55">
        <v>4</v>
      </c>
      <c r="C341" s="55">
        <v>2023</v>
      </c>
      <c r="D341" s="55" t="s">
        <v>209</v>
      </c>
      <c r="E341" s="55" t="s">
        <v>209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208</v>
      </c>
      <c r="B342" s="57">
        <v>4</v>
      </c>
      <c r="C342" s="57">
        <v>2023</v>
      </c>
      <c r="D342" s="57" t="s">
        <v>209</v>
      </c>
      <c r="E342" s="57" t="s">
        <v>209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208</v>
      </c>
      <c r="B343" s="55">
        <v>4</v>
      </c>
      <c r="C343" s="55">
        <v>2023</v>
      </c>
      <c r="D343" s="55" t="s">
        <v>209</v>
      </c>
      <c r="E343" s="55" t="s">
        <v>209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208</v>
      </c>
      <c r="B344" s="57">
        <v>4</v>
      </c>
      <c r="C344" s="57">
        <v>2023</v>
      </c>
      <c r="D344" s="57" t="s">
        <v>209</v>
      </c>
      <c r="E344" s="57" t="s">
        <v>209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208</v>
      </c>
      <c r="B345" s="55">
        <v>4</v>
      </c>
      <c r="C345" s="55">
        <v>2023</v>
      </c>
      <c r="D345" s="55" t="s">
        <v>209</v>
      </c>
      <c r="E345" s="55" t="s">
        <v>209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208</v>
      </c>
      <c r="B346" s="57">
        <v>4</v>
      </c>
      <c r="C346" s="57">
        <v>2023</v>
      </c>
      <c r="D346" s="57" t="s">
        <v>209</v>
      </c>
      <c r="E346" s="57" t="s">
        <v>209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208</v>
      </c>
      <c r="B347" s="55">
        <v>4</v>
      </c>
      <c r="C347" s="55">
        <v>2023</v>
      </c>
      <c r="D347" s="55" t="s">
        <v>209</v>
      </c>
      <c r="E347" s="55" t="s">
        <v>209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208</v>
      </c>
      <c r="B348" s="57">
        <v>4</v>
      </c>
      <c r="C348" s="57">
        <v>2023</v>
      </c>
      <c r="D348" s="57" t="s">
        <v>209</v>
      </c>
      <c r="E348" s="57" t="s">
        <v>209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208</v>
      </c>
      <c r="B349" s="55">
        <v>4</v>
      </c>
      <c r="C349" s="55">
        <v>2023</v>
      </c>
      <c r="D349" s="55" t="s">
        <v>209</v>
      </c>
      <c r="E349" s="55" t="s">
        <v>209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208</v>
      </c>
      <c r="B350" s="57">
        <v>4</v>
      </c>
      <c r="C350" s="57">
        <v>2023</v>
      </c>
      <c r="D350" s="57" t="s">
        <v>209</v>
      </c>
      <c r="E350" s="57" t="s">
        <v>209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208</v>
      </c>
      <c r="B351" s="55">
        <v>4</v>
      </c>
      <c r="C351" s="55">
        <v>2023</v>
      </c>
      <c r="D351" s="55" t="s">
        <v>209</v>
      </c>
      <c r="E351" s="55" t="s">
        <v>209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208</v>
      </c>
      <c r="B352" s="57">
        <v>4</v>
      </c>
      <c r="C352" s="57">
        <v>2023</v>
      </c>
      <c r="D352" s="57" t="s">
        <v>209</v>
      </c>
      <c r="E352" s="57" t="s">
        <v>209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208</v>
      </c>
      <c r="B353" s="55">
        <v>4</v>
      </c>
      <c r="C353" s="55">
        <v>2023</v>
      </c>
      <c r="D353" s="55" t="s">
        <v>209</v>
      </c>
      <c r="E353" s="55" t="s">
        <v>209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208</v>
      </c>
      <c r="B354" s="57">
        <v>4</v>
      </c>
      <c r="C354" s="57">
        <v>2023</v>
      </c>
      <c r="D354" s="57" t="s">
        <v>209</v>
      </c>
      <c r="E354" s="57" t="s">
        <v>209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208</v>
      </c>
      <c r="B355" s="55">
        <v>4</v>
      </c>
      <c r="C355" s="55">
        <v>2023</v>
      </c>
      <c r="D355" s="55" t="s">
        <v>209</v>
      </c>
      <c r="E355" s="55" t="s">
        <v>209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208</v>
      </c>
      <c r="B356" s="57">
        <v>4</v>
      </c>
      <c r="C356" s="57">
        <v>2023</v>
      </c>
      <c r="D356" s="57" t="s">
        <v>209</v>
      </c>
      <c r="E356" s="57" t="s">
        <v>209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208</v>
      </c>
      <c r="B357" s="55">
        <v>4</v>
      </c>
      <c r="C357" s="55">
        <v>2023</v>
      </c>
      <c r="D357" s="55" t="s">
        <v>209</v>
      </c>
      <c r="E357" s="55" t="s">
        <v>209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208</v>
      </c>
      <c r="B358" s="57">
        <v>4</v>
      </c>
      <c r="C358" s="57">
        <v>2023</v>
      </c>
      <c r="D358" s="57" t="s">
        <v>209</v>
      </c>
      <c r="E358" s="57" t="s">
        <v>209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208</v>
      </c>
      <c r="B359" s="55">
        <v>4</v>
      </c>
      <c r="C359" s="55">
        <v>2023</v>
      </c>
      <c r="D359" s="55" t="s">
        <v>209</v>
      </c>
      <c r="E359" s="55" t="s">
        <v>209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208</v>
      </c>
      <c r="B360" s="57">
        <v>4</v>
      </c>
      <c r="C360" s="57">
        <v>2023</v>
      </c>
      <c r="D360" s="57" t="s">
        <v>209</v>
      </c>
      <c r="E360" s="57" t="s">
        <v>209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208</v>
      </c>
      <c r="B361" s="55">
        <v>4</v>
      </c>
      <c r="C361" s="55">
        <v>2023</v>
      </c>
      <c r="D361" s="55" t="s">
        <v>209</v>
      </c>
      <c r="E361" s="55" t="s">
        <v>209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208</v>
      </c>
      <c r="B362" s="57">
        <v>4</v>
      </c>
      <c r="C362" s="57">
        <v>2023</v>
      </c>
      <c r="D362" s="57" t="s">
        <v>209</v>
      </c>
      <c r="E362" s="57" t="s">
        <v>209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208</v>
      </c>
      <c r="B363" s="55">
        <v>4</v>
      </c>
      <c r="C363" s="55">
        <v>2023</v>
      </c>
      <c r="D363" s="55" t="s">
        <v>209</v>
      </c>
      <c r="E363" s="55" t="s">
        <v>209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208</v>
      </c>
      <c r="B364" s="57">
        <v>4</v>
      </c>
      <c r="C364" s="57">
        <v>2023</v>
      </c>
      <c r="D364" s="57" t="s">
        <v>209</v>
      </c>
      <c r="E364" s="57" t="s">
        <v>209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208</v>
      </c>
      <c r="B365" s="55">
        <v>4</v>
      </c>
      <c r="C365" s="55">
        <v>2023</v>
      </c>
      <c r="D365" s="55" t="s">
        <v>209</v>
      </c>
      <c r="E365" s="55" t="s">
        <v>209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208</v>
      </c>
      <c r="B366" s="57">
        <v>4</v>
      </c>
      <c r="C366" s="57">
        <v>2023</v>
      </c>
      <c r="D366" s="57" t="s">
        <v>209</v>
      </c>
      <c r="E366" s="57" t="s">
        <v>209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208</v>
      </c>
      <c r="B367" s="55">
        <v>4</v>
      </c>
      <c r="C367" s="55">
        <v>2023</v>
      </c>
      <c r="D367" s="55" t="s">
        <v>209</v>
      </c>
      <c r="E367" s="55" t="s">
        <v>209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210</v>
      </c>
      <c r="B368" s="55">
        <v>4</v>
      </c>
      <c r="C368" s="55">
        <v>2023</v>
      </c>
      <c r="D368" s="55" t="s">
        <v>211</v>
      </c>
      <c r="E368" s="55" t="s">
        <v>211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210</v>
      </c>
      <c r="B369" s="55">
        <v>4</v>
      </c>
      <c r="C369" s="55">
        <v>2023</v>
      </c>
      <c r="D369" s="55" t="s">
        <v>211</v>
      </c>
      <c r="E369" s="55" t="s">
        <v>211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210</v>
      </c>
      <c r="B370" s="55">
        <v>4</v>
      </c>
      <c r="C370" s="55">
        <v>2023</v>
      </c>
      <c r="D370" s="55" t="s">
        <v>211</v>
      </c>
      <c r="E370" s="55" t="s">
        <v>211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210</v>
      </c>
      <c r="B371" s="55">
        <v>4</v>
      </c>
      <c r="C371" s="55">
        <v>2023</v>
      </c>
      <c r="D371" s="55" t="s">
        <v>211</v>
      </c>
      <c r="E371" s="55" t="s">
        <v>211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210</v>
      </c>
      <c r="B372" s="55">
        <v>4</v>
      </c>
      <c r="C372" s="55">
        <v>2023</v>
      </c>
      <c r="D372" s="55" t="s">
        <v>211</v>
      </c>
      <c r="E372" s="55" t="s">
        <v>211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210</v>
      </c>
      <c r="B373" s="55">
        <v>4</v>
      </c>
      <c r="C373" s="55">
        <v>2023</v>
      </c>
      <c r="D373" s="55" t="s">
        <v>211</v>
      </c>
      <c r="E373" s="55" t="s">
        <v>211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210</v>
      </c>
      <c r="B374" s="55">
        <v>4</v>
      </c>
      <c r="C374" s="55">
        <v>2023</v>
      </c>
      <c r="D374" s="55" t="s">
        <v>211</v>
      </c>
      <c r="E374" s="55" t="s">
        <v>211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210</v>
      </c>
      <c r="B375" s="55">
        <v>4</v>
      </c>
      <c r="C375" s="55">
        <v>2023</v>
      </c>
      <c r="D375" s="55" t="s">
        <v>211</v>
      </c>
      <c r="E375" s="55" t="s">
        <v>211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210</v>
      </c>
      <c r="B376" s="55">
        <v>4</v>
      </c>
      <c r="C376" s="55">
        <v>2023</v>
      </c>
      <c r="D376" s="55" t="s">
        <v>211</v>
      </c>
      <c r="E376" s="55" t="s">
        <v>211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210</v>
      </c>
      <c r="B377" s="55">
        <v>4</v>
      </c>
      <c r="C377" s="55">
        <v>2023</v>
      </c>
      <c r="D377" s="55" t="s">
        <v>211</v>
      </c>
      <c r="E377" s="55" t="s">
        <v>211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210</v>
      </c>
      <c r="B378" s="55">
        <v>4</v>
      </c>
      <c r="C378" s="55">
        <v>2023</v>
      </c>
      <c r="D378" s="55" t="s">
        <v>211</v>
      </c>
      <c r="E378" s="55" t="s">
        <v>211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210</v>
      </c>
      <c r="B379" s="55">
        <v>4</v>
      </c>
      <c r="C379" s="55">
        <v>2023</v>
      </c>
      <c r="D379" s="55" t="s">
        <v>211</v>
      </c>
      <c r="E379" s="55" t="s">
        <v>211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210</v>
      </c>
      <c r="B380" s="55">
        <v>4</v>
      </c>
      <c r="C380" s="55">
        <v>2023</v>
      </c>
      <c r="D380" s="55" t="s">
        <v>211</v>
      </c>
      <c r="E380" s="55" t="s">
        <v>211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210</v>
      </c>
      <c r="B381" s="55">
        <v>4</v>
      </c>
      <c r="C381" s="55">
        <v>2023</v>
      </c>
      <c r="D381" s="55" t="s">
        <v>211</v>
      </c>
      <c r="E381" s="55" t="s">
        <v>211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210</v>
      </c>
      <c r="B382" s="55">
        <v>4</v>
      </c>
      <c r="C382" s="55">
        <v>2023</v>
      </c>
      <c r="D382" s="55" t="s">
        <v>211</v>
      </c>
      <c r="E382" s="55" t="s">
        <v>211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210</v>
      </c>
      <c r="B383" s="55">
        <v>4</v>
      </c>
      <c r="C383" s="55">
        <v>2023</v>
      </c>
      <c r="D383" s="55" t="s">
        <v>211</v>
      </c>
      <c r="E383" s="55" t="s">
        <v>211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210</v>
      </c>
      <c r="B384" s="55">
        <v>4</v>
      </c>
      <c r="C384" s="55">
        <v>2023</v>
      </c>
      <c r="D384" s="55" t="s">
        <v>211</v>
      </c>
      <c r="E384" s="55" t="s">
        <v>211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210</v>
      </c>
      <c r="B385" s="55">
        <v>4</v>
      </c>
      <c r="C385" s="55">
        <v>2023</v>
      </c>
      <c r="D385" s="55" t="s">
        <v>211</v>
      </c>
      <c r="E385" s="55" t="s">
        <v>211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210</v>
      </c>
      <c r="B386" s="55">
        <v>4</v>
      </c>
      <c r="C386" s="55">
        <v>2023</v>
      </c>
      <c r="D386" s="55" t="s">
        <v>211</v>
      </c>
      <c r="E386" s="55" t="s">
        <v>211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210</v>
      </c>
      <c r="B387" s="55">
        <v>4</v>
      </c>
      <c r="C387" s="55">
        <v>2023</v>
      </c>
      <c r="D387" s="55" t="s">
        <v>211</v>
      </c>
      <c r="E387" s="55" t="s">
        <v>211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210</v>
      </c>
      <c r="B388" s="55">
        <v>4</v>
      </c>
      <c r="C388" s="55">
        <v>2023</v>
      </c>
      <c r="D388" s="55" t="s">
        <v>211</v>
      </c>
      <c r="E388" s="55" t="s">
        <v>211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210</v>
      </c>
      <c r="B389" s="55">
        <v>4</v>
      </c>
      <c r="C389" s="55">
        <v>2023</v>
      </c>
      <c r="D389" s="55" t="s">
        <v>211</v>
      </c>
      <c r="E389" s="55" t="s">
        <v>211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210</v>
      </c>
      <c r="B390" s="55">
        <v>4</v>
      </c>
      <c r="C390" s="55">
        <v>2023</v>
      </c>
      <c r="D390" s="55" t="s">
        <v>211</v>
      </c>
      <c r="E390" s="55" t="s">
        <v>211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210</v>
      </c>
      <c r="B391" s="55">
        <v>4</v>
      </c>
      <c r="C391" s="55">
        <v>2023</v>
      </c>
      <c r="D391" s="55" t="s">
        <v>211</v>
      </c>
      <c r="E391" s="55" t="s">
        <v>211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210</v>
      </c>
      <c r="B392" s="55">
        <v>4</v>
      </c>
      <c r="C392" s="55">
        <v>2023</v>
      </c>
      <c r="D392" s="55" t="s">
        <v>211</v>
      </c>
      <c r="E392" s="55" t="s">
        <v>211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210</v>
      </c>
      <c r="B393" s="55">
        <v>4</v>
      </c>
      <c r="C393" s="55">
        <v>2023</v>
      </c>
      <c r="D393" s="55" t="s">
        <v>211</v>
      </c>
      <c r="E393" s="55" t="s">
        <v>211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210</v>
      </c>
      <c r="B394" s="55">
        <v>4</v>
      </c>
      <c r="C394" s="55">
        <v>2023</v>
      </c>
      <c r="D394" s="55" t="s">
        <v>211</v>
      </c>
      <c r="E394" s="55" t="s">
        <v>211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210</v>
      </c>
      <c r="B395" s="55">
        <v>4</v>
      </c>
      <c r="C395" s="55">
        <v>2023</v>
      </c>
      <c r="D395" s="55" t="s">
        <v>211</v>
      </c>
      <c r="E395" s="55" t="s">
        <v>211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210</v>
      </c>
      <c r="B396" s="55">
        <v>4</v>
      </c>
      <c r="C396" s="55">
        <v>2023</v>
      </c>
      <c r="D396" s="55" t="s">
        <v>211</v>
      </c>
      <c r="E396" s="55" t="s">
        <v>211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210</v>
      </c>
      <c r="B397" s="55">
        <v>4</v>
      </c>
      <c r="C397" s="55">
        <v>2023</v>
      </c>
      <c r="D397" s="55" t="s">
        <v>211</v>
      </c>
      <c r="E397" s="55" t="s">
        <v>211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210</v>
      </c>
      <c r="B398" s="55">
        <v>4</v>
      </c>
      <c r="C398" s="55">
        <v>2023</v>
      </c>
      <c r="D398" s="55" t="s">
        <v>211</v>
      </c>
      <c r="E398" s="55" t="s">
        <v>211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210</v>
      </c>
      <c r="B399" s="55">
        <v>4</v>
      </c>
      <c r="C399" s="55">
        <v>2023</v>
      </c>
      <c r="D399" s="55" t="s">
        <v>211</v>
      </c>
      <c r="E399" s="55" t="s">
        <v>211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210</v>
      </c>
      <c r="B400" s="55">
        <v>4</v>
      </c>
      <c r="C400" s="55">
        <v>2023</v>
      </c>
      <c r="D400" s="55" t="s">
        <v>211</v>
      </c>
      <c r="E400" s="55" t="s">
        <v>211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210</v>
      </c>
      <c r="B401" s="55">
        <v>4</v>
      </c>
      <c r="C401" s="55">
        <v>2023</v>
      </c>
      <c r="D401" s="55" t="s">
        <v>211</v>
      </c>
      <c r="E401" s="55" t="s">
        <v>211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210</v>
      </c>
      <c r="B402" s="55">
        <v>4</v>
      </c>
      <c r="C402" s="55">
        <v>2023</v>
      </c>
      <c r="D402" s="55" t="s">
        <v>211</v>
      </c>
      <c r="E402" s="55" t="s">
        <v>211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210</v>
      </c>
      <c r="B403" s="55">
        <v>4</v>
      </c>
      <c r="C403" s="55">
        <v>2023</v>
      </c>
      <c r="D403" s="55" t="s">
        <v>211</v>
      </c>
      <c r="E403" s="55" t="s">
        <v>211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210</v>
      </c>
      <c r="B404" s="55">
        <v>4</v>
      </c>
      <c r="C404" s="55">
        <v>2023</v>
      </c>
      <c r="D404" s="55" t="s">
        <v>211</v>
      </c>
      <c r="E404" s="55" t="s">
        <v>211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210</v>
      </c>
      <c r="B405" s="55">
        <v>4</v>
      </c>
      <c r="C405" s="55">
        <v>2023</v>
      </c>
      <c r="D405" s="55" t="s">
        <v>211</v>
      </c>
      <c r="E405" s="55" t="s">
        <v>211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210</v>
      </c>
      <c r="B406" s="55">
        <v>4</v>
      </c>
      <c r="C406" s="55">
        <v>2023</v>
      </c>
      <c r="D406" s="55" t="s">
        <v>211</v>
      </c>
      <c r="E406" s="55" t="s">
        <v>211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210</v>
      </c>
      <c r="B407" s="55">
        <v>4</v>
      </c>
      <c r="C407" s="55">
        <v>2023</v>
      </c>
      <c r="D407" s="55" t="s">
        <v>211</v>
      </c>
      <c r="E407" s="55" t="s">
        <v>211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210</v>
      </c>
      <c r="B408" s="55">
        <v>4</v>
      </c>
      <c r="C408" s="55">
        <v>2023</v>
      </c>
      <c r="D408" s="55" t="s">
        <v>211</v>
      </c>
      <c r="E408" s="55" t="s">
        <v>211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210</v>
      </c>
      <c r="B409" s="55">
        <v>4</v>
      </c>
      <c r="C409" s="55">
        <v>2023</v>
      </c>
      <c r="D409" s="55" t="s">
        <v>211</v>
      </c>
      <c r="E409" s="55" t="s">
        <v>211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210</v>
      </c>
      <c r="B410" s="55">
        <v>4</v>
      </c>
      <c r="C410" s="55">
        <v>2023</v>
      </c>
      <c r="D410" s="55" t="s">
        <v>211</v>
      </c>
      <c r="E410" s="55" t="s">
        <v>211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210</v>
      </c>
      <c r="B411" s="55">
        <v>4</v>
      </c>
      <c r="C411" s="55">
        <v>2023</v>
      </c>
      <c r="D411" s="55" t="s">
        <v>211</v>
      </c>
      <c r="E411" s="55" t="s">
        <v>211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210</v>
      </c>
      <c r="B412" s="55">
        <v>4</v>
      </c>
      <c r="C412" s="55">
        <v>2023</v>
      </c>
      <c r="D412" s="55" t="s">
        <v>211</v>
      </c>
      <c r="E412" s="55" t="s">
        <v>211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210</v>
      </c>
      <c r="B413" s="55">
        <v>4</v>
      </c>
      <c r="C413" s="55">
        <v>2023</v>
      </c>
      <c r="D413" s="55" t="s">
        <v>211</v>
      </c>
      <c r="E413" s="55" t="s">
        <v>211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210</v>
      </c>
      <c r="B414" s="55">
        <v>4</v>
      </c>
      <c r="C414" s="55">
        <v>2023</v>
      </c>
      <c r="D414" s="55" t="s">
        <v>211</v>
      </c>
      <c r="E414" s="55" t="s">
        <v>211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210</v>
      </c>
      <c r="B415" s="55">
        <v>4</v>
      </c>
      <c r="C415" s="55">
        <v>2023</v>
      </c>
      <c r="D415" s="55" t="s">
        <v>211</v>
      </c>
      <c r="E415" s="55" t="s">
        <v>211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210</v>
      </c>
      <c r="B416" s="55">
        <v>4</v>
      </c>
      <c r="C416" s="55">
        <v>2023</v>
      </c>
      <c r="D416" s="55" t="s">
        <v>211</v>
      </c>
      <c r="E416" s="55" t="s">
        <v>211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210</v>
      </c>
      <c r="B417" s="55">
        <v>4</v>
      </c>
      <c r="C417" s="55">
        <v>2023</v>
      </c>
      <c r="D417" s="55" t="s">
        <v>211</v>
      </c>
      <c r="E417" s="55" t="s">
        <v>211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210</v>
      </c>
      <c r="B418" s="55">
        <v>4</v>
      </c>
      <c r="C418" s="55">
        <v>2023</v>
      </c>
      <c r="D418" s="55" t="s">
        <v>211</v>
      </c>
      <c r="E418" s="55" t="s">
        <v>211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210</v>
      </c>
      <c r="B419" s="55">
        <v>4</v>
      </c>
      <c r="C419" s="55">
        <v>2023</v>
      </c>
      <c r="D419" s="55" t="s">
        <v>211</v>
      </c>
      <c r="E419" s="55" t="s">
        <v>211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210</v>
      </c>
      <c r="B420" s="55">
        <v>4</v>
      </c>
      <c r="C420" s="55">
        <v>2023</v>
      </c>
      <c r="D420" s="55" t="s">
        <v>211</v>
      </c>
      <c r="E420" s="55" t="s">
        <v>211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210</v>
      </c>
      <c r="B421" s="55">
        <v>4</v>
      </c>
      <c r="C421" s="55">
        <v>2023</v>
      </c>
      <c r="D421" s="55" t="s">
        <v>211</v>
      </c>
      <c r="E421" s="55" t="s">
        <v>211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210</v>
      </c>
      <c r="B422" s="55">
        <v>4</v>
      </c>
      <c r="C422" s="55">
        <v>2023</v>
      </c>
      <c r="D422" s="55" t="s">
        <v>211</v>
      </c>
      <c r="E422" s="55" t="s">
        <v>211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210</v>
      </c>
      <c r="B423" s="55">
        <v>4</v>
      </c>
      <c r="C423" s="55">
        <v>2023</v>
      </c>
      <c r="D423" s="55" t="s">
        <v>211</v>
      </c>
      <c r="E423" s="55" t="s">
        <v>211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210</v>
      </c>
      <c r="B424" s="55">
        <v>4</v>
      </c>
      <c r="C424" s="55">
        <v>2023</v>
      </c>
      <c r="D424" s="55" t="s">
        <v>211</v>
      </c>
      <c r="E424" s="55" t="s">
        <v>211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210</v>
      </c>
      <c r="B425" s="55">
        <v>4</v>
      </c>
      <c r="C425" s="55">
        <v>2023</v>
      </c>
      <c r="D425" s="55" t="s">
        <v>211</v>
      </c>
      <c r="E425" s="55" t="s">
        <v>211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210</v>
      </c>
      <c r="B426" s="55">
        <v>4</v>
      </c>
      <c r="C426" s="55">
        <v>2023</v>
      </c>
      <c r="D426" s="55" t="s">
        <v>211</v>
      </c>
      <c r="E426" s="55" t="s">
        <v>211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210</v>
      </c>
      <c r="B427" s="55">
        <v>4</v>
      </c>
      <c r="C427" s="55">
        <v>2023</v>
      </c>
      <c r="D427" s="55" t="s">
        <v>211</v>
      </c>
      <c r="E427" s="55" t="s">
        <v>211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210</v>
      </c>
      <c r="B428" s="55">
        <v>4</v>
      </c>
      <c r="C428" s="55">
        <v>2023</v>
      </c>
      <c r="D428" s="55" t="s">
        <v>211</v>
      </c>
      <c r="E428" s="55" t="s">
        <v>211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210</v>
      </c>
      <c r="B429" s="55">
        <v>4</v>
      </c>
      <c r="C429" s="55">
        <v>2023</v>
      </c>
      <c r="D429" s="55" t="s">
        <v>211</v>
      </c>
      <c r="E429" s="55" t="s">
        <v>211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210</v>
      </c>
      <c r="B430" s="55">
        <v>4</v>
      </c>
      <c r="C430" s="55">
        <v>2023</v>
      </c>
      <c r="D430" s="55" t="s">
        <v>211</v>
      </c>
      <c r="E430" s="55" t="s">
        <v>211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210</v>
      </c>
      <c r="B431" s="55">
        <v>4</v>
      </c>
      <c r="C431" s="55">
        <v>2023</v>
      </c>
      <c r="D431" s="55" t="s">
        <v>211</v>
      </c>
      <c r="E431" s="55" t="s">
        <v>211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210</v>
      </c>
      <c r="B432" s="55">
        <v>4</v>
      </c>
      <c r="C432" s="55">
        <v>2023</v>
      </c>
      <c r="D432" s="55" t="s">
        <v>211</v>
      </c>
      <c r="E432" s="55" t="s">
        <v>211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210</v>
      </c>
      <c r="B433" s="55">
        <v>4</v>
      </c>
      <c r="C433" s="55">
        <v>2023</v>
      </c>
      <c r="D433" s="55" t="s">
        <v>211</v>
      </c>
      <c r="E433" s="55" t="s">
        <v>211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210</v>
      </c>
      <c r="B434" s="55">
        <v>4</v>
      </c>
      <c r="C434" s="55">
        <v>2023</v>
      </c>
      <c r="D434" s="55" t="s">
        <v>211</v>
      </c>
      <c r="E434" s="55" t="s">
        <v>211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210</v>
      </c>
      <c r="B435" s="55">
        <v>4</v>
      </c>
      <c r="C435" s="55">
        <v>2023</v>
      </c>
      <c r="D435" s="55" t="s">
        <v>211</v>
      </c>
      <c r="E435" s="55" t="s">
        <v>211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210</v>
      </c>
      <c r="B436" s="55">
        <v>4</v>
      </c>
      <c r="C436" s="55">
        <v>2023</v>
      </c>
      <c r="D436" s="55" t="s">
        <v>211</v>
      </c>
      <c r="E436" s="55" t="s">
        <v>211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210</v>
      </c>
      <c r="B437" s="55">
        <v>4</v>
      </c>
      <c r="C437" s="55">
        <v>2023</v>
      </c>
      <c r="D437" s="55" t="s">
        <v>211</v>
      </c>
      <c r="E437" s="55" t="s">
        <v>211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210</v>
      </c>
      <c r="B438" s="55">
        <v>4</v>
      </c>
      <c r="C438" s="55">
        <v>2023</v>
      </c>
      <c r="D438" s="55" t="s">
        <v>211</v>
      </c>
      <c r="E438" s="55" t="s">
        <v>211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210</v>
      </c>
      <c r="B439" s="55">
        <v>4</v>
      </c>
      <c r="C439" s="55">
        <v>2023</v>
      </c>
      <c r="D439" s="55" t="s">
        <v>211</v>
      </c>
      <c r="E439" s="55" t="s">
        <v>211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210</v>
      </c>
      <c r="B440" s="55">
        <v>4</v>
      </c>
      <c r="C440" s="55">
        <v>2023</v>
      </c>
      <c r="D440" s="55" t="s">
        <v>211</v>
      </c>
      <c r="E440" s="55" t="s">
        <v>211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210</v>
      </c>
      <c r="B441" s="55">
        <v>4</v>
      </c>
      <c r="C441" s="55">
        <v>2023</v>
      </c>
      <c r="D441" s="55" t="s">
        <v>211</v>
      </c>
      <c r="E441" s="55" t="s">
        <v>211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210</v>
      </c>
      <c r="B442" s="55">
        <v>4</v>
      </c>
      <c r="C442" s="55">
        <v>2023</v>
      </c>
      <c r="D442" s="55" t="s">
        <v>211</v>
      </c>
      <c r="E442" s="55" t="s">
        <v>211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210</v>
      </c>
      <c r="B443" s="55">
        <v>4</v>
      </c>
      <c r="C443" s="55">
        <v>2023</v>
      </c>
      <c r="D443" s="55" t="s">
        <v>211</v>
      </c>
      <c r="E443" s="55" t="s">
        <v>211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210</v>
      </c>
      <c r="B444" s="55">
        <v>4</v>
      </c>
      <c r="C444" s="55">
        <v>2023</v>
      </c>
      <c r="D444" s="55" t="s">
        <v>211</v>
      </c>
      <c r="E444" s="55" t="s">
        <v>211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210</v>
      </c>
      <c r="B445" s="55">
        <v>4</v>
      </c>
      <c r="C445" s="55">
        <v>2023</v>
      </c>
      <c r="D445" s="55" t="s">
        <v>211</v>
      </c>
      <c r="E445" s="55" t="s">
        <v>211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210</v>
      </c>
      <c r="B446" s="55">
        <v>4</v>
      </c>
      <c r="C446" s="55">
        <v>2023</v>
      </c>
      <c r="D446" s="55" t="s">
        <v>211</v>
      </c>
      <c r="E446" s="55" t="s">
        <v>211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210</v>
      </c>
      <c r="B447" s="55">
        <v>4</v>
      </c>
      <c r="C447" s="55">
        <v>2023</v>
      </c>
      <c r="D447" s="55" t="s">
        <v>211</v>
      </c>
      <c r="E447" s="55" t="s">
        <v>211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210</v>
      </c>
      <c r="B448" s="55">
        <v>4</v>
      </c>
      <c r="C448" s="55">
        <v>2023</v>
      </c>
      <c r="D448" s="55" t="s">
        <v>211</v>
      </c>
      <c r="E448" s="55" t="s">
        <v>211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210</v>
      </c>
      <c r="B449" s="55">
        <v>4</v>
      </c>
      <c r="C449" s="55">
        <v>2023</v>
      </c>
      <c r="D449" s="55" t="s">
        <v>211</v>
      </c>
      <c r="E449" s="55" t="s">
        <v>211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210</v>
      </c>
      <c r="B450" s="55">
        <v>4</v>
      </c>
      <c r="C450" s="55">
        <v>2023</v>
      </c>
      <c r="D450" s="55" t="s">
        <v>211</v>
      </c>
      <c r="E450" s="55" t="s">
        <v>211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210</v>
      </c>
      <c r="B451" s="55">
        <v>4</v>
      </c>
      <c r="C451" s="55">
        <v>2023</v>
      </c>
      <c r="D451" s="55" t="s">
        <v>211</v>
      </c>
      <c r="E451" s="55" t="s">
        <v>211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210</v>
      </c>
      <c r="B452" s="55">
        <v>4</v>
      </c>
      <c r="C452" s="55">
        <v>2023</v>
      </c>
      <c r="D452" s="55" t="s">
        <v>211</v>
      </c>
      <c r="E452" s="55" t="s">
        <v>211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210</v>
      </c>
      <c r="B453" s="55">
        <v>4</v>
      </c>
      <c r="C453" s="55">
        <v>2023</v>
      </c>
      <c r="D453" s="55" t="s">
        <v>211</v>
      </c>
      <c r="E453" s="55" t="s">
        <v>211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210</v>
      </c>
      <c r="B454" s="55">
        <v>4</v>
      </c>
      <c r="C454" s="55">
        <v>2023</v>
      </c>
      <c r="D454" s="55" t="s">
        <v>211</v>
      </c>
      <c r="E454" s="55" t="s">
        <v>211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210</v>
      </c>
      <c r="B455" s="55">
        <v>4</v>
      </c>
      <c r="C455" s="55">
        <v>2023</v>
      </c>
      <c r="D455" s="55" t="s">
        <v>211</v>
      </c>
      <c r="E455" s="55" t="s">
        <v>211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210</v>
      </c>
      <c r="B456" s="55">
        <v>4</v>
      </c>
      <c r="C456" s="55">
        <v>2023</v>
      </c>
      <c r="D456" s="55" t="s">
        <v>211</v>
      </c>
      <c r="E456" s="55" t="s">
        <v>211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210</v>
      </c>
      <c r="B457" s="55">
        <v>4</v>
      </c>
      <c r="C457" s="55">
        <v>2023</v>
      </c>
      <c r="D457" s="55" t="s">
        <v>211</v>
      </c>
      <c r="E457" s="55" t="s">
        <v>211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210</v>
      </c>
      <c r="B458" s="55">
        <v>4</v>
      </c>
      <c r="C458" s="55">
        <v>2023</v>
      </c>
      <c r="D458" s="55" t="s">
        <v>211</v>
      </c>
      <c r="E458" s="55" t="s">
        <v>211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210</v>
      </c>
      <c r="B459" s="55">
        <v>4</v>
      </c>
      <c r="C459" s="55">
        <v>2023</v>
      </c>
      <c r="D459" s="55" t="s">
        <v>211</v>
      </c>
      <c r="E459" s="55" t="s">
        <v>211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210</v>
      </c>
      <c r="B460" s="55">
        <v>4</v>
      </c>
      <c r="C460" s="55">
        <v>2023</v>
      </c>
      <c r="D460" s="55" t="s">
        <v>211</v>
      </c>
      <c r="E460" s="55" t="s">
        <v>211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210</v>
      </c>
      <c r="B461" s="55">
        <v>4</v>
      </c>
      <c r="C461" s="55">
        <v>2023</v>
      </c>
      <c r="D461" s="55" t="s">
        <v>211</v>
      </c>
      <c r="E461" s="55" t="s">
        <v>211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210</v>
      </c>
      <c r="B462" s="55">
        <v>4</v>
      </c>
      <c r="C462" s="55">
        <v>2023</v>
      </c>
      <c r="D462" s="55" t="s">
        <v>211</v>
      </c>
      <c r="E462" s="55" t="s">
        <v>211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210</v>
      </c>
      <c r="B463" s="55">
        <v>4</v>
      </c>
      <c r="C463" s="55">
        <v>2023</v>
      </c>
      <c r="D463" s="55" t="s">
        <v>211</v>
      </c>
      <c r="E463" s="55" t="s">
        <v>211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210</v>
      </c>
      <c r="B464" s="55">
        <v>4</v>
      </c>
      <c r="C464" s="55">
        <v>2023</v>
      </c>
      <c r="D464" s="55" t="s">
        <v>211</v>
      </c>
      <c r="E464" s="55" t="s">
        <v>211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210</v>
      </c>
      <c r="B465" s="55">
        <v>4</v>
      </c>
      <c r="C465" s="55">
        <v>2023</v>
      </c>
      <c r="D465" s="55" t="s">
        <v>211</v>
      </c>
      <c r="E465" s="55" t="s">
        <v>211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210</v>
      </c>
      <c r="B466" s="55">
        <v>4</v>
      </c>
      <c r="C466" s="55">
        <v>2023</v>
      </c>
      <c r="D466" s="55" t="s">
        <v>211</v>
      </c>
      <c r="E466" s="55" t="s">
        <v>211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210</v>
      </c>
      <c r="B467" s="55">
        <v>4</v>
      </c>
      <c r="C467" s="55">
        <v>2023</v>
      </c>
      <c r="D467" s="55" t="s">
        <v>211</v>
      </c>
      <c r="E467" s="55" t="s">
        <v>211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210</v>
      </c>
      <c r="B468" s="55">
        <v>4</v>
      </c>
      <c r="C468" s="55">
        <v>2023</v>
      </c>
      <c r="D468" s="55" t="s">
        <v>211</v>
      </c>
      <c r="E468" s="55" t="s">
        <v>211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210</v>
      </c>
      <c r="B469" s="55">
        <v>4</v>
      </c>
      <c r="C469" s="55">
        <v>2023</v>
      </c>
      <c r="D469" s="55" t="s">
        <v>211</v>
      </c>
      <c r="E469" s="55" t="s">
        <v>211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210</v>
      </c>
      <c r="B470" s="55">
        <v>4</v>
      </c>
      <c r="C470" s="55">
        <v>2023</v>
      </c>
      <c r="D470" s="55" t="s">
        <v>211</v>
      </c>
      <c r="E470" s="55" t="s">
        <v>211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210</v>
      </c>
      <c r="B471" s="55">
        <v>4</v>
      </c>
      <c r="C471" s="55">
        <v>2023</v>
      </c>
      <c r="D471" s="55" t="s">
        <v>211</v>
      </c>
      <c r="E471" s="55" t="s">
        <v>211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210</v>
      </c>
      <c r="B472" s="55">
        <v>4</v>
      </c>
      <c r="C472" s="55">
        <v>2023</v>
      </c>
      <c r="D472" s="55" t="s">
        <v>211</v>
      </c>
      <c r="E472" s="55" t="s">
        <v>211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210</v>
      </c>
      <c r="B473" s="55">
        <v>4</v>
      </c>
      <c r="C473" s="55">
        <v>2023</v>
      </c>
      <c r="D473" s="55" t="s">
        <v>211</v>
      </c>
      <c r="E473" s="55" t="s">
        <v>211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210</v>
      </c>
      <c r="B474" s="55">
        <v>4</v>
      </c>
      <c r="C474" s="55">
        <v>2023</v>
      </c>
      <c r="D474" s="55" t="s">
        <v>211</v>
      </c>
      <c r="E474" s="55" t="s">
        <v>211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210</v>
      </c>
      <c r="B475" s="55">
        <v>4</v>
      </c>
      <c r="C475" s="55">
        <v>2023</v>
      </c>
      <c r="D475" s="55" t="s">
        <v>211</v>
      </c>
      <c r="E475" s="55" t="s">
        <v>211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210</v>
      </c>
      <c r="B476" s="55">
        <v>4</v>
      </c>
      <c r="C476" s="55">
        <v>2023</v>
      </c>
      <c r="D476" s="55" t="s">
        <v>211</v>
      </c>
      <c r="E476" s="55" t="s">
        <v>211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210</v>
      </c>
      <c r="B477" s="55">
        <v>4</v>
      </c>
      <c r="C477" s="55">
        <v>2023</v>
      </c>
      <c r="D477" s="55" t="s">
        <v>211</v>
      </c>
      <c r="E477" s="55" t="s">
        <v>211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210</v>
      </c>
      <c r="B478" s="55">
        <v>4</v>
      </c>
      <c r="C478" s="55">
        <v>2023</v>
      </c>
      <c r="D478" s="55" t="s">
        <v>211</v>
      </c>
      <c r="E478" s="55" t="s">
        <v>211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210</v>
      </c>
      <c r="B479" s="55">
        <v>4</v>
      </c>
      <c r="C479" s="55">
        <v>2023</v>
      </c>
      <c r="D479" s="55" t="s">
        <v>211</v>
      </c>
      <c r="E479" s="55" t="s">
        <v>211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210</v>
      </c>
      <c r="B480" s="55">
        <v>4</v>
      </c>
      <c r="C480" s="55">
        <v>2023</v>
      </c>
      <c r="D480" s="55" t="s">
        <v>211</v>
      </c>
      <c r="E480" s="55" t="s">
        <v>211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210</v>
      </c>
      <c r="B481" s="55">
        <v>4</v>
      </c>
      <c r="C481" s="55">
        <v>2023</v>
      </c>
      <c r="D481" s="55" t="s">
        <v>211</v>
      </c>
      <c r="E481" s="55" t="s">
        <v>211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210</v>
      </c>
      <c r="B482" s="55">
        <v>4</v>
      </c>
      <c r="C482" s="55">
        <v>2023</v>
      </c>
      <c r="D482" s="55" t="s">
        <v>211</v>
      </c>
      <c r="E482" s="55" t="s">
        <v>211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210</v>
      </c>
      <c r="B483" s="55">
        <v>4</v>
      </c>
      <c r="C483" s="55">
        <v>2023</v>
      </c>
      <c r="D483" s="55" t="s">
        <v>211</v>
      </c>
      <c r="E483" s="55" t="s">
        <v>211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210</v>
      </c>
      <c r="B484" s="55">
        <v>4</v>
      </c>
      <c r="C484" s="55">
        <v>2023</v>
      </c>
      <c r="D484" s="55" t="s">
        <v>211</v>
      </c>
      <c r="E484" s="55" t="s">
        <v>211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210</v>
      </c>
      <c r="B485" s="55">
        <v>4</v>
      </c>
      <c r="C485" s="55">
        <v>2023</v>
      </c>
      <c r="D485" s="55" t="s">
        <v>211</v>
      </c>
      <c r="E485" s="55" t="s">
        <v>211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210</v>
      </c>
      <c r="B486" s="55">
        <v>4</v>
      </c>
      <c r="C486" s="55">
        <v>2023</v>
      </c>
      <c r="D486" s="55" t="s">
        <v>211</v>
      </c>
      <c r="E486" s="55" t="s">
        <v>211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210</v>
      </c>
      <c r="B487" s="55">
        <v>4</v>
      </c>
      <c r="C487" s="55">
        <v>2023</v>
      </c>
      <c r="D487" s="55" t="s">
        <v>211</v>
      </c>
      <c r="E487" s="55" t="s">
        <v>211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210</v>
      </c>
      <c r="B488" s="55">
        <v>4</v>
      </c>
      <c r="C488" s="55">
        <v>2023</v>
      </c>
      <c r="D488" s="55" t="s">
        <v>211</v>
      </c>
      <c r="E488" s="55" t="s">
        <v>211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210</v>
      </c>
      <c r="B489" s="55">
        <v>4</v>
      </c>
      <c r="C489" s="55">
        <v>2023</v>
      </c>
      <c r="D489" s="55" t="s">
        <v>211</v>
      </c>
      <c r="E489" s="55" t="s">
        <v>211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210</v>
      </c>
      <c r="B490" s="55">
        <v>4</v>
      </c>
      <c r="C490" s="55">
        <v>2023</v>
      </c>
      <c r="D490" s="55" t="s">
        <v>211</v>
      </c>
      <c r="E490" s="55" t="s">
        <v>211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210</v>
      </c>
      <c r="B491" s="55">
        <v>4</v>
      </c>
      <c r="C491" s="55">
        <v>2023</v>
      </c>
      <c r="D491" s="55" t="s">
        <v>211</v>
      </c>
      <c r="E491" s="55" t="s">
        <v>211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210</v>
      </c>
      <c r="B492" s="55">
        <v>4</v>
      </c>
      <c r="C492" s="55">
        <v>2023</v>
      </c>
      <c r="D492" s="55" t="s">
        <v>211</v>
      </c>
      <c r="E492" s="55" t="s">
        <v>211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210</v>
      </c>
      <c r="B493" s="55">
        <v>4</v>
      </c>
      <c r="C493" s="55">
        <v>2023</v>
      </c>
      <c r="D493" s="55" t="s">
        <v>211</v>
      </c>
      <c r="E493" s="55" t="s">
        <v>211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210</v>
      </c>
      <c r="B494" s="55">
        <v>4</v>
      </c>
      <c r="C494" s="55">
        <v>2023</v>
      </c>
      <c r="D494" s="55" t="s">
        <v>211</v>
      </c>
      <c r="E494" s="55" t="s">
        <v>211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210</v>
      </c>
      <c r="B495" s="55">
        <v>4</v>
      </c>
      <c r="C495" s="55">
        <v>2023</v>
      </c>
      <c r="D495" s="55" t="s">
        <v>211</v>
      </c>
      <c r="E495" s="55" t="s">
        <v>211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210</v>
      </c>
      <c r="B496" s="55">
        <v>4</v>
      </c>
      <c r="C496" s="55">
        <v>2023</v>
      </c>
      <c r="D496" s="55" t="s">
        <v>211</v>
      </c>
      <c r="E496" s="55" t="s">
        <v>211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210</v>
      </c>
      <c r="B497" s="55">
        <v>4</v>
      </c>
      <c r="C497" s="55">
        <v>2023</v>
      </c>
      <c r="D497" s="55" t="s">
        <v>211</v>
      </c>
      <c r="E497" s="55" t="s">
        <v>211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210</v>
      </c>
      <c r="B498" s="55">
        <v>4</v>
      </c>
      <c r="C498" s="55">
        <v>2023</v>
      </c>
      <c r="D498" s="55" t="s">
        <v>211</v>
      </c>
      <c r="E498" s="55" t="s">
        <v>211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210</v>
      </c>
      <c r="B499" s="55">
        <v>4</v>
      </c>
      <c r="C499" s="55">
        <v>2023</v>
      </c>
      <c r="D499" s="55" t="s">
        <v>211</v>
      </c>
      <c r="E499" s="55" t="s">
        <v>211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210</v>
      </c>
      <c r="B500" s="55">
        <v>4</v>
      </c>
      <c r="C500" s="55">
        <v>2023</v>
      </c>
      <c r="D500" s="55" t="s">
        <v>211</v>
      </c>
      <c r="E500" s="55" t="s">
        <v>211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210</v>
      </c>
      <c r="B501" s="55">
        <v>4</v>
      </c>
      <c r="C501" s="55">
        <v>2023</v>
      </c>
      <c r="D501" s="55" t="s">
        <v>211</v>
      </c>
      <c r="E501" s="55" t="s">
        <v>211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210</v>
      </c>
      <c r="B502" s="55">
        <v>4</v>
      </c>
      <c r="C502" s="55">
        <v>2023</v>
      </c>
      <c r="D502" s="55" t="s">
        <v>211</v>
      </c>
      <c r="E502" s="55" t="s">
        <v>211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210</v>
      </c>
      <c r="B503" s="55">
        <v>4</v>
      </c>
      <c r="C503" s="55">
        <v>2023</v>
      </c>
      <c r="D503" s="55" t="s">
        <v>211</v>
      </c>
      <c r="E503" s="55" t="s">
        <v>211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210</v>
      </c>
      <c r="B504" s="55">
        <v>4</v>
      </c>
      <c r="C504" s="55">
        <v>2023</v>
      </c>
      <c r="D504" s="55" t="s">
        <v>211</v>
      </c>
      <c r="E504" s="55" t="s">
        <v>211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210</v>
      </c>
      <c r="B505" s="55">
        <v>4</v>
      </c>
      <c r="C505" s="55">
        <v>2023</v>
      </c>
      <c r="D505" s="55" t="s">
        <v>211</v>
      </c>
      <c r="E505" s="55" t="s">
        <v>211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210</v>
      </c>
      <c r="B506" s="55">
        <v>4</v>
      </c>
      <c r="C506" s="55">
        <v>2023</v>
      </c>
      <c r="D506" s="55" t="s">
        <v>211</v>
      </c>
      <c r="E506" s="55" t="s">
        <v>211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210</v>
      </c>
      <c r="B507" s="55">
        <v>4</v>
      </c>
      <c r="C507" s="55">
        <v>2023</v>
      </c>
      <c r="D507" s="55" t="s">
        <v>211</v>
      </c>
      <c r="E507" s="55" t="s">
        <v>211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210</v>
      </c>
      <c r="B508" s="55">
        <v>4</v>
      </c>
      <c r="C508" s="55">
        <v>2023</v>
      </c>
      <c r="D508" s="55" t="s">
        <v>211</v>
      </c>
      <c r="E508" s="55" t="s">
        <v>211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210</v>
      </c>
      <c r="B509" s="55">
        <v>4</v>
      </c>
      <c r="C509" s="55">
        <v>2023</v>
      </c>
      <c r="D509" s="55" t="s">
        <v>211</v>
      </c>
      <c r="E509" s="55" t="s">
        <v>211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210</v>
      </c>
      <c r="B510" s="55">
        <v>4</v>
      </c>
      <c r="C510" s="55">
        <v>2023</v>
      </c>
      <c r="D510" s="55" t="s">
        <v>211</v>
      </c>
      <c r="E510" s="55" t="s">
        <v>211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210</v>
      </c>
      <c r="B511" s="55">
        <v>4</v>
      </c>
      <c r="C511" s="55">
        <v>2023</v>
      </c>
      <c r="D511" s="55" t="s">
        <v>211</v>
      </c>
      <c r="E511" s="55" t="s">
        <v>211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210</v>
      </c>
      <c r="B512" s="55">
        <v>4</v>
      </c>
      <c r="C512" s="55">
        <v>2023</v>
      </c>
      <c r="D512" s="55" t="s">
        <v>211</v>
      </c>
      <c r="E512" s="55" t="s">
        <v>211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210</v>
      </c>
      <c r="B513" s="55">
        <v>4</v>
      </c>
      <c r="C513" s="55">
        <v>2023</v>
      </c>
      <c r="D513" s="55" t="s">
        <v>211</v>
      </c>
      <c r="E513" s="55" t="s">
        <v>211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210</v>
      </c>
      <c r="B514" s="55">
        <v>4</v>
      </c>
      <c r="C514" s="55">
        <v>2023</v>
      </c>
      <c r="D514" s="55" t="s">
        <v>211</v>
      </c>
      <c r="E514" s="55" t="s">
        <v>211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210</v>
      </c>
      <c r="B515" s="55">
        <v>4</v>
      </c>
      <c r="C515" s="55">
        <v>2023</v>
      </c>
      <c r="D515" s="55" t="s">
        <v>211</v>
      </c>
      <c r="E515" s="55" t="s">
        <v>211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210</v>
      </c>
      <c r="B516" s="55">
        <v>4</v>
      </c>
      <c r="C516" s="55">
        <v>2023</v>
      </c>
      <c r="D516" s="55" t="s">
        <v>211</v>
      </c>
      <c r="E516" s="55" t="s">
        <v>211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210</v>
      </c>
      <c r="B517" s="55">
        <v>4</v>
      </c>
      <c r="C517" s="55">
        <v>2023</v>
      </c>
      <c r="D517" s="55" t="s">
        <v>211</v>
      </c>
      <c r="E517" s="55" t="s">
        <v>211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210</v>
      </c>
      <c r="B518" s="55">
        <v>4</v>
      </c>
      <c r="C518" s="55">
        <v>2023</v>
      </c>
      <c r="D518" s="55" t="s">
        <v>211</v>
      </c>
      <c r="E518" s="55" t="s">
        <v>211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210</v>
      </c>
      <c r="B519" s="55">
        <v>4</v>
      </c>
      <c r="C519" s="55">
        <v>2023</v>
      </c>
      <c r="D519" s="55" t="s">
        <v>211</v>
      </c>
      <c r="E519" s="55" t="s">
        <v>211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210</v>
      </c>
      <c r="B520" s="55">
        <v>4</v>
      </c>
      <c r="C520" s="55">
        <v>2023</v>
      </c>
      <c r="D520" s="55" t="s">
        <v>211</v>
      </c>
      <c r="E520" s="55" t="s">
        <v>211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210</v>
      </c>
      <c r="B521" s="55">
        <v>4</v>
      </c>
      <c r="C521" s="55">
        <v>2023</v>
      </c>
      <c r="D521" s="55" t="s">
        <v>211</v>
      </c>
      <c r="E521" s="55" t="s">
        <v>211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210</v>
      </c>
      <c r="B522" s="55">
        <v>4</v>
      </c>
      <c r="C522" s="55">
        <v>2023</v>
      </c>
      <c r="D522" s="55" t="s">
        <v>211</v>
      </c>
      <c r="E522" s="55" t="s">
        <v>211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210</v>
      </c>
      <c r="B523" s="55">
        <v>4</v>
      </c>
      <c r="C523" s="55">
        <v>2023</v>
      </c>
      <c r="D523" s="55" t="s">
        <v>211</v>
      </c>
      <c r="E523" s="55" t="s">
        <v>211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210</v>
      </c>
      <c r="B524" s="55">
        <v>4</v>
      </c>
      <c r="C524" s="55">
        <v>2023</v>
      </c>
      <c r="D524" s="55" t="s">
        <v>211</v>
      </c>
      <c r="E524" s="55" t="s">
        <v>211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210</v>
      </c>
      <c r="B525" s="55">
        <v>4</v>
      </c>
      <c r="C525" s="55">
        <v>2023</v>
      </c>
      <c r="D525" s="55" t="s">
        <v>211</v>
      </c>
      <c r="E525" s="55" t="s">
        <v>211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210</v>
      </c>
      <c r="B526" s="55">
        <v>4</v>
      </c>
      <c r="C526" s="55">
        <v>2023</v>
      </c>
      <c r="D526" s="55" t="s">
        <v>211</v>
      </c>
      <c r="E526" s="55" t="s">
        <v>211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210</v>
      </c>
      <c r="B527" s="55">
        <v>4</v>
      </c>
      <c r="C527" s="55">
        <v>2023</v>
      </c>
      <c r="D527" s="55" t="s">
        <v>211</v>
      </c>
      <c r="E527" s="55" t="s">
        <v>211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210</v>
      </c>
      <c r="B528" s="55">
        <v>4</v>
      </c>
      <c r="C528" s="55">
        <v>2023</v>
      </c>
      <c r="D528" s="55" t="s">
        <v>211</v>
      </c>
      <c r="E528" s="55" t="s">
        <v>211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210</v>
      </c>
      <c r="B529" s="55">
        <v>4</v>
      </c>
      <c r="C529" s="55">
        <v>2023</v>
      </c>
      <c r="D529" s="55" t="s">
        <v>211</v>
      </c>
      <c r="E529" s="55" t="s">
        <v>211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210</v>
      </c>
      <c r="B530" s="55">
        <v>4</v>
      </c>
      <c r="C530" s="55">
        <v>2023</v>
      </c>
      <c r="D530" s="55" t="s">
        <v>211</v>
      </c>
      <c r="E530" s="55" t="s">
        <v>211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210</v>
      </c>
      <c r="B531" s="55">
        <v>4</v>
      </c>
      <c r="C531" s="55">
        <v>2023</v>
      </c>
      <c r="D531" s="55" t="s">
        <v>211</v>
      </c>
      <c r="E531" s="55" t="s">
        <v>211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210</v>
      </c>
      <c r="B532" s="55">
        <v>4</v>
      </c>
      <c r="C532" s="55">
        <v>2023</v>
      </c>
      <c r="D532" s="55" t="s">
        <v>211</v>
      </c>
      <c r="E532" s="55" t="s">
        <v>211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210</v>
      </c>
      <c r="B533" s="55">
        <v>4</v>
      </c>
      <c r="C533" s="55">
        <v>2023</v>
      </c>
      <c r="D533" s="55" t="s">
        <v>211</v>
      </c>
      <c r="E533" s="55" t="s">
        <v>211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210</v>
      </c>
      <c r="B534" s="55">
        <v>4</v>
      </c>
      <c r="C534" s="55">
        <v>2023</v>
      </c>
      <c r="D534" s="55" t="s">
        <v>211</v>
      </c>
      <c r="E534" s="55" t="s">
        <v>211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210</v>
      </c>
      <c r="B535" s="55">
        <v>4</v>
      </c>
      <c r="C535" s="55">
        <v>2023</v>
      </c>
      <c r="D535" s="55" t="s">
        <v>211</v>
      </c>
      <c r="E535" s="55" t="s">
        <v>211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210</v>
      </c>
      <c r="B536" s="55">
        <v>4</v>
      </c>
      <c r="C536" s="55">
        <v>2023</v>
      </c>
      <c r="D536" s="55" t="s">
        <v>211</v>
      </c>
      <c r="E536" s="55" t="s">
        <v>211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210</v>
      </c>
      <c r="B537" s="55">
        <v>4</v>
      </c>
      <c r="C537" s="55">
        <v>2023</v>
      </c>
      <c r="D537" s="55" t="s">
        <v>211</v>
      </c>
      <c r="E537" s="55" t="s">
        <v>211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210</v>
      </c>
      <c r="B538" s="55">
        <v>4</v>
      </c>
      <c r="C538" s="55">
        <v>2023</v>
      </c>
      <c r="D538" s="55" t="s">
        <v>211</v>
      </c>
      <c r="E538" s="55" t="s">
        <v>211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210</v>
      </c>
      <c r="B539" s="55">
        <v>4</v>
      </c>
      <c r="C539" s="55">
        <v>2023</v>
      </c>
      <c r="D539" s="55" t="s">
        <v>211</v>
      </c>
      <c r="E539" s="55" t="s">
        <v>211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210</v>
      </c>
      <c r="B540" s="55">
        <v>4</v>
      </c>
      <c r="C540" s="55">
        <v>2023</v>
      </c>
      <c r="D540" s="55" t="s">
        <v>211</v>
      </c>
      <c r="E540" s="55" t="s">
        <v>211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210</v>
      </c>
      <c r="B541" s="55">
        <v>4</v>
      </c>
      <c r="C541" s="55">
        <v>2023</v>
      </c>
      <c r="D541" s="55" t="s">
        <v>211</v>
      </c>
      <c r="E541" s="55" t="s">
        <v>211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210</v>
      </c>
      <c r="B542" s="55">
        <v>4</v>
      </c>
      <c r="C542" s="55">
        <v>2023</v>
      </c>
      <c r="D542" s="55" t="s">
        <v>211</v>
      </c>
      <c r="E542" s="55" t="s">
        <v>211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210</v>
      </c>
      <c r="B543" s="55">
        <v>4</v>
      </c>
      <c r="C543" s="55">
        <v>2023</v>
      </c>
      <c r="D543" s="55" t="s">
        <v>211</v>
      </c>
      <c r="E543" s="55" t="s">
        <v>211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210</v>
      </c>
      <c r="B544" s="55">
        <v>4</v>
      </c>
      <c r="C544" s="55">
        <v>2023</v>
      </c>
      <c r="D544" s="55" t="s">
        <v>211</v>
      </c>
      <c r="E544" s="55" t="s">
        <v>211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210</v>
      </c>
      <c r="B545" s="55">
        <v>4</v>
      </c>
      <c r="C545" s="55">
        <v>2023</v>
      </c>
      <c r="D545" s="55" t="s">
        <v>211</v>
      </c>
      <c r="E545" s="55" t="s">
        <v>211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210</v>
      </c>
      <c r="B546" s="55">
        <v>4</v>
      </c>
      <c r="C546" s="55">
        <v>2023</v>
      </c>
      <c r="D546" s="55" t="s">
        <v>211</v>
      </c>
      <c r="E546" s="55" t="s">
        <v>211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210</v>
      </c>
      <c r="B547" s="55">
        <v>4</v>
      </c>
      <c r="C547" s="55">
        <v>2023</v>
      </c>
      <c r="D547" s="55" t="s">
        <v>211</v>
      </c>
      <c r="E547" s="55" t="s">
        <v>211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210</v>
      </c>
      <c r="B548" s="55">
        <v>4</v>
      </c>
      <c r="C548" s="55">
        <v>2023</v>
      </c>
      <c r="D548" s="55" t="s">
        <v>211</v>
      </c>
      <c r="E548" s="55" t="s">
        <v>211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210</v>
      </c>
      <c r="B549" s="55">
        <v>4</v>
      </c>
      <c r="C549" s="55">
        <v>2023</v>
      </c>
      <c r="D549" s="55" t="s">
        <v>211</v>
      </c>
      <c r="E549" s="55" t="s">
        <v>211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210</v>
      </c>
      <c r="B550" s="55">
        <v>4</v>
      </c>
      <c r="C550" s="55">
        <v>2023</v>
      </c>
      <c r="D550" s="55" t="s">
        <v>211</v>
      </c>
      <c r="E550" s="55" t="s">
        <v>211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210</v>
      </c>
      <c r="B551" s="55">
        <v>4</v>
      </c>
      <c r="C551" s="55">
        <v>2023</v>
      </c>
      <c r="D551" s="55" t="s">
        <v>211</v>
      </c>
      <c r="E551" s="55" t="s">
        <v>211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210</v>
      </c>
      <c r="B552" s="55">
        <v>4</v>
      </c>
      <c r="C552" s="55">
        <v>2023</v>
      </c>
      <c r="D552" s="55" t="s">
        <v>211</v>
      </c>
      <c r="E552" s="55" t="s">
        <v>211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210</v>
      </c>
      <c r="B553" s="55">
        <v>4</v>
      </c>
      <c r="C553" s="55">
        <v>2023</v>
      </c>
      <c r="D553" s="55" t="s">
        <v>211</v>
      </c>
      <c r="E553" s="55" t="s">
        <v>211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210</v>
      </c>
      <c r="B554" s="55">
        <v>4</v>
      </c>
      <c r="C554" s="55">
        <v>2023</v>
      </c>
      <c r="D554" s="55" t="s">
        <v>211</v>
      </c>
      <c r="E554" s="55" t="s">
        <v>211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210</v>
      </c>
      <c r="B555" s="55">
        <v>4</v>
      </c>
      <c r="C555" s="55">
        <v>2023</v>
      </c>
      <c r="D555" s="55" t="s">
        <v>211</v>
      </c>
      <c r="E555" s="55" t="s">
        <v>211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210</v>
      </c>
      <c r="B556" s="55">
        <v>4</v>
      </c>
      <c r="C556" s="55">
        <v>2023</v>
      </c>
      <c r="D556" s="55" t="s">
        <v>211</v>
      </c>
      <c r="E556" s="55" t="s">
        <v>211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210</v>
      </c>
      <c r="B557" s="55">
        <v>4</v>
      </c>
      <c r="C557" s="55">
        <v>2023</v>
      </c>
      <c r="D557" s="55" t="s">
        <v>211</v>
      </c>
      <c r="E557" s="55" t="s">
        <v>211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210</v>
      </c>
      <c r="B558" s="55">
        <v>4</v>
      </c>
      <c r="C558" s="55">
        <v>2023</v>
      </c>
      <c r="D558" s="55" t="s">
        <v>211</v>
      </c>
      <c r="E558" s="55" t="s">
        <v>211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210</v>
      </c>
      <c r="B559" s="55">
        <v>4</v>
      </c>
      <c r="C559" s="55">
        <v>2023</v>
      </c>
      <c r="D559" s="55" t="s">
        <v>211</v>
      </c>
      <c r="E559" s="55" t="s">
        <v>211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210</v>
      </c>
      <c r="B560" s="55">
        <v>4</v>
      </c>
      <c r="C560" s="55">
        <v>2023</v>
      </c>
      <c r="D560" s="55" t="s">
        <v>211</v>
      </c>
      <c r="E560" s="55" t="s">
        <v>211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210</v>
      </c>
      <c r="B561" s="55">
        <v>4</v>
      </c>
      <c r="C561" s="55">
        <v>2023</v>
      </c>
      <c r="D561" s="55" t="s">
        <v>211</v>
      </c>
      <c r="E561" s="55" t="s">
        <v>211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210</v>
      </c>
      <c r="B562" s="55">
        <v>4</v>
      </c>
      <c r="C562" s="55">
        <v>2023</v>
      </c>
      <c r="D562" s="55" t="s">
        <v>211</v>
      </c>
      <c r="E562" s="55" t="s">
        <v>211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210</v>
      </c>
      <c r="B563" s="55">
        <v>4</v>
      </c>
      <c r="C563" s="55">
        <v>2023</v>
      </c>
      <c r="D563" s="55" t="s">
        <v>211</v>
      </c>
      <c r="E563" s="55" t="s">
        <v>211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210</v>
      </c>
      <c r="B564" s="55">
        <v>4</v>
      </c>
      <c r="C564" s="55">
        <v>2023</v>
      </c>
      <c r="D564" s="55" t="s">
        <v>211</v>
      </c>
      <c r="E564" s="55" t="s">
        <v>211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210</v>
      </c>
      <c r="B565" s="55">
        <v>4</v>
      </c>
      <c r="C565" s="55">
        <v>2023</v>
      </c>
      <c r="D565" s="55" t="s">
        <v>211</v>
      </c>
      <c r="E565" s="55" t="s">
        <v>211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210</v>
      </c>
      <c r="B566" s="55">
        <v>4</v>
      </c>
      <c r="C566" s="55">
        <v>2023</v>
      </c>
      <c r="D566" s="55" t="s">
        <v>211</v>
      </c>
      <c r="E566" s="55" t="s">
        <v>211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210</v>
      </c>
      <c r="B567" s="55">
        <v>4</v>
      </c>
      <c r="C567" s="55">
        <v>2023</v>
      </c>
      <c r="D567" s="55" t="s">
        <v>211</v>
      </c>
      <c r="E567" s="55" t="s">
        <v>211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210</v>
      </c>
      <c r="B568" s="55">
        <v>4</v>
      </c>
      <c r="C568" s="55">
        <v>2023</v>
      </c>
      <c r="D568" s="55" t="s">
        <v>211</v>
      </c>
      <c r="E568" s="55" t="s">
        <v>211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210</v>
      </c>
      <c r="B569" s="55">
        <v>4</v>
      </c>
      <c r="C569" s="55">
        <v>2023</v>
      </c>
      <c r="D569" s="55" t="s">
        <v>211</v>
      </c>
      <c r="E569" s="55" t="s">
        <v>211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210</v>
      </c>
      <c r="B570" s="55">
        <v>4</v>
      </c>
      <c r="C570" s="55">
        <v>2023</v>
      </c>
      <c r="D570" s="55" t="s">
        <v>211</v>
      </c>
      <c r="E570" s="55" t="s">
        <v>211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210</v>
      </c>
      <c r="B571" s="55">
        <v>4</v>
      </c>
      <c r="C571" s="55">
        <v>2023</v>
      </c>
      <c r="D571" s="55" t="s">
        <v>211</v>
      </c>
      <c r="E571" s="55" t="s">
        <v>211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210</v>
      </c>
      <c r="B572" s="55">
        <v>4</v>
      </c>
      <c r="C572" s="55">
        <v>2023</v>
      </c>
      <c r="D572" s="55" t="s">
        <v>211</v>
      </c>
      <c r="E572" s="55" t="s">
        <v>211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210</v>
      </c>
      <c r="B573" s="55">
        <v>4</v>
      </c>
      <c r="C573" s="55">
        <v>2023</v>
      </c>
      <c r="D573" s="55" t="s">
        <v>211</v>
      </c>
      <c r="E573" s="55" t="s">
        <v>211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210</v>
      </c>
      <c r="B574" s="55">
        <v>4</v>
      </c>
      <c r="C574" s="55">
        <v>2023</v>
      </c>
      <c r="D574" s="55" t="s">
        <v>211</v>
      </c>
      <c r="E574" s="55" t="s">
        <v>211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210</v>
      </c>
      <c r="B575" s="55">
        <v>4</v>
      </c>
      <c r="C575" s="55">
        <v>2023</v>
      </c>
      <c r="D575" s="55" t="s">
        <v>211</v>
      </c>
      <c r="E575" s="55" t="s">
        <v>211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210</v>
      </c>
      <c r="B576" s="55">
        <v>4</v>
      </c>
      <c r="C576" s="55">
        <v>2023</v>
      </c>
      <c r="D576" s="55" t="s">
        <v>211</v>
      </c>
      <c r="E576" s="55" t="s">
        <v>211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210</v>
      </c>
      <c r="B577" s="55">
        <v>4</v>
      </c>
      <c r="C577" s="55">
        <v>2023</v>
      </c>
      <c r="D577" s="55" t="s">
        <v>211</v>
      </c>
      <c r="E577" s="55" t="s">
        <v>211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210</v>
      </c>
      <c r="B578" s="55">
        <v>4</v>
      </c>
      <c r="C578" s="55">
        <v>2023</v>
      </c>
      <c r="D578" s="55" t="s">
        <v>211</v>
      </c>
      <c r="E578" s="55" t="s">
        <v>211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210</v>
      </c>
      <c r="B579" s="55">
        <v>4</v>
      </c>
      <c r="C579" s="55">
        <v>2023</v>
      </c>
      <c r="D579" s="55" t="s">
        <v>211</v>
      </c>
      <c r="E579" s="55" t="s">
        <v>211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210</v>
      </c>
      <c r="B580" s="55">
        <v>4</v>
      </c>
      <c r="C580" s="55">
        <v>2023</v>
      </c>
      <c r="D580" s="55" t="s">
        <v>211</v>
      </c>
      <c r="E580" s="55" t="s">
        <v>211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210</v>
      </c>
      <c r="B581" s="55">
        <v>4</v>
      </c>
      <c r="C581" s="55">
        <v>2023</v>
      </c>
      <c r="D581" s="55" t="s">
        <v>211</v>
      </c>
      <c r="E581" s="55" t="s">
        <v>211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210</v>
      </c>
      <c r="B582" s="55">
        <v>4</v>
      </c>
      <c r="C582" s="55">
        <v>2023</v>
      </c>
      <c r="D582" s="55" t="s">
        <v>211</v>
      </c>
      <c r="E582" s="55" t="s">
        <v>211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210</v>
      </c>
      <c r="B583" s="112">
        <v>4</v>
      </c>
      <c r="C583" s="112">
        <v>2023</v>
      </c>
      <c r="D583" s="112" t="s">
        <v>211</v>
      </c>
      <c r="E583" s="112" t="s">
        <v>211</v>
      </c>
      <c r="F583" s="206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210</v>
      </c>
      <c r="B584" s="112">
        <v>4</v>
      </c>
      <c r="C584" s="112">
        <v>2023</v>
      </c>
      <c r="D584" s="112" t="s">
        <v>211</v>
      </c>
      <c r="E584" s="112" t="s">
        <v>211</v>
      </c>
      <c r="F584" s="206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210</v>
      </c>
      <c r="B585" s="112">
        <v>4</v>
      </c>
      <c r="C585" s="112">
        <v>2023</v>
      </c>
      <c r="D585" s="112" t="s">
        <v>211</v>
      </c>
      <c r="E585" s="112" t="s">
        <v>211</v>
      </c>
      <c r="F585" s="206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210</v>
      </c>
      <c r="B586" s="112">
        <v>4</v>
      </c>
      <c r="C586" s="112">
        <v>2023</v>
      </c>
      <c r="D586" s="112" t="s">
        <v>211</v>
      </c>
      <c r="E586" s="112" t="s">
        <v>211</v>
      </c>
      <c r="F586" s="206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210</v>
      </c>
      <c r="B587" s="112">
        <v>4</v>
      </c>
      <c r="C587" s="112">
        <v>2023</v>
      </c>
      <c r="D587" s="112" t="s">
        <v>211</v>
      </c>
      <c r="E587" s="112" t="s">
        <v>211</v>
      </c>
      <c r="F587" s="206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210</v>
      </c>
      <c r="B588" s="112">
        <v>4</v>
      </c>
      <c r="C588" s="112">
        <v>2023</v>
      </c>
      <c r="D588" s="112" t="s">
        <v>211</v>
      </c>
      <c r="E588" s="112" t="s">
        <v>211</v>
      </c>
      <c r="F588" s="206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210</v>
      </c>
      <c r="B589" s="112">
        <v>4</v>
      </c>
      <c r="C589" s="112">
        <v>2023</v>
      </c>
      <c r="D589" s="112" t="s">
        <v>211</v>
      </c>
      <c r="E589" s="112" t="s">
        <v>211</v>
      </c>
      <c r="F589" s="206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210</v>
      </c>
      <c r="B590" s="112">
        <v>4</v>
      </c>
      <c r="C590" s="112">
        <v>2023</v>
      </c>
      <c r="D590" s="112" t="s">
        <v>211</v>
      </c>
      <c r="E590" s="112" t="s">
        <v>211</v>
      </c>
      <c r="F590" s="206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210</v>
      </c>
      <c r="B591" s="112">
        <v>4</v>
      </c>
      <c r="C591" s="112">
        <v>2023</v>
      </c>
      <c r="D591" s="112" t="s">
        <v>211</v>
      </c>
      <c r="E591" s="112" t="s">
        <v>211</v>
      </c>
      <c r="F591" s="206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210</v>
      </c>
      <c r="B592" s="112">
        <v>4</v>
      </c>
      <c r="C592" s="112">
        <v>2023</v>
      </c>
      <c r="D592" s="112" t="s">
        <v>211</v>
      </c>
      <c r="E592" s="112" t="s">
        <v>211</v>
      </c>
      <c r="F592" s="206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210</v>
      </c>
      <c r="B593" s="112">
        <v>4</v>
      </c>
      <c r="C593" s="112">
        <v>2023</v>
      </c>
      <c r="D593" s="112" t="s">
        <v>211</v>
      </c>
      <c r="E593" s="112" t="s">
        <v>211</v>
      </c>
      <c r="F593" s="206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210</v>
      </c>
      <c r="B594" s="112">
        <v>4</v>
      </c>
      <c r="C594" s="112">
        <v>2023</v>
      </c>
      <c r="D594" s="112" t="s">
        <v>211</v>
      </c>
      <c r="E594" s="112" t="s">
        <v>211</v>
      </c>
      <c r="F594" s="206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210</v>
      </c>
      <c r="B595" s="112">
        <v>4</v>
      </c>
      <c r="C595" s="112">
        <v>2023</v>
      </c>
      <c r="D595" s="112" t="s">
        <v>211</v>
      </c>
      <c r="E595" s="112" t="s">
        <v>211</v>
      </c>
      <c r="F595" s="206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210</v>
      </c>
      <c r="B596" s="112">
        <v>4</v>
      </c>
      <c r="C596" s="112">
        <v>2023</v>
      </c>
      <c r="D596" s="112" t="s">
        <v>211</v>
      </c>
      <c r="E596" s="112" t="s">
        <v>211</v>
      </c>
      <c r="F596" s="206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210</v>
      </c>
      <c r="B597" s="112">
        <v>4</v>
      </c>
      <c r="C597" s="112">
        <v>2023</v>
      </c>
      <c r="D597" s="112" t="s">
        <v>211</v>
      </c>
      <c r="E597" s="112" t="s">
        <v>211</v>
      </c>
      <c r="F597" s="206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210</v>
      </c>
      <c r="B598" s="112">
        <v>4</v>
      </c>
      <c r="C598" s="112">
        <v>2023</v>
      </c>
      <c r="D598" s="112" t="s">
        <v>211</v>
      </c>
      <c r="E598" s="112" t="s">
        <v>211</v>
      </c>
      <c r="F598" s="206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210</v>
      </c>
      <c r="B599" s="112">
        <v>4</v>
      </c>
      <c r="C599" s="112">
        <v>2023</v>
      </c>
      <c r="D599" s="112" t="s">
        <v>211</v>
      </c>
      <c r="E599" s="112" t="s">
        <v>211</v>
      </c>
      <c r="F599" s="206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210</v>
      </c>
      <c r="B600" s="113">
        <v>4</v>
      </c>
      <c r="C600" s="113">
        <v>2023</v>
      </c>
      <c r="D600" s="113" t="s">
        <v>211</v>
      </c>
      <c r="E600" s="113" t="s">
        <v>211</v>
      </c>
      <c r="F600" s="207">
        <v>45231</v>
      </c>
      <c r="G600" s="113">
        <f t="shared" si="71"/>
        <v>30</v>
      </c>
      <c r="H600" s="208">
        <f t="shared" si="72"/>
        <v>45249</v>
      </c>
      <c r="I600" s="209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210</v>
      </c>
      <c r="B601" s="113">
        <v>4</v>
      </c>
      <c r="C601" s="113">
        <v>2023</v>
      </c>
      <c r="D601" s="113" t="s">
        <v>211</v>
      </c>
      <c r="E601" s="113" t="s">
        <v>211</v>
      </c>
      <c r="F601" s="207">
        <v>45231</v>
      </c>
      <c r="G601" s="112">
        <f t="shared" ref="G601:G632" si="75">DAY(EOMONTH(F601,0))</f>
        <v>30</v>
      </c>
      <c r="H601" s="208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210</v>
      </c>
      <c r="B602" s="113">
        <v>4</v>
      </c>
      <c r="C602" s="113">
        <v>2023</v>
      </c>
      <c r="D602" s="113" t="s">
        <v>211</v>
      </c>
      <c r="E602" s="113" t="s">
        <v>211</v>
      </c>
      <c r="F602" s="207">
        <v>45231</v>
      </c>
      <c r="G602" s="112">
        <f t="shared" si="75"/>
        <v>30</v>
      </c>
      <c r="H602" s="208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210</v>
      </c>
      <c r="B603" s="113">
        <v>4</v>
      </c>
      <c r="C603" s="113">
        <v>2023</v>
      </c>
      <c r="D603" s="113" t="s">
        <v>211</v>
      </c>
      <c r="E603" s="113" t="s">
        <v>211</v>
      </c>
      <c r="F603" s="207">
        <v>45231</v>
      </c>
      <c r="G603" s="112">
        <f t="shared" si="75"/>
        <v>30</v>
      </c>
      <c r="H603" s="208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210</v>
      </c>
      <c r="B604" s="113">
        <v>4</v>
      </c>
      <c r="C604" s="113">
        <v>2023</v>
      </c>
      <c r="D604" s="113" t="s">
        <v>211</v>
      </c>
      <c r="E604" s="113" t="s">
        <v>211</v>
      </c>
      <c r="F604" s="207">
        <v>45231</v>
      </c>
      <c r="G604" s="112">
        <f t="shared" si="75"/>
        <v>30</v>
      </c>
      <c r="H604" s="208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210</v>
      </c>
      <c r="B605" s="113">
        <v>4</v>
      </c>
      <c r="C605" s="113">
        <v>2023</v>
      </c>
      <c r="D605" s="113" t="s">
        <v>211</v>
      </c>
      <c r="E605" s="113" t="s">
        <v>211</v>
      </c>
      <c r="F605" s="207">
        <v>45231</v>
      </c>
      <c r="G605" s="112">
        <f t="shared" si="75"/>
        <v>30</v>
      </c>
      <c r="H605" s="208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210</v>
      </c>
      <c r="B606" s="113">
        <v>4</v>
      </c>
      <c r="C606" s="113">
        <v>2023</v>
      </c>
      <c r="D606" s="113" t="s">
        <v>211</v>
      </c>
      <c r="E606" s="113" t="s">
        <v>211</v>
      </c>
      <c r="F606" s="207">
        <v>45231</v>
      </c>
      <c r="G606" s="112">
        <f t="shared" si="75"/>
        <v>30</v>
      </c>
      <c r="H606" s="208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210</v>
      </c>
      <c r="B607" s="113">
        <v>4</v>
      </c>
      <c r="C607" s="113">
        <v>2023</v>
      </c>
      <c r="D607" s="113" t="s">
        <v>211</v>
      </c>
      <c r="E607" s="113" t="s">
        <v>211</v>
      </c>
      <c r="F607" s="207">
        <v>45231</v>
      </c>
      <c r="G607" s="112">
        <f t="shared" si="75"/>
        <v>30</v>
      </c>
      <c r="H607" s="208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210</v>
      </c>
      <c r="B608" s="113">
        <v>4</v>
      </c>
      <c r="C608" s="113">
        <v>2023</v>
      </c>
      <c r="D608" s="113" t="s">
        <v>211</v>
      </c>
      <c r="E608" s="113" t="s">
        <v>211</v>
      </c>
      <c r="F608" s="207">
        <v>45231</v>
      </c>
      <c r="G608" s="112">
        <f t="shared" si="75"/>
        <v>30</v>
      </c>
      <c r="H608" s="208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210</v>
      </c>
      <c r="B609" s="113">
        <v>4</v>
      </c>
      <c r="C609" s="113">
        <v>2023</v>
      </c>
      <c r="D609" s="113" t="s">
        <v>211</v>
      </c>
      <c r="E609" s="113" t="s">
        <v>211</v>
      </c>
      <c r="F609" s="207">
        <v>45231</v>
      </c>
      <c r="G609" s="112">
        <f t="shared" si="75"/>
        <v>30</v>
      </c>
      <c r="H609" s="208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210</v>
      </c>
      <c r="B610" s="113">
        <v>4</v>
      </c>
      <c r="C610" s="113">
        <v>2023</v>
      </c>
      <c r="D610" s="113" t="s">
        <v>211</v>
      </c>
      <c r="E610" s="113" t="s">
        <v>211</v>
      </c>
      <c r="F610" s="207">
        <v>45231</v>
      </c>
      <c r="G610" s="112">
        <f t="shared" si="75"/>
        <v>30</v>
      </c>
      <c r="H610" s="208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210</v>
      </c>
      <c r="B611" s="113">
        <v>4</v>
      </c>
      <c r="C611" s="113">
        <v>2023</v>
      </c>
      <c r="D611" s="113" t="s">
        <v>211</v>
      </c>
      <c r="E611" s="113" t="s">
        <v>211</v>
      </c>
      <c r="F611" s="207">
        <v>45231</v>
      </c>
      <c r="G611" s="112">
        <f t="shared" si="75"/>
        <v>30</v>
      </c>
      <c r="H611" s="208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210</v>
      </c>
      <c r="B612" s="113">
        <v>4</v>
      </c>
      <c r="C612" s="113">
        <v>2023</v>
      </c>
      <c r="D612" s="113" t="s">
        <v>211</v>
      </c>
      <c r="E612" s="113" t="s">
        <v>211</v>
      </c>
      <c r="F612" s="207">
        <v>45261</v>
      </c>
      <c r="G612" s="112">
        <f t="shared" si="75"/>
        <v>31</v>
      </c>
      <c r="H612" s="208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210</v>
      </c>
      <c r="B613" s="113">
        <v>4</v>
      </c>
      <c r="C613" s="113">
        <v>2023</v>
      </c>
      <c r="D613" s="113" t="s">
        <v>211</v>
      </c>
      <c r="E613" s="113" t="s">
        <v>211</v>
      </c>
      <c r="F613" s="207">
        <v>45261</v>
      </c>
      <c r="G613" s="112">
        <f t="shared" si="75"/>
        <v>31</v>
      </c>
      <c r="H613" s="208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210</v>
      </c>
      <c r="B614" s="113">
        <v>4</v>
      </c>
      <c r="C614" s="113">
        <v>2023</v>
      </c>
      <c r="D614" s="113" t="s">
        <v>211</v>
      </c>
      <c r="E614" s="113" t="s">
        <v>211</v>
      </c>
      <c r="F614" s="207">
        <v>45261</v>
      </c>
      <c r="G614" s="112">
        <f t="shared" si="75"/>
        <v>31</v>
      </c>
      <c r="H614" s="208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210</v>
      </c>
      <c r="B615" s="113">
        <v>4</v>
      </c>
      <c r="C615" s="113">
        <v>2023</v>
      </c>
      <c r="D615" s="113" t="s">
        <v>211</v>
      </c>
      <c r="E615" s="113" t="s">
        <v>211</v>
      </c>
      <c r="F615" s="207">
        <v>45261</v>
      </c>
      <c r="G615" s="112">
        <f t="shared" si="75"/>
        <v>31</v>
      </c>
      <c r="H615" s="208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210</v>
      </c>
      <c r="B616" s="113">
        <v>4</v>
      </c>
      <c r="C616" s="113">
        <v>2023</v>
      </c>
      <c r="D616" s="113" t="s">
        <v>211</v>
      </c>
      <c r="E616" s="113" t="s">
        <v>211</v>
      </c>
      <c r="F616" s="207">
        <v>45261</v>
      </c>
      <c r="G616" s="112">
        <f t="shared" si="75"/>
        <v>31</v>
      </c>
      <c r="H616" s="208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210</v>
      </c>
      <c r="B617" s="113">
        <v>4</v>
      </c>
      <c r="C617" s="113">
        <v>2023</v>
      </c>
      <c r="D617" s="113" t="s">
        <v>211</v>
      </c>
      <c r="E617" s="113" t="s">
        <v>211</v>
      </c>
      <c r="F617" s="207">
        <v>45261</v>
      </c>
      <c r="G617" s="112">
        <f t="shared" si="75"/>
        <v>31</v>
      </c>
      <c r="H617" s="208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210</v>
      </c>
      <c r="B618" s="113">
        <v>4</v>
      </c>
      <c r="C618" s="113">
        <v>2023</v>
      </c>
      <c r="D618" s="113" t="s">
        <v>211</v>
      </c>
      <c r="E618" s="113" t="s">
        <v>211</v>
      </c>
      <c r="F618" s="207">
        <v>45261</v>
      </c>
      <c r="G618" s="112">
        <f t="shared" si="75"/>
        <v>31</v>
      </c>
      <c r="H618" s="208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210</v>
      </c>
      <c r="B619" s="113">
        <v>4</v>
      </c>
      <c r="C619" s="113">
        <v>2023</v>
      </c>
      <c r="D619" s="113" t="s">
        <v>211</v>
      </c>
      <c r="E619" s="113" t="s">
        <v>211</v>
      </c>
      <c r="F619" s="207">
        <v>45261</v>
      </c>
      <c r="G619" s="112">
        <f t="shared" si="75"/>
        <v>31</v>
      </c>
      <c r="H619" s="208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210</v>
      </c>
      <c r="B620" s="113">
        <v>4</v>
      </c>
      <c r="C620" s="113">
        <v>2023</v>
      </c>
      <c r="D620" s="113" t="s">
        <v>211</v>
      </c>
      <c r="E620" s="113" t="s">
        <v>211</v>
      </c>
      <c r="F620" s="207">
        <v>45261</v>
      </c>
      <c r="G620" s="112">
        <f t="shared" si="75"/>
        <v>31</v>
      </c>
      <c r="H620" s="208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210</v>
      </c>
      <c r="B621" s="113">
        <v>4</v>
      </c>
      <c r="C621" s="113">
        <v>2023</v>
      </c>
      <c r="D621" s="113" t="s">
        <v>211</v>
      </c>
      <c r="E621" s="113" t="s">
        <v>211</v>
      </c>
      <c r="F621" s="207">
        <v>45261</v>
      </c>
      <c r="G621" s="112">
        <f t="shared" si="75"/>
        <v>31</v>
      </c>
      <c r="H621" s="208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210</v>
      </c>
      <c r="B622" s="113">
        <v>4</v>
      </c>
      <c r="C622" s="113">
        <v>2023</v>
      </c>
      <c r="D622" s="113" t="s">
        <v>211</v>
      </c>
      <c r="E622" s="113" t="s">
        <v>211</v>
      </c>
      <c r="F622" s="207">
        <v>45261</v>
      </c>
      <c r="G622" s="112">
        <f t="shared" si="75"/>
        <v>31</v>
      </c>
      <c r="H622" s="208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210</v>
      </c>
      <c r="B623" s="113">
        <v>4</v>
      </c>
      <c r="C623" s="113">
        <v>2023</v>
      </c>
      <c r="D623" s="113" t="s">
        <v>211</v>
      </c>
      <c r="E623" s="113" t="s">
        <v>211</v>
      </c>
      <c r="F623" s="207">
        <v>45261</v>
      </c>
      <c r="G623" s="112">
        <f t="shared" si="75"/>
        <v>31</v>
      </c>
      <c r="H623" s="208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210</v>
      </c>
      <c r="B624" s="113">
        <v>4</v>
      </c>
      <c r="C624" s="113">
        <v>2023</v>
      </c>
      <c r="D624" s="113" t="s">
        <v>211</v>
      </c>
      <c r="E624" s="113" t="s">
        <v>211</v>
      </c>
      <c r="F624" s="207">
        <v>45261</v>
      </c>
      <c r="G624" s="112">
        <f t="shared" si="75"/>
        <v>31</v>
      </c>
      <c r="H624" s="208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210</v>
      </c>
      <c r="B625" s="113">
        <v>4</v>
      </c>
      <c r="C625" s="113">
        <v>2023</v>
      </c>
      <c r="D625" s="113" t="s">
        <v>211</v>
      </c>
      <c r="E625" s="113" t="s">
        <v>211</v>
      </c>
      <c r="F625" s="207">
        <v>45261</v>
      </c>
      <c r="G625" s="112">
        <f t="shared" si="75"/>
        <v>31</v>
      </c>
      <c r="H625" s="208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210</v>
      </c>
      <c r="B626" s="113">
        <v>4</v>
      </c>
      <c r="C626" s="113">
        <v>2023</v>
      </c>
      <c r="D626" s="113" t="s">
        <v>211</v>
      </c>
      <c r="E626" s="113" t="s">
        <v>211</v>
      </c>
      <c r="F626" s="207">
        <v>45261</v>
      </c>
      <c r="G626" s="112">
        <f t="shared" si="75"/>
        <v>31</v>
      </c>
      <c r="H626" s="208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210</v>
      </c>
      <c r="B627" s="113">
        <v>4</v>
      </c>
      <c r="C627" s="113">
        <v>2023</v>
      </c>
      <c r="D627" s="113" t="s">
        <v>211</v>
      </c>
      <c r="E627" s="113" t="s">
        <v>211</v>
      </c>
      <c r="F627" s="207">
        <v>45261</v>
      </c>
      <c r="G627" s="112">
        <f t="shared" si="75"/>
        <v>31</v>
      </c>
      <c r="H627" s="208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210</v>
      </c>
      <c r="B628" s="113">
        <v>4</v>
      </c>
      <c r="C628" s="113">
        <v>2023</v>
      </c>
      <c r="D628" s="113" t="s">
        <v>211</v>
      </c>
      <c r="E628" s="113" t="s">
        <v>211</v>
      </c>
      <c r="F628" s="207">
        <v>45261</v>
      </c>
      <c r="G628" s="112">
        <f t="shared" si="75"/>
        <v>31</v>
      </c>
      <c r="H628" s="208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210</v>
      </c>
      <c r="B629" s="113">
        <v>4</v>
      </c>
      <c r="C629" s="113">
        <v>2023</v>
      </c>
      <c r="D629" s="113" t="s">
        <v>211</v>
      </c>
      <c r="E629" s="113" t="s">
        <v>211</v>
      </c>
      <c r="F629" s="207">
        <v>45261</v>
      </c>
      <c r="G629" s="112">
        <f t="shared" si="75"/>
        <v>31</v>
      </c>
      <c r="H629" s="208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210</v>
      </c>
      <c r="B630" s="113">
        <v>4</v>
      </c>
      <c r="C630" s="113">
        <v>2023</v>
      </c>
      <c r="D630" s="113" t="s">
        <v>211</v>
      </c>
      <c r="E630" s="113" t="s">
        <v>211</v>
      </c>
      <c r="F630" s="207">
        <v>45261</v>
      </c>
      <c r="G630" s="112">
        <f t="shared" si="75"/>
        <v>31</v>
      </c>
      <c r="H630" s="208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210</v>
      </c>
      <c r="B631" s="113">
        <v>4</v>
      </c>
      <c r="C631" s="113">
        <v>2023</v>
      </c>
      <c r="D631" s="113" t="s">
        <v>211</v>
      </c>
      <c r="E631" s="113" t="s">
        <v>211</v>
      </c>
      <c r="F631" s="207">
        <v>45261</v>
      </c>
      <c r="G631" s="112">
        <f t="shared" si="75"/>
        <v>31</v>
      </c>
      <c r="H631" s="208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210</v>
      </c>
      <c r="B632" s="113">
        <v>4</v>
      </c>
      <c r="C632" s="113">
        <v>2023</v>
      </c>
      <c r="D632" s="113" t="s">
        <v>211</v>
      </c>
      <c r="E632" s="113" t="s">
        <v>211</v>
      </c>
      <c r="F632" s="207">
        <v>45261</v>
      </c>
      <c r="G632" s="112">
        <f t="shared" si="75"/>
        <v>31</v>
      </c>
      <c r="H632" s="208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210</v>
      </c>
      <c r="B633" s="113">
        <v>4</v>
      </c>
      <c r="C633" s="113">
        <v>2023</v>
      </c>
      <c r="D633" s="113" t="s">
        <v>211</v>
      </c>
      <c r="E633" s="113" t="s">
        <v>211</v>
      </c>
      <c r="F633" s="207">
        <v>45261</v>
      </c>
      <c r="G633" s="112">
        <f t="shared" ref="G633:G664" si="78">DAY(EOMONTH(F633,0))</f>
        <v>31</v>
      </c>
      <c r="H633" s="208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210</v>
      </c>
      <c r="B634" s="113">
        <v>4</v>
      </c>
      <c r="C634" s="113">
        <v>2023</v>
      </c>
      <c r="D634" s="113" t="s">
        <v>211</v>
      </c>
      <c r="E634" s="113" t="s">
        <v>211</v>
      </c>
      <c r="F634" s="207">
        <v>45261</v>
      </c>
      <c r="G634" s="112">
        <f t="shared" si="78"/>
        <v>31</v>
      </c>
      <c r="H634" s="208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210</v>
      </c>
      <c r="B635" s="113">
        <v>4</v>
      </c>
      <c r="C635" s="113">
        <v>2023</v>
      </c>
      <c r="D635" s="113" t="s">
        <v>211</v>
      </c>
      <c r="E635" s="113" t="s">
        <v>211</v>
      </c>
      <c r="F635" s="207">
        <v>45261</v>
      </c>
      <c r="G635" s="112">
        <f t="shared" si="78"/>
        <v>31</v>
      </c>
      <c r="H635" s="208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210</v>
      </c>
      <c r="B636" s="113">
        <v>4</v>
      </c>
      <c r="C636" s="113">
        <v>2023</v>
      </c>
      <c r="D636" s="113" t="s">
        <v>211</v>
      </c>
      <c r="E636" s="113" t="s">
        <v>211</v>
      </c>
      <c r="F636" s="207">
        <v>45261</v>
      </c>
      <c r="G636" s="112">
        <f t="shared" si="78"/>
        <v>31</v>
      </c>
      <c r="H636" s="208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210</v>
      </c>
      <c r="B637" s="113">
        <v>4</v>
      </c>
      <c r="C637" s="113">
        <v>2023</v>
      </c>
      <c r="D637" s="113" t="s">
        <v>211</v>
      </c>
      <c r="E637" s="113" t="s">
        <v>211</v>
      </c>
      <c r="F637" s="207">
        <v>45261</v>
      </c>
      <c r="G637" s="112">
        <f t="shared" si="78"/>
        <v>31</v>
      </c>
      <c r="H637" s="208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210</v>
      </c>
      <c r="B638" s="113">
        <v>4</v>
      </c>
      <c r="C638" s="113">
        <v>2023</v>
      </c>
      <c r="D638" s="113" t="s">
        <v>211</v>
      </c>
      <c r="E638" s="113" t="s">
        <v>211</v>
      </c>
      <c r="F638" s="207">
        <v>45261</v>
      </c>
      <c r="G638" s="112">
        <f t="shared" si="78"/>
        <v>31</v>
      </c>
      <c r="H638" s="208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210</v>
      </c>
      <c r="B639" s="113">
        <v>4</v>
      </c>
      <c r="C639" s="113">
        <v>2023</v>
      </c>
      <c r="D639" s="113" t="s">
        <v>211</v>
      </c>
      <c r="E639" s="113" t="s">
        <v>211</v>
      </c>
      <c r="F639" s="207">
        <v>45261</v>
      </c>
      <c r="G639" s="112">
        <f t="shared" si="78"/>
        <v>31</v>
      </c>
      <c r="H639" s="208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210</v>
      </c>
      <c r="B640" s="113">
        <v>4</v>
      </c>
      <c r="C640" s="113">
        <v>2023</v>
      </c>
      <c r="D640" s="113" t="s">
        <v>211</v>
      </c>
      <c r="E640" s="113" t="s">
        <v>211</v>
      </c>
      <c r="F640" s="207">
        <v>45261</v>
      </c>
      <c r="G640" s="112">
        <f t="shared" si="78"/>
        <v>31</v>
      </c>
      <c r="H640" s="208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210</v>
      </c>
      <c r="B641" s="113">
        <v>4</v>
      </c>
      <c r="C641" s="113">
        <v>2023</v>
      </c>
      <c r="D641" s="113" t="s">
        <v>211</v>
      </c>
      <c r="E641" s="113" t="s">
        <v>211</v>
      </c>
      <c r="F641" s="207">
        <v>45261</v>
      </c>
      <c r="G641" s="112">
        <f t="shared" si="78"/>
        <v>31</v>
      </c>
      <c r="H641" s="208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210</v>
      </c>
      <c r="B642" s="113">
        <v>4</v>
      </c>
      <c r="C642" s="113">
        <v>2023</v>
      </c>
      <c r="D642" s="113" t="s">
        <v>211</v>
      </c>
      <c r="E642" s="113" t="s">
        <v>211</v>
      </c>
      <c r="F642" s="207">
        <v>45261</v>
      </c>
      <c r="G642" s="112">
        <f t="shared" si="78"/>
        <v>31</v>
      </c>
      <c r="H642" s="208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210</v>
      </c>
      <c r="B643" s="112">
        <v>4</v>
      </c>
      <c r="C643" s="112">
        <v>2024</v>
      </c>
      <c r="D643" s="113" t="s">
        <v>211</v>
      </c>
      <c r="E643" s="113" t="s">
        <v>211</v>
      </c>
      <c r="F643" s="207">
        <v>45292</v>
      </c>
      <c r="G643" s="112">
        <f t="shared" si="78"/>
        <v>31</v>
      </c>
      <c r="H643" s="208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210</v>
      </c>
      <c r="B644" s="112">
        <v>4</v>
      </c>
      <c r="C644" s="112">
        <v>2024</v>
      </c>
      <c r="D644" s="113" t="s">
        <v>211</v>
      </c>
      <c r="E644" s="113" t="s">
        <v>211</v>
      </c>
      <c r="F644" s="207">
        <v>45292</v>
      </c>
      <c r="G644" s="112">
        <f t="shared" si="78"/>
        <v>31</v>
      </c>
      <c r="H644" s="208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210</v>
      </c>
      <c r="B645" s="112">
        <v>4</v>
      </c>
      <c r="C645" s="112">
        <v>2024</v>
      </c>
      <c r="D645" s="113" t="s">
        <v>211</v>
      </c>
      <c r="E645" s="113" t="s">
        <v>211</v>
      </c>
      <c r="F645" s="207">
        <v>45292</v>
      </c>
      <c r="G645" s="112">
        <f t="shared" si="78"/>
        <v>31</v>
      </c>
      <c r="H645" s="208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210</v>
      </c>
      <c r="B646" s="112">
        <v>4</v>
      </c>
      <c r="C646" s="112">
        <v>2024</v>
      </c>
      <c r="D646" s="113" t="s">
        <v>211</v>
      </c>
      <c r="E646" s="113" t="s">
        <v>211</v>
      </c>
      <c r="F646" s="207">
        <v>45292</v>
      </c>
      <c r="G646" s="112">
        <f t="shared" si="78"/>
        <v>31</v>
      </c>
      <c r="H646" s="208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210</v>
      </c>
      <c r="B647" s="112">
        <v>4</v>
      </c>
      <c r="C647" s="112">
        <v>2024</v>
      </c>
      <c r="D647" s="113" t="s">
        <v>211</v>
      </c>
      <c r="E647" s="113" t="s">
        <v>211</v>
      </c>
      <c r="F647" s="207">
        <v>45292</v>
      </c>
      <c r="G647" s="112">
        <f t="shared" si="78"/>
        <v>31</v>
      </c>
      <c r="H647" s="208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210</v>
      </c>
      <c r="B648" s="112">
        <v>4</v>
      </c>
      <c r="C648" s="112">
        <v>2024</v>
      </c>
      <c r="D648" s="113" t="s">
        <v>211</v>
      </c>
      <c r="E648" s="113" t="s">
        <v>211</v>
      </c>
      <c r="F648" s="207">
        <v>45292</v>
      </c>
      <c r="G648" s="112">
        <f t="shared" si="78"/>
        <v>31</v>
      </c>
      <c r="H648" s="208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210</v>
      </c>
      <c r="B649" s="112">
        <v>4</v>
      </c>
      <c r="C649" s="112">
        <v>2024</v>
      </c>
      <c r="D649" s="113" t="s">
        <v>211</v>
      </c>
      <c r="E649" s="113" t="s">
        <v>211</v>
      </c>
      <c r="F649" s="207">
        <v>45292</v>
      </c>
      <c r="G649" s="112">
        <f t="shared" si="78"/>
        <v>31</v>
      </c>
      <c r="H649" s="208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210</v>
      </c>
      <c r="B650" s="112">
        <v>4</v>
      </c>
      <c r="C650" s="112">
        <v>2024</v>
      </c>
      <c r="D650" s="113" t="s">
        <v>211</v>
      </c>
      <c r="E650" s="113" t="s">
        <v>211</v>
      </c>
      <c r="F650" s="207">
        <v>45292</v>
      </c>
      <c r="G650" s="112">
        <f t="shared" si="78"/>
        <v>31</v>
      </c>
      <c r="H650" s="208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210</v>
      </c>
      <c r="B651" s="112">
        <v>4</v>
      </c>
      <c r="C651" s="112">
        <v>2024</v>
      </c>
      <c r="D651" s="113" t="s">
        <v>211</v>
      </c>
      <c r="E651" s="113" t="s">
        <v>211</v>
      </c>
      <c r="F651" s="207">
        <v>45292</v>
      </c>
      <c r="G651" s="112">
        <f t="shared" si="78"/>
        <v>31</v>
      </c>
      <c r="H651" s="208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210</v>
      </c>
      <c r="B652" s="112">
        <v>4</v>
      </c>
      <c r="C652" s="112">
        <v>2024</v>
      </c>
      <c r="D652" s="113" t="s">
        <v>211</v>
      </c>
      <c r="E652" s="113" t="s">
        <v>211</v>
      </c>
      <c r="F652" s="207">
        <v>45292</v>
      </c>
      <c r="G652" s="112">
        <f t="shared" si="78"/>
        <v>31</v>
      </c>
      <c r="H652" s="208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210</v>
      </c>
      <c r="B653" s="112">
        <v>4</v>
      </c>
      <c r="C653" s="112">
        <v>2024</v>
      </c>
      <c r="D653" s="113" t="s">
        <v>211</v>
      </c>
      <c r="E653" s="113" t="s">
        <v>211</v>
      </c>
      <c r="F653" s="207">
        <v>45292</v>
      </c>
      <c r="G653" s="112">
        <f t="shared" si="78"/>
        <v>31</v>
      </c>
      <c r="H653" s="208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210</v>
      </c>
      <c r="B654" s="112">
        <v>4</v>
      </c>
      <c r="C654" s="112">
        <v>2024</v>
      </c>
      <c r="D654" s="113" t="s">
        <v>211</v>
      </c>
      <c r="E654" s="113" t="s">
        <v>211</v>
      </c>
      <c r="F654" s="207">
        <v>45292</v>
      </c>
      <c r="G654" s="112">
        <f t="shared" si="78"/>
        <v>31</v>
      </c>
      <c r="H654" s="208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210</v>
      </c>
      <c r="B655" s="112">
        <v>4</v>
      </c>
      <c r="C655" s="112">
        <v>2024</v>
      </c>
      <c r="D655" s="113" t="s">
        <v>211</v>
      </c>
      <c r="E655" s="113" t="s">
        <v>211</v>
      </c>
      <c r="F655" s="207">
        <v>45292</v>
      </c>
      <c r="G655" s="112">
        <f t="shared" si="78"/>
        <v>31</v>
      </c>
      <c r="H655" s="208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210</v>
      </c>
      <c r="B656" s="112">
        <v>4</v>
      </c>
      <c r="C656" s="112">
        <v>2024</v>
      </c>
      <c r="D656" s="113" t="s">
        <v>211</v>
      </c>
      <c r="E656" s="113" t="s">
        <v>211</v>
      </c>
      <c r="F656" s="207">
        <v>45292</v>
      </c>
      <c r="G656" s="112">
        <f t="shared" si="78"/>
        <v>31</v>
      </c>
      <c r="H656" s="208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210</v>
      </c>
      <c r="B657" s="112">
        <v>4</v>
      </c>
      <c r="C657" s="112">
        <v>2024</v>
      </c>
      <c r="D657" s="113" t="s">
        <v>211</v>
      </c>
      <c r="E657" s="113" t="s">
        <v>211</v>
      </c>
      <c r="F657" s="207">
        <v>45292</v>
      </c>
      <c r="G657" s="112">
        <f t="shared" si="78"/>
        <v>31</v>
      </c>
      <c r="H657" s="208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210</v>
      </c>
      <c r="B658" s="112">
        <v>4</v>
      </c>
      <c r="C658" s="112">
        <v>2024</v>
      </c>
      <c r="D658" s="113" t="s">
        <v>211</v>
      </c>
      <c r="E658" s="113" t="s">
        <v>211</v>
      </c>
      <c r="F658" s="207">
        <v>45292</v>
      </c>
      <c r="G658" s="112">
        <f t="shared" si="78"/>
        <v>31</v>
      </c>
      <c r="H658" s="208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210</v>
      </c>
      <c r="B659" s="112">
        <v>4</v>
      </c>
      <c r="C659" s="112">
        <v>2024</v>
      </c>
      <c r="D659" s="113" t="s">
        <v>211</v>
      </c>
      <c r="E659" s="113" t="s">
        <v>211</v>
      </c>
      <c r="F659" s="207">
        <v>45292</v>
      </c>
      <c r="G659" s="112">
        <f t="shared" si="78"/>
        <v>31</v>
      </c>
      <c r="H659" s="208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210</v>
      </c>
      <c r="B660" s="112">
        <v>4</v>
      </c>
      <c r="C660" s="112">
        <v>2024</v>
      </c>
      <c r="D660" s="113" t="s">
        <v>211</v>
      </c>
      <c r="E660" s="113" t="s">
        <v>211</v>
      </c>
      <c r="F660" s="207">
        <v>45292</v>
      </c>
      <c r="G660" s="112">
        <f t="shared" si="78"/>
        <v>31</v>
      </c>
      <c r="H660" s="208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210</v>
      </c>
      <c r="B661" s="112">
        <v>4</v>
      </c>
      <c r="C661" s="112">
        <v>2024</v>
      </c>
      <c r="D661" s="113" t="s">
        <v>211</v>
      </c>
      <c r="E661" s="113" t="s">
        <v>211</v>
      </c>
      <c r="F661" s="207">
        <v>45292</v>
      </c>
      <c r="G661" s="112">
        <f t="shared" si="78"/>
        <v>31</v>
      </c>
      <c r="H661" s="208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210</v>
      </c>
      <c r="B662" s="112">
        <v>4</v>
      </c>
      <c r="C662" s="112">
        <v>2024</v>
      </c>
      <c r="D662" s="113" t="s">
        <v>211</v>
      </c>
      <c r="E662" s="113" t="s">
        <v>211</v>
      </c>
      <c r="F662" s="207">
        <v>45292</v>
      </c>
      <c r="G662" s="112">
        <f t="shared" si="78"/>
        <v>31</v>
      </c>
      <c r="H662" s="208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210</v>
      </c>
      <c r="B663" s="112">
        <v>4</v>
      </c>
      <c r="C663" s="112">
        <v>2024</v>
      </c>
      <c r="D663" s="113" t="s">
        <v>211</v>
      </c>
      <c r="E663" s="113" t="s">
        <v>211</v>
      </c>
      <c r="F663" s="207">
        <v>45292</v>
      </c>
      <c r="G663" s="112">
        <f t="shared" si="78"/>
        <v>31</v>
      </c>
      <c r="H663" s="208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210</v>
      </c>
      <c r="B664" s="112">
        <v>4</v>
      </c>
      <c r="C664" s="112">
        <v>2024</v>
      </c>
      <c r="D664" s="113" t="s">
        <v>211</v>
      </c>
      <c r="E664" s="113" t="s">
        <v>211</v>
      </c>
      <c r="F664" s="207">
        <v>45292</v>
      </c>
      <c r="G664" s="112">
        <f t="shared" si="78"/>
        <v>31</v>
      </c>
      <c r="H664" s="208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210</v>
      </c>
      <c r="B665" s="112">
        <v>4</v>
      </c>
      <c r="C665" s="112">
        <v>2024</v>
      </c>
      <c r="D665" s="113" t="s">
        <v>211</v>
      </c>
      <c r="E665" s="113" t="s">
        <v>211</v>
      </c>
      <c r="F665" s="207">
        <v>45292</v>
      </c>
      <c r="G665" s="112">
        <f t="shared" ref="G665:G671" si="82">DAY(EOMONTH(F665,0))</f>
        <v>31</v>
      </c>
      <c r="H665" s="208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210</v>
      </c>
      <c r="B666" s="112">
        <v>4</v>
      </c>
      <c r="C666" s="112">
        <v>2024</v>
      </c>
      <c r="D666" s="113" t="s">
        <v>211</v>
      </c>
      <c r="E666" s="113" t="s">
        <v>211</v>
      </c>
      <c r="F666" s="207">
        <v>45292</v>
      </c>
      <c r="G666" s="112">
        <f t="shared" si="82"/>
        <v>31</v>
      </c>
      <c r="H666" s="208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210</v>
      </c>
      <c r="B667" s="112">
        <v>4</v>
      </c>
      <c r="C667" s="112">
        <v>2024</v>
      </c>
      <c r="D667" s="113" t="s">
        <v>211</v>
      </c>
      <c r="E667" s="113" t="s">
        <v>211</v>
      </c>
      <c r="F667" s="207">
        <v>45292</v>
      </c>
      <c r="G667" s="112">
        <f t="shared" si="82"/>
        <v>31</v>
      </c>
      <c r="H667" s="208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210</v>
      </c>
      <c r="B668" s="112">
        <v>4</v>
      </c>
      <c r="C668" s="112">
        <v>2024</v>
      </c>
      <c r="D668" s="113" t="s">
        <v>211</v>
      </c>
      <c r="E668" s="113" t="s">
        <v>211</v>
      </c>
      <c r="F668" s="207">
        <v>45292</v>
      </c>
      <c r="G668" s="112">
        <f t="shared" si="82"/>
        <v>31</v>
      </c>
      <c r="H668" s="208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210</v>
      </c>
      <c r="B669" s="112">
        <v>4</v>
      </c>
      <c r="C669" s="112">
        <v>2024</v>
      </c>
      <c r="D669" s="113" t="s">
        <v>211</v>
      </c>
      <c r="E669" s="113" t="s">
        <v>211</v>
      </c>
      <c r="F669" s="207">
        <v>45292</v>
      </c>
      <c r="G669" s="112">
        <f t="shared" si="82"/>
        <v>31</v>
      </c>
      <c r="H669" s="208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210</v>
      </c>
      <c r="B670" s="112">
        <v>4</v>
      </c>
      <c r="C670" s="112">
        <v>2024</v>
      </c>
      <c r="D670" s="113" t="s">
        <v>211</v>
      </c>
      <c r="E670" s="113" t="s">
        <v>211</v>
      </c>
      <c r="F670" s="207">
        <v>45292</v>
      </c>
      <c r="G670" s="112">
        <f t="shared" si="82"/>
        <v>31</v>
      </c>
      <c r="H670" s="208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210</v>
      </c>
      <c r="B671" s="112">
        <v>4</v>
      </c>
      <c r="C671" s="112">
        <v>2024</v>
      </c>
      <c r="D671" s="113" t="s">
        <v>211</v>
      </c>
      <c r="E671" s="113" t="s">
        <v>211</v>
      </c>
      <c r="F671" s="207">
        <v>45292</v>
      </c>
      <c r="G671" s="112">
        <f t="shared" si="82"/>
        <v>31</v>
      </c>
      <c r="H671" s="208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210</v>
      </c>
      <c r="B672" s="112">
        <v>4</v>
      </c>
      <c r="C672" s="112">
        <v>2024</v>
      </c>
      <c r="D672" s="113" t="s">
        <v>211</v>
      </c>
      <c r="E672" s="113" t="s">
        <v>211</v>
      </c>
      <c r="F672" s="207">
        <v>45292</v>
      </c>
      <c r="G672" s="112">
        <f>DAY(EOMONTH(F672,0))</f>
        <v>31</v>
      </c>
      <c r="H672" s="208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210</v>
      </c>
      <c r="B673" s="112">
        <v>4</v>
      </c>
      <c r="C673" s="112">
        <v>2024</v>
      </c>
      <c r="D673" s="113" t="s">
        <v>211</v>
      </c>
      <c r="E673" s="113" t="s">
        <v>211</v>
      </c>
      <c r="F673" s="207">
        <v>45323</v>
      </c>
      <c r="G673" s="112">
        <f>DAY(EOMONTH(F673,0))</f>
        <v>29</v>
      </c>
      <c r="H673" s="208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210</v>
      </c>
      <c r="B674" s="112">
        <v>4</v>
      </c>
      <c r="C674" s="112">
        <v>2024</v>
      </c>
      <c r="D674" s="113" t="s">
        <v>211</v>
      </c>
      <c r="E674" s="113" t="s">
        <v>211</v>
      </c>
      <c r="F674" s="207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210</v>
      </c>
      <c r="B675" s="112">
        <v>4</v>
      </c>
      <c r="C675" s="112">
        <v>2024</v>
      </c>
      <c r="D675" s="113" t="s">
        <v>211</v>
      </c>
      <c r="E675" s="113" t="s">
        <v>211</v>
      </c>
      <c r="F675" s="207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210</v>
      </c>
      <c r="B676" s="112">
        <v>4</v>
      </c>
      <c r="C676" s="112">
        <v>2024</v>
      </c>
      <c r="D676" s="113" t="s">
        <v>211</v>
      </c>
      <c r="E676" s="113" t="s">
        <v>211</v>
      </c>
      <c r="F676" s="207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210</v>
      </c>
      <c r="B677" s="112">
        <v>4</v>
      </c>
      <c r="C677" s="112">
        <v>2024</v>
      </c>
      <c r="D677" s="113" t="s">
        <v>211</v>
      </c>
      <c r="E677" s="113" t="s">
        <v>211</v>
      </c>
      <c r="F677" s="207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210</v>
      </c>
      <c r="B678" s="112">
        <v>4</v>
      </c>
      <c r="C678" s="112">
        <v>2024</v>
      </c>
      <c r="D678" s="113" t="s">
        <v>211</v>
      </c>
      <c r="E678" s="113" t="s">
        <v>211</v>
      </c>
      <c r="F678" s="207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210</v>
      </c>
      <c r="B679" s="112">
        <v>4</v>
      </c>
      <c r="C679" s="112">
        <v>2024</v>
      </c>
      <c r="D679" s="113" t="s">
        <v>211</v>
      </c>
      <c r="E679" s="113" t="s">
        <v>211</v>
      </c>
      <c r="F679" s="207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210</v>
      </c>
      <c r="B680" s="112">
        <v>4</v>
      </c>
      <c r="C680" s="112">
        <v>2024</v>
      </c>
      <c r="D680" s="113" t="s">
        <v>211</v>
      </c>
      <c r="E680" s="113" t="s">
        <v>211</v>
      </c>
      <c r="F680" s="207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210</v>
      </c>
      <c r="B681" s="112">
        <v>4</v>
      </c>
      <c r="C681" s="112">
        <v>2024</v>
      </c>
      <c r="D681" s="113" t="s">
        <v>211</v>
      </c>
      <c r="E681" s="113" t="s">
        <v>211</v>
      </c>
      <c r="F681" s="207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210</v>
      </c>
      <c r="B682" s="112">
        <v>4</v>
      </c>
      <c r="C682" s="112">
        <v>2024</v>
      </c>
      <c r="D682" s="113" t="s">
        <v>211</v>
      </c>
      <c r="E682" s="113" t="s">
        <v>211</v>
      </c>
      <c r="F682" s="207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210</v>
      </c>
      <c r="B683" s="112">
        <v>4</v>
      </c>
      <c r="C683" s="112">
        <v>2024</v>
      </c>
      <c r="D683" s="113" t="s">
        <v>211</v>
      </c>
      <c r="E683" s="113" t="s">
        <v>211</v>
      </c>
      <c r="F683" s="207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210</v>
      </c>
      <c r="B684" s="112">
        <v>4</v>
      </c>
      <c r="C684" s="112">
        <v>2024</v>
      </c>
      <c r="D684" s="113" t="s">
        <v>211</v>
      </c>
      <c r="E684" s="113" t="s">
        <v>211</v>
      </c>
      <c r="F684" s="207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210</v>
      </c>
      <c r="B685" s="112">
        <v>4</v>
      </c>
      <c r="C685" s="112">
        <v>2024</v>
      </c>
      <c r="D685" s="113" t="s">
        <v>211</v>
      </c>
      <c r="E685" s="113" t="s">
        <v>211</v>
      </c>
      <c r="F685" s="207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210</v>
      </c>
      <c r="B686" s="112">
        <v>4</v>
      </c>
      <c r="C686" s="112">
        <v>2024</v>
      </c>
      <c r="D686" s="113" t="s">
        <v>211</v>
      </c>
      <c r="E686" s="113" t="s">
        <v>211</v>
      </c>
      <c r="F686" s="207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210</v>
      </c>
      <c r="B687" s="112">
        <v>4</v>
      </c>
      <c r="C687" s="112">
        <v>2024</v>
      </c>
      <c r="D687" s="113" t="s">
        <v>211</v>
      </c>
      <c r="E687" s="113" t="s">
        <v>211</v>
      </c>
      <c r="F687" s="207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210</v>
      </c>
      <c r="B688" s="112">
        <v>4</v>
      </c>
      <c r="C688" s="112">
        <v>2024</v>
      </c>
      <c r="D688" s="113" t="s">
        <v>211</v>
      </c>
      <c r="E688" s="113" t="s">
        <v>211</v>
      </c>
      <c r="F688" s="207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210</v>
      </c>
      <c r="B689" s="112">
        <v>4</v>
      </c>
      <c r="C689" s="112">
        <v>2024</v>
      </c>
      <c r="D689" s="113" t="s">
        <v>211</v>
      </c>
      <c r="E689" s="113" t="s">
        <v>211</v>
      </c>
      <c r="F689" s="207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210</v>
      </c>
      <c r="B690" s="112">
        <v>4</v>
      </c>
      <c r="C690" s="112">
        <v>2024</v>
      </c>
      <c r="D690" s="113" t="s">
        <v>211</v>
      </c>
      <c r="E690" s="113" t="s">
        <v>211</v>
      </c>
      <c r="F690" s="207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210</v>
      </c>
      <c r="B691" s="112">
        <v>4</v>
      </c>
      <c r="C691" s="112">
        <v>2024</v>
      </c>
      <c r="D691" s="113" t="s">
        <v>211</v>
      </c>
      <c r="E691" s="113" t="s">
        <v>211</v>
      </c>
      <c r="F691" s="207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210</v>
      </c>
      <c r="B692" s="112">
        <v>4</v>
      </c>
      <c r="C692" s="112">
        <v>2024</v>
      </c>
      <c r="D692" s="113" t="s">
        <v>211</v>
      </c>
      <c r="E692" s="113" t="s">
        <v>211</v>
      </c>
      <c r="F692" s="207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210</v>
      </c>
      <c r="B693" s="112">
        <v>4</v>
      </c>
      <c r="C693" s="112">
        <v>2024</v>
      </c>
      <c r="D693" s="113" t="s">
        <v>211</v>
      </c>
      <c r="E693" s="113" t="s">
        <v>211</v>
      </c>
      <c r="F693" s="207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210</v>
      </c>
      <c r="B694" s="112">
        <v>4</v>
      </c>
      <c r="C694" s="112">
        <v>2024</v>
      </c>
      <c r="D694" s="113" t="s">
        <v>211</v>
      </c>
      <c r="E694" s="113" t="s">
        <v>211</v>
      </c>
      <c r="F694" s="207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210</v>
      </c>
      <c r="B695" s="112">
        <v>4</v>
      </c>
      <c r="C695" s="112">
        <v>2024</v>
      </c>
      <c r="D695" s="113" t="s">
        <v>211</v>
      </c>
      <c r="E695" s="113" t="s">
        <v>211</v>
      </c>
      <c r="F695" s="207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210</v>
      </c>
      <c r="B696" s="112">
        <v>4</v>
      </c>
      <c r="C696" s="112">
        <v>2024</v>
      </c>
      <c r="D696" s="113" t="s">
        <v>211</v>
      </c>
      <c r="E696" s="113" t="s">
        <v>211</v>
      </c>
      <c r="F696" s="207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210</v>
      </c>
      <c r="B697" s="112">
        <v>4</v>
      </c>
      <c r="C697" s="112">
        <v>2024</v>
      </c>
      <c r="D697" s="113" t="s">
        <v>211</v>
      </c>
      <c r="E697" s="113" t="s">
        <v>211</v>
      </c>
      <c r="F697" s="207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210</v>
      </c>
      <c r="B698" s="112">
        <v>4</v>
      </c>
      <c r="C698" s="112">
        <v>2024</v>
      </c>
      <c r="D698" s="113" t="s">
        <v>211</v>
      </c>
      <c r="E698" s="113" t="s">
        <v>211</v>
      </c>
      <c r="F698" s="207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210</v>
      </c>
      <c r="B699" s="112">
        <v>4</v>
      </c>
      <c r="C699" s="112">
        <v>2024</v>
      </c>
      <c r="D699" s="113" t="s">
        <v>211</v>
      </c>
      <c r="E699" s="113" t="s">
        <v>211</v>
      </c>
      <c r="F699" s="207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210</v>
      </c>
      <c r="B700" s="112">
        <v>4</v>
      </c>
      <c r="C700" s="112">
        <v>2024</v>
      </c>
      <c r="D700" s="113" t="s">
        <v>211</v>
      </c>
      <c r="E700" s="113" t="s">
        <v>211</v>
      </c>
      <c r="F700" s="207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210</v>
      </c>
      <c r="B701" s="112">
        <v>4</v>
      </c>
      <c r="C701" s="112">
        <v>2024</v>
      </c>
      <c r="D701" s="113" t="s">
        <v>211</v>
      </c>
      <c r="E701" s="113" t="s">
        <v>211</v>
      </c>
      <c r="F701" s="207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210</v>
      </c>
      <c r="B702" s="112">
        <v>4</v>
      </c>
      <c r="C702" s="112">
        <v>2024</v>
      </c>
      <c r="D702" s="113" t="s">
        <v>211</v>
      </c>
      <c r="E702" s="113" t="s">
        <v>211</v>
      </c>
      <c r="F702" s="207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210</v>
      </c>
      <c r="B703" s="112">
        <v>4</v>
      </c>
      <c r="C703" s="112">
        <v>2024</v>
      </c>
      <c r="D703" s="113" t="s">
        <v>211</v>
      </c>
      <c r="E703" s="113" t="s">
        <v>211</v>
      </c>
      <c r="F703" s="207">
        <v>45323</v>
      </c>
      <c r="G703" s="113">
        <f t="shared" si="85"/>
        <v>29</v>
      </c>
      <c r="H703" s="208">
        <f t="shared" si="86"/>
        <v>45352</v>
      </c>
      <c r="I703" s="209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210</v>
      </c>
      <c r="B704" s="112">
        <v>4</v>
      </c>
      <c r="C704" s="112">
        <v>2024</v>
      </c>
      <c r="D704" s="113" t="s">
        <v>211</v>
      </c>
      <c r="E704" s="113" t="s">
        <v>211</v>
      </c>
      <c r="F704" s="207">
        <v>45352</v>
      </c>
      <c r="G704" s="113">
        <f t="shared" ref="G704:G716" si="89">DAY(EOMONTH(F704,0))</f>
        <v>31</v>
      </c>
      <c r="H704" s="208">
        <f t="shared" si="86"/>
        <v>45353</v>
      </c>
      <c r="I704" s="209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210</v>
      </c>
      <c r="B705" s="112">
        <v>4</v>
      </c>
      <c r="C705" s="112">
        <v>2024</v>
      </c>
      <c r="D705" s="113" t="s">
        <v>211</v>
      </c>
      <c r="E705" s="113" t="s">
        <v>211</v>
      </c>
      <c r="F705" s="207">
        <v>45352</v>
      </c>
      <c r="G705" s="113">
        <f t="shared" si="89"/>
        <v>31</v>
      </c>
      <c r="H705" s="208">
        <f t="shared" si="86"/>
        <v>45354</v>
      </c>
      <c r="I705" s="209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210</v>
      </c>
      <c r="B706" s="112">
        <v>4</v>
      </c>
      <c r="C706" s="112">
        <v>2024</v>
      </c>
      <c r="D706" s="113" t="s">
        <v>211</v>
      </c>
      <c r="E706" s="113" t="s">
        <v>211</v>
      </c>
      <c r="F706" s="207">
        <v>45352</v>
      </c>
      <c r="G706" s="113">
        <f t="shared" si="89"/>
        <v>31</v>
      </c>
      <c r="H706" s="208">
        <f t="shared" si="86"/>
        <v>45355</v>
      </c>
      <c r="I706" s="209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210</v>
      </c>
      <c r="B707" s="112">
        <v>4</v>
      </c>
      <c r="C707" s="112">
        <v>2024</v>
      </c>
      <c r="D707" s="113" t="s">
        <v>211</v>
      </c>
      <c r="E707" s="113" t="s">
        <v>211</v>
      </c>
      <c r="F707" s="207">
        <v>45352</v>
      </c>
      <c r="G707" s="113">
        <f t="shared" si="89"/>
        <v>31</v>
      </c>
      <c r="H707" s="208">
        <f t="shared" si="86"/>
        <v>45356</v>
      </c>
      <c r="I707" s="209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210</v>
      </c>
      <c r="B708" s="112">
        <v>4</v>
      </c>
      <c r="C708" s="112">
        <v>2024</v>
      </c>
      <c r="D708" s="113" t="s">
        <v>211</v>
      </c>
      <c r="E708" s="113" t="s">
        <v>211</v>
      </c>
      <c r="F708" s="207">
        <v>45352</v>
      </c>
      <c r="G708" s="113">
        <f t="shared" si="89"/>
        <v>31</v>
      </c>
      <c r="H708" s="208">
        <f t="shared" si="86"/>
        <v>45357</v>
      </c>
      <c r="I708" s="209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210</v>
      </c>
      <c r="B709" s="112">
        <v>4</v>
      </c>
      <c r="C709" s="112">
        <v>2024</v>
      </c>
      <c r="D709" s="113" t="s">
        <v>211</v>
      </c>
      <c r="E709" s="113" t="s">
        <v>211</v>
      </c>
      <c r="F709" s="207">
        <v>45352</v>
      </c>
      <c r="G709" s="113">
        <f t="shared" si="89"/>
        <v>31</v>
      </c>
      <c r="H709" s="208">
        <f t="shared" si="86"/>
        <v>45358</v>
      </c>
      <c r="I709" s="209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210</v>
      </c>
      <c r="B710" s="112">
        <v>4</v>
      </c>
      <c r="C710" s="112">
        <v>2024</v>
      </c>
      <c r="D710" s="113" t="s">
        <v>211</v>
      </c>
      <c r="E710" s="113" t="s">
        <v>211</v>
      </c>
      <c r="F710" s="207">
        <v>45352</v>
      </c>
      <c r="G710" s="113">
        <f t="shared" si="89"/>
        <v>31</v>
      </c>
      <c r="H710" s="208">
        <f t="shared" si="86"/>
        <v>45359</v>
      </c>
      <c r="I710" s="209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210</v>
      </c>
      <c r="B711" s="112">
        <v>4</v>
      </c>
      <c r="C711" s="112">
        <v>2024</v>
      </c>
      <c r="D711" s="113" t="s">
        <v>211</v>
      </c>
      <c r="E711" s="113" t="s">
        <v>211</v>
      </c>
      <c r="F711" s="207">
        <v>45352</v>
      </c>
      <c r="G711" s="113">
        <f t="shared" si="89"/>
        <v>31</v>
      </c>
      <c r="H711" s="208">
        <f t="shared" si="86"/>
        <v>45360</v>
      </c>
      <c r="I711" s="209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210</v>
      </c>
      <c r="B712" s="112">
        <v>4</v>
      </c>
      <c r="C712" s="112">
        <v>2024</v>
      </c>
      <c r="D712" s="113" t="s">
        <v>211</v>
      </c>
      <c r="E712" s="113" t="s">
        <v>211</v>
      </c>
      <c r="F712" s="207">
        <v>45352</v>
      </c>
      <c r="G712" s="113">
        <f t="shared" si="89"/>
        <v>31</v>
      </c>
      <c r="H712" s="208">
        <f t="shared" si="86"/>
        <v>45361</v>
      </c>
      <c r="I712" s="209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210</v>
      </c>
      <c r="B713" s="112">
        <v>4</v>
      </c>
      <c r="C713" s="112">
        <v>2024</v>
      </c>
      <c r="D713" s="113" t="s">
        <v>211</v>
      </c>
      <c r="E713" s="113" t="s">
        <v>211</v>
      </c>
      <c r="F713" s="207">
        <v>45352</v>
      </c>
      <c r="G713" s="113">
        <f t="shared" si="89"/>
        <v>31</v>
      </c>
      <c r="H713" s="208">
        <f t="shared" si="86"/>
        <v>45362</v>
      </c>
      <c r="I713" s="209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210</v>
      </c>
      <c r="B714" s="112">
        <v>4</v>
      </c>
      <c r="C714" s="112">
        <v>2024</v>
      </c>
      <c r="D714" s="113" t="s">
        <v>211</v>
      </c>
      <c r="E714" s="113" t="s">
        <v>211</v>
      </c>
      <c r="F714" s="207">
        <v>45352</v>
      </c>
      <c r="G714" s="113">
        <f t="shared" si="89"/>
        <v>31</v>
      </c>
      <c r="H714" s="208">
        <f t="shared" si="86"/>
        <v>45363</v>
      </c>
      <c r="I714" s="209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210</v>
      </c>
      <c r="B715" s="112">
        <v>4</v>
      </c>
      <c r="C715" s="112">
        <v>2024</v>
      </c>
      <c r="D715" s="113" t="s">
        <v>211</v>
      </c>
      <c r="E715" s="113" t="s">
        <v>211</v>
      </c>
      <c r="F715" s="207">
        <v>45352</v>
      </c>
      <c r="G715" s="113">
        <f t="shared" si="89"/>
        <v>31</v>
      </c>
      <c r="H715" s="208">
        <f t="shared" si="86"/>
        <v>45364</v>
      </c>
      <c r="I715" s="209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210</v>
      </c>
      <c r="B716" s="112">
        <v>4</v>
      </c>
      <c r="C716" s="112">
        <v>2024</v>
      </c>
      <c r="D716" s="113" t="s">
        <v>211</v>
      </c>
      <c r="E716" s="113" t="s">
        <v>211</v>
      </c>
      <c r="F716" s="207">
        <v>45352</v>
      </c>
      <c r="G716" s="113">
        <f t="shared" si="89"/>
        <v>31</v>
      </c>
      <c r="H716" s="208">
        <f t="shared" si="86"/>
        <v>45365</v>
      </c>
      <c r="I716" s="209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210</v>
      </c>
      <c r="B717" s="112">
        <v>4</v>
      </c>
      <c r="C717" s="112">
        <v>2024</v>
      </c>
      <c r="D717" s="112" t="s">
        <v>211</v>
      </c>
      <c r="E717" s="112" t="s">
        <v>211</v>
      </c>
      <c r="F717" s="207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210</v>
      </c>
      <c r="B718" s="112">
        <v>4</v>
      </c>
      <c r="C718" s="112">
        <v>2024</v>
      </c>
      <c r="D718" s="112" t="s">
        <v>211</v>
      </c>
      <c r="E718" s="112" t="s">
        <v>211</v>
      </c>
      <c r="F718" s="207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210</v>
      </c>
      <c r="B719" s="112">
        <v>4</v>
      </c>
      <c r="C719" s="112">
        <v>2024</v>
      </c>
      <c r="D719" s="112" t="s">
        <v>211</v>
      </c>
      <c r="E719" s="112" t="s">
        <v>211</v>
      </c>
      <c r="F719" s="207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210</v>
      </c>
      <c r="B720" s="112">
        <v>4</v>
      </c>
      <c r="C720" s="112">
        <v>2024</v>
      </c>
      <c r="D720" s="112" t="s">
        <v>211</v>
      </c>
      <c r="E720" s="112" t="s">
        <v>211</v>
      </c>
      <c r="F720" s="207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210</v>
      </c>
      <c r="B721" s="112">
        <v>4</v>
      </c>
      <c r="C721" s="112">
        <v>2024</v>
      </c>
      <c r="D721" s="112" t="s">
        <v>211</v>
      </c>
      <c r="E721" s="112" t="s">
        <v>211</v>
      </c>
      <c r="F721" s="207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210</v>
      </c>
      <c r="B722" s="112">
        <v>4</v>
      </c>
      <c r="C722" s="112">
        <v>2024</v>
      </c>
      <c r="D722" s="112" t="s">
        <v>211</v>
      </c>
      <c r="E722" s="112" t="s">
        <v>211</v>
      </c>
      <c r="F722" s="207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210</v>
      </c>
      <c r="B723" s="112">
        <v>4</v>
      </c>
      <c r="C723" s="112">
        <v>2024</v>
      </c>
      <c r="D723" s="112" t="s">
        <v>211</v>
      </c>
      <c r="E723" s="112" t="s">
        <v>211</v>
      </c>
      <c r="F723" s="207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210</v>
      </c>
      <c r="B724" s="112">
        <v>4</v>
      </c>
      <c r="C724" s="112">
        <v>2024</v>
      </c>
      <c r="D724" s="112" t="s">
        <v>211</v>
      </c>
      <c r="E724" s="112" t="s">
        <v>211</v>
      </c>
      <c r="F724" s="207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210</v>
      </c>
      <c r="B725" s="112">
        <v>4</v>
      </c>
      <c r="C725" s="112">
        <v>2024</v>
      </c>
      <c r="D725" s="112" t="s">
        <v>211</v>
      </c>
      <c r="E725" s="112" t="s">
        <v>211</v>
      </c>
      <c r="F725" s="207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210</v>
      </c>
      <c r="B726" s="112">
        <v>4</v>
      </c>
      <c r="C726" s="112">
        <v>2024</v>
      </c>
      <c r="D726" s="112" t="s">
        <v>211</v>
      </c>
      <c r="E726" s="112" t="s">
        <v>211</v>
      </c>
      <c r="F726" s="207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210</v>
      </c>
      <c r="B727" s="112">
        <v>4</v>
      </c>
      <c r="C727" s="112">
        <v>2024</v>
      </c>
      <c r="D727" s="112" t="s">
        <v>211</v>
      </c>
      <c r="E727" s="112" t="s">
        <v>211</v>
      </c>
      <c r="F727" s="207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210</v>
      </c>
      <c r="B728" s="112">
        <v>4</v>
      </c>
      <c r="C728" s="112">
        <v>2024</v>
      </c>
      <c r="D728" s="112" t="s">
        <v>211</v>
      </c>
      <c r="E728" s="112" t="s">
        <v>211</v>
      </c>
      <c r="F728" s="207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210</v>
      </c>
      <c r="B729" s="112">
        <v>4</v>
      </c>
      <c r="C729" s="112">
        <v>2024</v>
      </c>
      <c r="D729" s="112" t="s">
        <v>211</v>
      </c>
      <c r="E729" s="112" t="s">
        <v>211</v>
      </c>
      <c r="F729" s="207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210</v>
      </c>
      <c r="B730" s="112">
        <v>4</v>
      </c>
      <c r="C730" s="112">
        <v>2024</v>
      </c>
      <c r="D730" s="112" t="s">
        <v>211</v>
      </c>
      <c r="E730" s="112" t="s">
        <v>211</v>
      </c>
      <c r="F730" s="207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210</v>
      </c>
      <c r="B731" s="112">
        <v>4</v>
      </c>
      <c r="C731" s="112">
        <v>2024</v>
      </c>
      <c r="D731" s="112" t="s">
        <v>211</v>
      </c>
      <c r="E731" s="112" t="s">
        <v>211</v>
      </c>
      <c r="F731" s="207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210</v>
      </c>
      <c r="B732" s="112">
        <v>4</v>
      </c>
      <c r="C732" s="112">
        <v>2024</v>
      </c>
      <c r="D732" s="112" t="s">
        <v>211</v>
      </c>
      <c r="E732" s="112" t="s">
        <v>211</v>
      </c>
      <c r="F732" s="207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210</v>
      </c>
      <c r="B733" s="112">
        <v>4</v>
      </c>
      <c r="C733" s="112">
        <v>2024</v>
      </c>
      <c r="D733" s="112" t="s">
        <v>211</v>
      </c>
      <c r="E733" s="112" t="s">
        <v>211</v>
      </c>
      <c r="F733" s="207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210</v>
      </c>
      <c r="B734" s="112">
        <v>4</v>
      </c>
      <c r="C734" s="112">
        <v>2024</v>
      </c>
      <c r="D734" s="112" t="s">
        <v>211</v>
      </c>
      <c r="E734" s="112" t="s">
        <v>211</v>
      </c>
      <c r="F734" s="207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210</v>
      </c>
      <c r="B735" s="112">
        <v>4</v>
      </c>
      <c r="C735" s="112">
        <v>2024</v>
      </c>
      <c r="D735" s="112" t="s">
        <v>211</v>
      </c>
      <c r="E735" s="112" t="s">
        <v>211</v>
      </c>
      <c r="F735" s="207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210</v>
      </c>
      <c r="B736" s="112">
        <v>4</v>
      </c>
      <c r="C736" s="112">
        <v>2024</v>
      </c>
      <c r="D736" s="112" t="s">
        <v>211</v>
      </c>
      <c r="E736" s="112" t="s">
        <v>211</v>
      </c>
      <c r="F736" s="207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210</v>
      </c>
      <c r="B737" s="112">
        <v>4</v>
      </c>
      <c r="C737" s="112">
        <v>2024</v>
      </c>
      <c r="D737" s="112" t="s">
        <v>211</v>
      </c>
      <c r="E737" s="112" t="s">
        <v>211</v>
      </c>
      <c r="F737" s="207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210</v>
      </c>
      <c r="B738" s="112">
        <v>4</v>
      </c>
      <c r="C738" s="112">
        <v>2024</v>
      </c>
      <c r="D738" s="112" t="s">
        <v>211</v>
      </c>
      <c r="E738" s="112" t="s">
        <v>211</v>
      </c>
      <c r="F738" s="207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210</v>
      </c>
      <c r="B739" s="112">
        <v>4</v>
      </c>
      <c r="C739" s="112">
        <v>2024</v>
      </c>
      <c r="D739" s="112" t="s">
        <v>211</v>
      </c>
      <c r="E739" s="112" t="s">
        <v>211</v>
      </c>
      <c r="F739" s="207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211</v>
      </c>
      <c r="E740" s="112" t="s">
        <v>211</v>
      </c>
      <c r="F740" s="207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212</v>
      </c>
      <c r="B741" s="112">
        <v>4</v>
      </c>
      <c r="C741" s="112">
        <v>2024</v>
      </c>
      <c r="D741" s="112" t="s">
        <v>211</v>
      </c>
      <c r="E741" s="112" t="s">
        <v>211</v>
      </c>
      <c r="F741" s="207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212</v>
      </c>
      <c r="B742" s="112">
        <v>4</v>
      </c>
      <c r="C742" s="112">
        <v>2024</v>
      </c>
      <c r="D742" s="112" t="s">
        <v>211</v>
      </c>
      <c r="E742" s="112" t="s">
        <v>211</v>
      </c>
      <c r="F742" s="207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212</v>
      </c>
      <c r="B743" s="112">
        <v>4</v>
      </c>
      <c r="C743" s="112">
        <v>2024</v>
      </c>
      <c r="D743" s="112" t="s">
        <v>211</v>
      </c>
      <c r="E743" s="112" t="s">
        <v>211</v>
      </c>
      <c r="F743" s="207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212</v>
      </c>
      <c r="B744" s="112">
        <v>4</v>
      </c>
      <c r="C744" s="112">
        <v>2024</v>
      </c>
      <c r="D744" s="112" t="s">
        <v>211</v>
      </c>
      <c r="E744" s="112" t="s">
        <v>211</v>
      </c>
      <c r="F744" s="207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212</v>
      </c>
      <c r="B745" s="112">
        <v>4</v>
      </c>
      <c r="C745" s="112">
        <v>2024</v>
      </c>
      <c r="D745" s="112" t="s">
        <v>211</v>
      </c>
      <c r="E745" s="112" t="s">
        <v>211</v>
      </c>
      <c r="F745" s="207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212</v>
      </c>
      <c r="B746" s="112">
        <v>4</v>
      </c>
      <c r="C746" s="112">
        <v>2024</v>
      </c>
      <c r="D746" s="112" t="s">
        <v>211</v>
      </c>
      <c r="E746" s="112" t="s">
        <v>211</v>
      </c>
      <c r="F746" s="206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212</v>
      </c>
      <c r="B747" s="112">
        <v>4</v>
      </c>
      <c r="C747" s="112">
        <v>2024</v>
      </c>
      <c r="D747" s="112" t="s">
        <v>211</v>
      </c>
      <c r="E747" s="112" t="s">
        <v>211</v>
      </c>
      <c r="F747" s="206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212</v>
      </c>
      <c r="B748" s="112">
        <v>4</v>
      </c>
      <c r="C748" s="112">
        <v>2024</v>
      </c>
      <c r="D748" s="112" t="s">
        <v>211</v>
      </c>
      <c r="E748" s="112" t="s">
        <v>211</v>
      </c>
      <c r="F748" s="206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212</v>
      </c>
      <c r="B749" s="112">
        <v>4</v>
      </c>
      <c r="C749" s="112">
        <v>2024</v>
      </c>
      <c r="D749" s="112" t="s">
        <v>211</v>
      </c>
      <c r="E749" s="112" t="s">
        <v>211</v>
      </c>
      <c r="F749" s="206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212</v>
      </c>
      <c r="B750" s="112">
        <v>4</v>
      </c>
      <c r="C750" s="112">
        <v>2024</v>
      </c>
      <c r="D750" s="112" t="s">
        <v>211</v>
      </c>
      <c r="E750" s="112" t="s">
        <v>211</v>
      </c>
      <c r="F750" s="206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212</v>
      </c>
      <c r="B751" s="112">
        <v>4</v>
      </c>
      <c r="C751" s="112">
        <v>2024</v>
      </c>
      <c r="D751" s="112" t="s">
        <v>211</v>
      </c>
      <c r="E751" s="112" t="s">
        <v>211</v>
      </c>
      <c r="F751" s="206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212</v>
      </c>
      <c r="B752" s="112">
        <v>4</v>
      </c>
      <c r="C752" s="112">
        <v>2024</v>
      </c>
      <c r="D752" s="112" t="s">
        <v>211</v>
      </c>
      <c r="E752" s="112" t="s">
        <v>211</v>
      </c>
      <c r="F752" s="206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212</v>
      </c>
      <c r="B753" s="112">
        <v>4</v>
      </c>
      <c r="C753" s="112">
        <v>2024</v>
      </c>
      <c r="D753" s="112" t="s">
        <v>211</v>
      </c>
      <c r="E753" s="112" t="s">
        <v>211</v>
      </c>
      <c r="F753" s="206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212</v>
      </c>
      <c r="B754" s="112">
        <v>4</v>
      </c>
      <c r="C754" s="112">
        <v>2024</v>
      </c>
      <c r="D754" s="112" t="s">
        <v>211</v>
      </c>
      <c r="E754" s="112" t="s">
        <v>211</v>
      </c>
      <c r="F754" s="206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212</v>
      </c>
      <c r="B755" s="112">
        <v>4</v>
      </c>
      <c r="C755" s="112">
        <v>2024</v>
      </c>
      <c r="D755" s="112" t="s">
        <v>211</v>
      </c>
      <c r="E755" s="112" t="s">
        <v>211</v>
      </c>
      <c r="F755" s="206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212</v>
      </c>
      <c r="B756" s="112">
        <v>4</v>
      </c>
      <c r="C756" s="112">
        <v>2024</v>
      </c>
      <c r="D756" s="112" t="s">
        <v>211</v>
      </c>
      <c r="E756" s="112" t="s">
        <v>211</v>
      </c>
      <c r="F756" s="206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212</v>
      </c>
      <c r="B757" s="112">
        <v>4</v>
      </c>
      <c r="C757" s="112">
        <v>2024</v>
      </c>
      <c r="D757" s="112" t="s">
        <v>211</v>
      </c>
      <c r="E757" s="112" t="s">
        <v>211</v>
      </c>
      <c r="F757" s="206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212</v>
      </c>
      <c r="B758" s="112">
        <v>4</v>
      </c>
      <c r="C758" s="112">
        <v>2024</v>
      </c>
      <c r="D758" s="112" t="s">
        <v>211</v>
      </c>
      <c r="E758" s="112" t="s">
        <v>211</v>
      </c>
      <c r="F758" s="206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212</v>
      </c>
      <c r="B759" s="112">
        <v>4</v>
      </c>
      <c r="C759" s="112">
        <v>2024</v>
      </c>
      <c r="D759" s="112" t="s">
        <v>211</v>
      </c>
      <c r="E759" s="112" t="s">
        <v>211</v>
      </c>
      <c r="F759" s="206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212</v>
      </c>
      <c r="B760" s="112">
        <v>4</v>
      </c>
      <c r="C760" s="112">
        <v>2024</v>
      </c>
      <c r="D760" s="112" t="s">
        <v>211</v>
      </c>
      <c r="E760" s="112" t="s">
        <v>211</v>
      </c>
      <c r="F760" s="206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212</v>
      </c>
      <c r="B761" s="112">
        <v>4</v>
      </c>
      <c r="C761" s="112">
        <v>2024</v>
      </c>
      <c r="D761" s="112" t="s">
        <v>211</v>
      </c>
      <c r="E761" s="112" t="s">
        <v>211</v>
      </c>
      <c r="F761" s="206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212</v>
      </c>
      <c r="B762" s="112">
        <v>4</v>
      </c>
      <c r="C762" s="112">
        <v>2024</v>
      </c>
      <c r="D762" s="112" t="s">
        <v>211</v>
      </c>
      <c r="E762" s="112" t="s">
        <v>211</v>
      </c>
      <c r="F762" s="206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212</v>
      </c>
      <c r="B763" s="112">
        <v>4</v>
      </c>
      <c r="C763" s="112">
        <v>2024</v>
      </c>
      <c r="D763" s="112" t="s">
        <v>211</v>
      </c>
      <c r="E763" s="112" t="s">
        <v>211</v>
      </c>
      <c r="F763" s="206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212</v>
      </c>
      <c r="B764" s="112">
        <v>5</v>
      </c>
      <c r="C764" s="112">
        <v>2024</v>
      </c>
      <c r="D764" s="112" t="s">
        <v>211</v>
      </c>
      <c r="E764" s="112" t="s">
        <v>211</v>
      </c>
      <c r="F764" s="206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212</v>
      </c>
      <c r="B765" s="112">
        <v>5</v>
      </c>
      <c r="C765" s="112">
        <v>2024</v>
      </c>
      <c r="D765" s="112" t="s">
        <v>211</v>
      </c>
      <c r="E765" s="112" t="s">
        <v>211</v>
      </c>
      <c r="F765" s="206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212</v>
      </c>
      <c r="B766" s="112">
        <v>5</v>
      </c>
      <c r="C766" s="112">
        <v>2024</v>
      </c>
      <c r="D766" s="112" t="s">
        <v>211</v>
      </c>
      <c r="E766" s="112" t="s">
        <v>211</v>
      </c>
      <c r="F766" s="206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212</v>
      </c>
      <c r="B767" s="112">
        <v>5</v>
      </c>
      <c r="C767" s="112">
        <v>2024</v>
      </c>
      <c r="D767" s="112" t="s">
        <v>211</v>
      </c>
      <c r="E767" s="112" t="s">
        <v>211</v>
      </c>
      <c r="F767" s="206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212</v>
      </c>
      <c r="B768" s="112">
        <v>5</v>
      </c>
      <c r="C768" s="112">
        <v>2024</v>
      </c>
      <c r="D768" s="112" t="s">
        <v>211</v>
      </c>
      <c r="E768" s="112" t="s">
        <v>211</v>
      </c>
      <c r="F768" s="206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212</v>
      </c>
      <c r="B769" s="112">
        <v>5</v>
      </c>
      <c r="C769" s="112">
        <v>2024</v>
      </c>
      <c r="D769" s="112" t="s">
        <v>211</v>
      </c>
      <c r="E769" s="112" t="s">
        <v>211</v>
      </c>
      <c r="F769" s="206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212</v>
      </c>
      <c r="B770" s="112">
        <v>5</v>
      </c>
      <c r="C770" s="112">
        <v>2024</v>
      </c>
      <c r="D770" s="112" t="s">
        <v>211</v>
      </c>
      <c r="E770" s="112" t="s">
        <v>211</v>
      </c>
      <c r="F770" s="206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212</v>
      </c>
      <c r="B771" s="112">
        <v>5</v>
      </c>
      <c r="C771" s="112">
        <v>2024</v>
      </c>
      <c r="D771" s="112" t="s">
        <v>211</v>
      </c>
      <c r="E771" s="112" t="s">
        <v>211</v>
      </c>
      <c r="F771" s="206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212</v>
      </c>
      <c r="B772" s="112">
        <v>5</v>
      </c>
      <c r="C772" s="112">
        <v>2024</v>
      </c>
      <c r="D772" s="112" t="s">
        <v>211</v>
      </c>
      <c r="E772" s="112" t="s">
        <v>211</v>
      </c>
      <c r="F772" s="206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212</v>
      </c>
      <c r="B773" s="112">
        <v>5</v>
      </c>
      <c r="C773" s="112">
        <v>2024</v>
      </c>
      <c r="D773" s="112" t="s">
        <v>211</v>
      </c>
      <c r="E773" s="112" t="s">
        <v>211</v>
      </c>
      <c r="F773" s="206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212</v>
      </c>
      <c r="B774" s="112">
        <v>5</v>
      </c>
      <c r="C774" s="112">
        <v>2024</v>
      </c>
      <c r="D774" s="112" t="s">
        <v>211</v>
      </c>
      <c r="E774" s="112" t="s">
        <v>211</v>
      </c>
      <c r="F774" s="206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212</v>
      </c>
      <c r="B775" s="112">
        <v>5</v>
      </c>
      <c r="C775" s="112">
        <v>2024</v>
      </c>
      <c r="D775" s="112" t="s">
        <v>211</v>
      </c>
      <c r="E775" s="112" t="s">
        <v>211</v>
      </c>
      <c r="F775" s="206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212</v>
      </c>
      <c r="B776" s="112">
        <v>5</v>
      </c>
      <c r="C776" s="112">
        <v>2024</v>
      </c>
      <c r="D776" s="112" t="s">
        <v>211</v>
      </c>
      <c r="E776" s="112" t="s">
        <v>211</v>
      </c>
      <c r="F776" s="206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212</v>
      </c>
      <c r="B777" s="112">
        <v>5</v>
      </c>
      <c r="C777" s="112">
        <v>2024</v>
      </c>
      <c r="D777" s="112" t="s">
        <v>211</v>
      </c>
      <c r="E777" s="112" t="s">
        <v>211</v>
      </c>
      <c r="F777" s="206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212</v>
      </c>
      <c r="B778" s="112">
        <v>5</v>
      </c>
      <c r="C778" s="112">
        <v>2024</v>
      </c>
      <c r="D778" s="112" t="s">
        <v>211</v>
      </c>
      <c r="E778" s="112" t="s">
        <v>211</v>
      </c>
      <c r="F778" s="206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212</v>
      </c>
      <c r="B779" s="112">
        <v>5</v>
      </c>
      <c r="C779" s="112">
        <v>2024</v>
      </c>
      <c r="D779" s="112" t="s">
        <v>211</v>
      </c>
      <c r="E779" s="112" t="s">
        <v>211</v>
      </c>
      <c r="F779" s="206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212</v>
      </c>
      <c r="B780" s="112">
        <v>5</v>
      </c>
      <c r="C780" s="112">
        <v>2024</v>
      </c>
      <c r="D780" s="112" t="s">
        <v>211</v>
      </c>
      <c r="E780" s="112" t="s">
        <v>211</v>
      </c>
      <c r="F780" s="206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212</v>
      </c>
      <c r="B781" s="112">
        <v>5</v>
      </c>
      <c r="C781" s="112">
        <v>2024</v>
      </c>
      <c r="D781" s="112" t="s">
        <v>211</v>
      </c>
      <c r="E781" s="112" t="s">
        <v>211</v>
      </c>
      <c r="F781" s="206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212</v>
      </c>
      <c r="B782" s="112">
        <v>5</v>
      </c>
      <c r="C782" s="112">
        <v>2024</v>
      </c>
      <c r="D782" s="112" t="s">
        <v>211</v>
      </c>
      <c r="E782" s="112" t="s">
        <v>211</v>
      </c>
      <c r="F782" s="206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212</v>
      </c>
      <c r="B783" s="112">
        <v>5</v>
      </c>
      <c r="C783" s="112">
        <v>2024</v>
      </c>
      <c r="D783" s="112" t="s">
        <v>211</v>
      </c>
      <c r="E783" s="112" t="s">
        <v>211</v>
      </c>
      <c r="F783" s="206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212</v>
      </c>
      <c r="B784" s="112">
        <v>5</v>
      </c>
      <c r="C784" s="112">
        <v>2024</v>
      </c>
      <c r="D784" s="112" t="s">
        <v>211</v>
      </c>
      <c r="E784" s="112" t="s">
        <v>211</v>
      </c>
      <c r="F784" s="206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212</v>
      </c>
      <c r="B785" s="112">
        <v>5</v>
      </c>
      <c r="C785" s="112">
        <v>2024</v>
      </c>
      <c r="D785" s="112" t="s">
        <v>211</v>
      </c>
      <c r="E785" s="112" t="s">
        <v>211</v>
      </c>
      <c r="F785" s="206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212</v>
      </c>
      <c r="B786" s="112">
        <v>5</v>
      </c>
      <c r="C786" s="112">
        <v>2024</v>
      </c>
      <c r="D786" s="112" t="s">
        <v>211</v>
      </c>
      <c r="E786" s="112" t="s">
        <v>211</v>
      </c>
      <c r="F786" s="206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212</v>
      </c>
      <c r="B787" s="112">
        <v>5</v>
      </c>
      <c r="C787" s="112">
        <v>2024</v>
      </c>
      <c r="D787" s="112" t="s">
        <v>211</v>
      </c>
      <c r="E787" s="112" t="s">
        <v>211</v>
      </c>
      <c r="F787" s="206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212</v>
      </c>
      <c r="B788" s="112">
        <v>5</v>
      </c>
      <c r="C788" s="112">
        <v>2024</v>
      </c>
      <c r="D788" s="112" t="s">
        <v>211</v>
      </c>
      <c r="E788" s="112" t="s">
        <v>211</v>
      </c>
      <c r="F788" s="206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212</v>
      </c>
      <c r="B789" s="112">
        <v>5</v>
      </c>
      <c r="C789" s="112">
        <v>2024</v>
      </c>
      <c r="D789" s="112" t="s">
        <v>211</v>
      </c>
      <c r="E789" s="112" t="s">
        <v>211</v>
      </c>
      <c r="F789" s="206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212</v>
      </c>
      <c r="B790" s="112">
        <v>5</v>
      </c>
      <c r="C790" s="112">
        <v>2024</v>
      </c>
      <c r="D790" s="112" t="s">
        <v>211</v>
      </c>
      <c r="E790" s="112" t="s">
        <v>211</v>
      </c>
      <c r="F790" s="206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212</v>
      </c>
      <c r="B791" s="112">
        <v>5</v>
      </c>
      <c r="C791" s="112">
        <v>2024</v>
      </c>
      <c r="D791" s="112" t="s">
        <v>211</v>
      </c>
      <c r="E791" s="112" t="s">
        <v>211</v>
      </c>
      <c r="F791" s="206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212</v>
      </c>
      <c r="B792" s="112">
        <v>5</v>
      </c>
      <c r="C792" s="112">
        <v>2024</v>
      </c>
      <c r="D792" s="112" t="s">
        <v>211</v>
      </c>
      <c r="E792" s="112" t="s">
        <v>211</v>
      </c>
      <c r="F792" s="206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212</v>
      </c>
      <c r="B793" s="112">
        <v>5</v>
      </c>
      <c r="C793" s="112">
        <v>2024</v>
      </c>
      <c r="D793" s="112" t="s">
        <v>211</v>
      </c>
      <c r="E793" s="112" t="s">
        <v>211</v>
      </c>
      <c r="F793" s="206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212</v>
      </c>
      <c r="B794" s="112">
        <v>5</v>
      </c>
      <c r="C794" s="112">
        <v>2024</v>
      </c>
      <c r="D794" s="112" t="s">
        <v>211</v>
      </c>
      <c r="E794" s="112" t="s">
        <v>211</v>
      </c>
      <c r="F794" s="206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212</v>
      </c>
      <c r="B795" s="112">
        <v>5</v>
      </c>
      <c r="C795" s="112">
        <v>2024</v>
      </c>
      <c r="D795" s="112" t="s">
        <v>211</v>
      </c>
      <c r="E795" s="112" t="s">
        <v>211</v>
      </c>
      <c r="F795" s="206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212</v>
      </c>
      <c r="B796" s="112">
        <v>5</v>
      </c>
      <c r="C796" s="112">
        <v>2024</v>
      </c>
      <c r="D796" s="112" t="s">
        <v>211</v>
      </c>
      <c r="E796" s="112" t="s">
        <v>211</v>
      </c>
      <c r="F796" s="206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212</v>
      </c>
      <c r="B797" s="112">
        <v>5</v>
      </c>
      <c r="C797" s="112">
        <v>2024</v>
      </c>
      <c r="D797" s="112" t="s">
        <v>211</v>
      </c>
      <c r="E797" s="112" t="s">
        <v>211</v>
      </c>
      <c r="F797" s="206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212</v>
      </c>
      <c r="B798" s="112">
        <v>5</v>
      </c>
      <c r="C798" s="112">
        <v>2024</v>
      </c>
      <c r="D798" s="112" t="s">
        <v>211</v>
      </c>
      <c r="E798" s="112" t="s">
        <v>211</v>
      </c>
      <c r="F798" s="206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212</v>
      </c>
      <c r="B799" s="112">
        <v>5</v>
      </c>
      <c r="C799" s="112">
        <v>2024</v>
      </c>
      <c r="D799" s="112" t="s">
        <v>211</v>
      </c>
      <c r="E799" s="112" t="s">
        <v>211</v>
      </c>
      <c r="F799" s="206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212</v>
      </c>
      <c r="B800" s="112">
        <v>5</v>
      </c>
      <c r="C800" s="112">
        <v>2024</v>
      </c>
      <c r="D800" s="112" t="s">
        <v>211</v>
      </c>
      <c r="E800" s="112" t="s">
        <v>211</v>
      </c>
      <c r="F800" s="206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212</v>
      </c>
      <c r="B801" s="112">
        <v>5</v>
      </c>
      <c r="C801" s="112">
        <v>2024</v>
      </c>
      <c r="D801" s="112" t="s">
        <v>211</v>
      </c>
      <c r="E801" s="112" t="s">
        <v>211</v>
      </c>
      <c r="F801" s="206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212</v>
      </c>
      <c r="B802" s="112">
        <v>5</v>
      </c>
      <c r="C802" s="112">
        <v>2024</v>
      </c>
      <c r="D802" s="112" t="s">
        <v>211</v>
      </c>
      <c r="E802" s="112" t="s">
        <v>211</v>
      </c>
      <c r="F802" s="206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212</v>
      </c>
      <c r="B803" s="112">
        <v>5</v>
      </c>
      <c r="C803" s="112">
        <v>2024</v>
      </c>
      <c r="D803" s="112" t="s">
        <v>211</v>
      </c>
      <c r="E803" s="112" t="s">
        <v>211</v>
      </c>
      <c r="F803" s="206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212</v>
      </c>
      <c r="B804" s="112">
        <v>5</v>
      </c>
      <c r="C804" s="112">
        <v>2024</v>
      </c>
      <c r="D804" s="112" t="s">
        <v>211</v>
      </c>
      <c r="E804" s="112" t="s">
        <v>211</v>
      </c>
      <c r="F804" s="206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212</v>
      </c>
      <c r="B805" s="112">
        <v>5</v>
      </c>
      <c r="C805" s="112">
        <v>2024</v>
      </c>
      <c r="D805" s="112" t="s">
        <v>211</v>
      </c>
      <c r="E805" s="112" t="s">
        <v>211</v>
      </c>
      <c r="F805" s="206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212</v>
      </c>
      <c r="B806" s="112">
        <v>5</v>
      </c>
      <c r="C806" s="112">
        <v>2024</v>
      </c>
      <c r="D806" s="112" t="s">
        <v>211</v>
      </c>
      <c r="E806" s="112" t="s">
        <v>211</v>
      </c>
      <c r="F806" s="206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212</v>
      </c>
      <c r="B807" s="112">
        <v>5</v>
      </c>
      <c r="C807" s="112">
        <v>2024</v>
      </c>
      <c r="D807" s="112" t="s">
        <v>211</v>
      </c>
      <c r="E807" s="112" t="s">
        <v>211</v>
      </c>
      <c r="F807" s="206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212</v>
      </c>
      <c r="B808" s="112">
        <v>5</v>
      </c>
      <c r="C808" s="112">
        <v>2024</v>
      </c>
      <c r="D808" s="112" t="s">
        <v>211</v>
      </c>
      <c r="E808" s="112" t="s">
        <v>211</v>
      </c>
      <c r="F808" s="206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212</v>
      </c>
      <c r="B809" s="112">
        <v>5</v>
      </c>
      <c r="C809" s="112">
        <v>2024</v>
      </c>
      <c r="D809" s="112" t="s">
        <v>211</v>
      </c>
      <c r="E809" s="112" t="s">
        <v>211</v>
      </c>
      <c r="F809" s="206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212</v>
      </c>
      <c r="B810" s="112">
        <v>5</v>
      </c>
      <c r="C810" s="112">
        <v>2024</v>
      </c>
      <c r="D810" s="112" t="s">
        <v>211</v>
      </c>
      <c r="E810" s="112" t="s">
        <v>211</v>
      </c>
      <c r="F810" s="206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212</v>
      </c>
      <c r="B811" s="112">
        <v>5</v>
      </c>
      <c r="C811" s="112">
        <v>2024</v>
      </c>
      <c r="D811" s="112" t="s">
        <v>211</v>
      </c>
      <c r="E811" s="112" t="s">
        <v>211</v>
      </c>
      <c r="F811" s="206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212</v>
      </c>
      <c r="B812" s="112">
        <v>5</v>
      </c>
      <c r="C812" s="112">
        <v>2024</v>
      </c>
      <c r="D812" s="112" t="s">
        <v>211</v>
      </c>
      <c r="E812" s="112" t="s">
        <v>211</v>
      </c>
      <c r="F812" s="206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212</v>
      </c>
      <c r="B813" s="112">
        <v>5</v>
      </c>
      <c r="C813" s="112">
        <v>2024</v>
      </c>
      <c r="D813" s="112" t="s">
        <v>211</v>
      </c>
      <c r="E813" s="112" t="s">
        <v>211</v>
      </c>
      <c r="F813" s="206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212</v>
      </c>
      <c r="B814" s="112">
        <v>5</v>
      </c>
      <c r="C814" s="112">
        <v>2024</v>
      </c>
      <c r="D814" s="112" t="s">
        <v>211</v>
      </c>
      <c r="E814" s="112" t="s">
        <v>211</v>
      </c>
      <c r="F814" s="206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212</v>
      </c>
      <c r="B815" s="112">
        <v>5</v>
      </c>
      <c r="C815" s="112">
        <v>2024</v>
      </c>
      <c r="D815" s="112" t="s">
        <v>211</v>
      </c>
      <c r="E815" s="112" t="s">
        <v>211</v>
      </c>
      <c r="F815" s="206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212</v>
      </c>
      <c r="B816" s="112">
        <v>5</v>
      </c>
      <c r="C816" s="112">
        <v>2024</v>
      </c>
      <c r="D816" s="112" t="s">
        <v>211</v>
      </c>
      <c r="E816" s="112" t="s">
        <v>211</v>
      </c>
      <c r="F816" s="206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212</v>
      </c>
      <c r="B817" s="112">
        <v>5</v>
      </c>
      <c r="C817" s="112">
        <v>2024</v>
      </c>
      <c r="D817" s="112" t="s">
        <v>211</v>
      </c>
      <c r="E817" s="112" t="s">
        <v>211</v>
      </c>
      <c r="F817" s="206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212</v>
      </c>
      <c r="B818" s="112">
        <v>5</v>
      </c>
      <c r="C818" s="112">
        <v>2024</v>
      </c>
      <c r="D818" s="112" t="s">
        <v>211</v>
      </c>
      <c r="E818" s="112" t="s">
        <v>211</v>
      </c>
      <c r="F818" s="206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212</v>
      </c>
      <c r="B819" s="112">
        <v>5</v>
      </c>
      <c r="C819" s="112">
        <v>2024</v>
      </c>
      <c r="D819" s="112" t="s">
        <v>211</v>
      </c>
      <c r="E819" s="112" t="s">
        <v>211</v>
      </c>
      <c r="F819" s="206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212</v>
      </c>
      <c r="B820" s="112">
        <v>5</v>
      </c>
      <c r="C820" s="112">
        <v>2024</v>
      </c>
      <c r="D820" s="112" t="s">
        <v>211</v>
      </c>
      <c r="E820" s="112" t="s">
        <v>211</v>
      </c>
      <c r="F820" s="206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212</v>
      </c>
      <c r="B821" s="112">
        <v>5</v>
      </c>
      <c r="C821" s="112">
        <v>2024</v>
      </c>
      <c r="D821" s="112" t="s">
        <v>211</v>
      </c>
      <c r="E821" s="112" t="s">
        <v>211</v>
      </c>
      <c r="F821" s="206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212</v>
      </c>
      <c r="B822" s="112">
        <v>5</v>
      </c>
      <c r="C822" s="112">
        <v>2024</v>
      </c>
      <c r="D822" s="112" t="s">
        <v>211</v>
      </c>
      <c r="E822" s="112" t="s">
        <v>211</v>
      </c>
      <c r="F822" s="206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212</v>
      </c>
      <c r="B823" s="112">
        <v>5</v>
      </c>
      <c r="C823" s="112">
        <v>2024</v>
      </c>
      <c r="D823" s="112" t="s">
        <v>211</v>
      </c>
      <c r="E823" s="112" t="s">
        <v>211</v>
      </c>
      <c r="F823" s="206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212</v>
      </c>
      <c r="B824" s="112">
        <v>5</v>
      </c>
      <c r="C824" s="112">
        <v>2024</v>
      </c>
      <c r="D824" s="112" t="s">
        <v>211</v>
      </c>
      <c r="E824" s="112" t="s">
        <v>211</v>
      </c>
      <c r="F824" s="206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212</v>
      </c>
      <c r="B825" s="112">
        <v>5</v>
      </c>
      <c r="C825" s="112">
        <v>2024</v>
      </c>
      <c r="D825" s="112" t="s">
        <v>211</v>
      </c>
      <c r="E825" s="112" t="s">
        <v>211</v>
      </c>
      <c r="F825" s="206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212</v>
      </c>
      <c r="B826" s="112">
        <v>5</v>
      </c>
      <c r="C826" s="112">
        <v>2024</v>
      </c>
      <c r="D826" s="112" t="s">
        <v>211</v>
      </c>
      <c r="E826" s="112" t="s">
        <v>211</v>
      </c>
      <c r="F826" s="206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212</v>
      </c>
      <c r="B827" s="112">
        <v>5</v>
      </c>
      <c r="C827" s="112">
        <v>2024</v>
      </c>
      <c r="D827" s="112" t="s">
        <v>211</v>
      </c>
      <c r="E827" s="112" t="s">
        <v>211</v>
      </c>
      <c r="F827" s="206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212</v>
      </c>
      <c r="B828" s="112">
        <v>5</v>
      </c>
      <c r="C828" s="112">
        <v>2024</v>
      </c>
      <c r="D828" s="112" t="s">
        <v>211</v>
      </c>
      <c r="E828" s="112" t="s">
        <v>211</v>
      </c>
      <c r="F828" s="206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212</v>
      </c>
      <c r="B829" s="112">
        <v>5</v>
      </c>
      <c r="C829" s="112">
        <v>2024</v>
      </c>
      <c r="D829" s="112" t="s">
        <v>211</v>
      </c>
      <c r="E829" s="112" t="s">
        <v>211</v>
      </c>
      <c r="F829" s="206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212</v>
      </c>
      <c r="B830" s="112">
        <v>5</v>
      </c>
      <c r="C830" s="112">
        <v>2024</v>
      </c>
      <c r="D830" s="112" t="s">
        <v>211</v>
      </c>
      <c r="E830" s="112" t="s">
        <v>211</v>
      </c>
      <c r="F830" s="206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212</v>
      </c>
      <c r="B831" s="112">
        <v>5</v>
      </c>
      <c r="C831" s="112">
        <v>2024</v>
      </c>
      <c r="D831" s="112" t="s">
        <v>211</v>
      </c>
      <c r="E831" s="112" t="s">
        <v>211</v>
      </c>
      <c r="F831" s="206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212</v>
      </c>
      <c r="B832" s="112">
        <v>5</v>
      </c>
      <c r="C832" s="112">
        <v>2024</v>
      </c>
      <c r="D832" s="112" t="s">
        <v>211</v>
      </c>
      <c r="E832" s="112" t="s">
        <v>211</v>
      </c>
      <c r="F832" s="206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212</v>
      </c>
      <c r="B833" s="112">
        <v>5</v>
      </c>
      <c r="C833" s="112">
        <v>2024</v>
      </c>
      <c r="D833" s="112" t="s">
        <v>211</v>
      </c>
      <c r="E833" s="112" t="s">
        <v>211</v>
      </c>
      <c r="F833" s="206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212</v>
      </c>
      <c r="B834" s="112">
        <v>5</v>
      </c>
      <c r="C834" s="112">
        <v>2024</v>
      </c>
      <c r="D834" s="112" t="s">
        <v>211</v>
      </c>
      <c r="E834" s="112" t="s">
        <v>211</v>
      </c>
      <c r="F834" s="206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212</v>
      </c>
      <c r="B835" s="112">
        <v>5</v>
      </c>
      <c r="C835" s="112">
        <v>2024</v>
      </c>
      <c r="D835" s="112" t="s">
        <v>211</v>
      </c>
      <c r="E835" s="112" t="s">
        <v>211</v>
      </c>
      <c r="F835" s="206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212</v>
      </c>
      <c r="B836" s="112">
        <v>5</v>
      </c>
      <c r="C836" s="112">
        <v>2024</v>
      </c>
      <c r="D836" s="112" t="s">
        <v>211</v>
      </c>
      <c r="E836" s="112" t="s">
        <v>211</v>
      </c>
      <c r="F836" s="206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212</v>
      </c>
      <c r="B837" s="112">
        <v>5</v>
      </c>
      <c r="C837" s="112">
        <v>2024</v>
      </c>
      <c r="D837" s="112" t="s">
        <v>211</v>
      </c>
      <c r="E837" s="112" t="s">
        <v>211</v>
      </c>
      <c r="F837" s="206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212</v>
      </c>
      <c r="B838" s="112">
        <v>5</v>
      </c>
      <c r="C838" s="112">
        <v>2024</v>
      </c>
      <c r="D838" s="112" t="s">
        <v>211</v>
      </c>
      <c r="E838" s="112" t="s">
        <v>211</v>
      </c>
      <c r="F838" s="206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212</v>
      </c>
      <c r="B839" s="112">
        <v>5</v>
      </c>
      <c r="C839" s="112">
        <v>2024</v>
      </c>
      <c r="D839" s="112" t="s">
        <v>211</v>
      </c>
      <c r="E839" s="112" t="s">
        <v>211</v>
      </c>
      <c r="F839" s="206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212</v>
      </c>
      <c r="B840" s="112">
        <v>5</v>
      </c>
      <c r="C840" s="112">
        <v>2024</v>
      </c>
      <c r="D840" s="112" t="s">
        <v>211</v>
      </c>
      <c r="E840" s="112" t="s">
        <v>211</v>
      </c>
      <c r="F840" s="206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212</v>
      </c>
      <c r="B841" s="112">
        <v>5</v>
      </c>
      <c r="C841" s="112">
        <v>2024</v>
      </c>
      <c r="D841" s="112" t="s">
        <v>211</v>
      </c>
      <c r="E841" s="112" t="s">
        <v>211</v>
      </c>
      <c r="F841" s="206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212</v>
      </c>
      <c r="B842" s="112">
        <v>5</v>
      </c>
      <c r="C842" s="112">
        <v>2024</v>
      </c>
      <c r="D842" s="112" t="s">
        <v>211</v>
      </c>
      <c r="E842" s="112" t="s">
        <v>211</v>
      </c>
      <c r="F842" s="206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212</v>
      </c>
      <c r="B843" s="112">
        <v>5</v>
      </c>
      <c r="C843" s="112">
        <v>2024</v>
      </c>
      <c r="D843" s="112" t="s">
        <v>211</v>
      </c>
      <c r="E843" s="112" t="s">
        <v>211</v>
      </c>
      <c r="F843" s="206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212</v>
      </c>
      <c r="B844" s="112">
        <v>5</v>
      </c>
      <c r="C844" s="112">
        <v>2024</v>
      </c>
      <c r="D844" s="112" t="s">
        <v>211</v>
      </c>
      <c r="E844" s="112" t="s">
        <v>211</v>
      </c>
      <c r="F844" s="206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212</v>
      </c>
      <c r="B845" s="112">
        <v>5</v>
      </c>
      <c r="C845" s="112">
        <v>2024</v>
      </c>
      <c r="D845" s="112" t="s">
        <v>211</v>
      </c>
      <c r="E845" s="112" t="s">
        <v>211</v>
      </c>
      <c r="F845" s="206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212</v>
      </c>
      <c r="B846" s="112">
        <v>5</v>
      </c>
      <c r="C846" s="112">
        <v>2024</v>
      </c>
      <c r="D846" s="112" t="s">
        <v>211</v>
      </c>
      <c r="E846" s="112" t="s">
        <v>211</v>
      </c>
      <c r="F846" s="206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212</v>
      </c>
      <c r="B847" s="112">
        <v>5</v>
      </c>
      <c r="C847" s="112">
        <v>2024</v>
      </c>
      <c r="D847" s="112" t="s">
        <v>211</v>
      </c>
      <c r="E847" s="112" t="s">
        <v>211</v>
      </c>
      <c r="F847" s="206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212</v>
      </c>
      <c r="B848" s="112">
        <v>5</v>
      </c>
      <c r="C848" s="112">
        <v>2024</v>
      </c>
      <c r="D848" s="112" t="s">
        <v>211</v>
      </c>
      <c r="E848" s="112" t="s">
        <v>211</v>
      </c>
      <c r="F848" s="206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212</v>
      </c>
      <c r="B849" s="112">
        <v>5</v>
      </c>
      <c r="C849" s="112">
        <v>2024</v>
      </c>
      <c r="D849" s="112" t="s">
        <v>211</v>
      </c>
      <c r="E849" s="112" t="s">
        <v>211</v>
      </c>
      <c r="F849" s="206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212</v>
      </c>
      <c r="B850" s="112">
        <v>5</v>
      </c>
      <c r="C850" s="112">
        <v>2024</v>
      </c>
      <c r="D850" s="112" t="s">
        <v>211</v>
      </c>
      <c r="E850" s="112" t="s">
        <v>211</v>
      </c>
      <c r="F850" s="206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212</v>
      </c>
      <c r="B851" s="112">
        <v>5</v>
      </c>
      <c r="C851" s="112">
        <v>2024</v>
      </c>
      <c r="D851" s="112" t="s">
        <v>211</v>
      </c>
      <c r="E851" s="112" t="s">
        <v>211</v>
      </c>
      <c r="F851" s="206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212</v>
      </c>
      <c r="B852" s="112">
        <v>5</v>
      </c>
      <c r="C852" s="112">
        <v>2024</v>
      </c>
      <c r="D852" s="112" t="s">
        <v>211</v>
      </c>
      <c r="E852" s="112" t="s">
        <v>211</v>
      </c>
      <c r="F852" s="206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212</v>
      </c>
      <c r="B853" s="112">
        <v>5</v>
      </c>
      <c r="C853" s="112">
        <v>2024</v>
      </c>
      <c r="D853" s="112" t="s">
        <v>211</v>
      </c>
      <c r="E853" s="112" t="s">
        <v>211</v>
      </c>
      <c r="F853" s="206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212</v>
      </c>
      <c r="B854" s="112">
        <v>5</v>
      </c>
      <c r="C854" s="112">
        <v>2024</v>
      </c>
      <c r="D854" s="112" t="s">
        <v>211</v>
      </c>
      <c r="E854" s="112" t="s">
        <v>211</v>
      </c>
      <c r="F854" s="206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212</v>
      </c>
      <c r="B855" s="112">
        <v>5</v>
      </c>
      <c r="C855" s="112">
        <v>2024</v>
      </c>
      <c r="D855" s="112" t="s">
        <v>211</v>
      </c>
      <c r="E855" s="112" t="s">
        <v>211</v>
      </c>
      <c r="F855" s="206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212</v>
      </c>
      <c r="B856" s="112">
        <v>5</v>
      </c>
      <c r="C856" s="112">
        <v>2024</v>
      </c>
      <c r="D856" s="112" t="s">
        <v>211</v>
      </c>
      <c r="E856" s="112" t="s">
        <v>211</v>
      </c>
      <c r="F856" s="206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212</v>
      </c>
      <c r="B857" s="112">
        <v>5</v>
      </c>
      <c r="C857" s="112">
        <v>2024</v>
      </c>
      <c r="D857" s="112" t="s">
        <v>211</v>
      </c>
      <c r="E857" s="112" t="s">
        <v>211</v>
      </c>
      <c r="F857" s="206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212</v>
      </c>
      <c r="B858" s="112">
        <v>5</v>
      </c>
      <c r="C858" s="112">
        <v>2024</v>
      </c>
      <c r="D858" s="112" t="s">
        <v>211</v>
      </c>
      <c r="E858" s="112" t="s">
        <v>211</v>
      </c>
      <c r="F858" s="206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212</v>
      </c>
      <c r="B859" s="112">
        <v>5</v>
      </c>
      <c r="C859" s="112">
        <v>2024</v>
      </c>
      <c r="D859" s="112" t="s">
        <v>211</v>
      </c>
      <c r="E859" s="112" t="s">
        <v>211</v>
      </c>
      <c r="F859" s="206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212</v>
      </c>
      <c r="B860" s="112">
        <v>5</v>
      </c>
      <c r="C860" s="112">
        <v>2024</v>
      </c>
      <c r="D860" s="112" t="s">
        <v>211</v>
      </c>
      <c r="E860" s="112" t="s">
        <v>211</v>
      </c>
      <c r="F860" s="206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212</v>
      </c>
      <c r="B861" s="112">
        <v>5</v>
      </c>
      <c r="C861" s="112">
        <v>2024</v>
      </c>
      <c r="D861" s="112" t="s">
        <v>211</v>
      </c>
      <c r="E861" s="112" t="s">
        <v>211</v>
      </c>
      <c r="F861" s="206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212</v>
      </c>
      <c r="B862" s="112">
        <v>5</v>
      </c>
      <c r="C862" s="112">
        <v>2024</v>
      </c>
      <c r="D862" s="112" t="s">
        <v>211</v>
      </c>
      <c r="E862" s="112" t="s">
        <v>211</v>
      </c>
      <c r="F862" s="206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212</v>
      </c>
      <c r="B863" s="112">
        <v>5</v>
      </c>
      <c r="C863" s="112">
        <v>2024</v>
      </c>
      <c r="D863" s="112" t="s">
        <v>211</v>
      </c>
      <c r="E863" s="112" t="s">
        <v>211</v>
      </c>
      <c r="F863" s="206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212</v>
      </c>
      <c r="B864" s="112">
        <v>5</v>
      </c>
      <c r="C864" s="112">
        <v>2024</v>
      </c>
      <c r="D864" s="112" t="s">
        <v>211</v>
      </c>
      <c r="E864" s="112" t="s">
        <v>211</v>
      </c>
      <c r="F864" s="206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212</v>
      </c>
      <c r="B865" s="112">
        <v>5</v>
      </c>
      <c r="C865" s="112">
        <v>2024</v>
      </c>
      <c r="D865" s="112" t="s">
        <v>211</v>
      </c>
      <c r="E865" s="112" t="s">
        <v>211</v>
      </c>
      <c r="F865" s="206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212</v>
      </c>
      <c r="B866" s="112">
        <v>5</v>
      </c>
      <c r="C866" s="112">
        <v>2024</v>
      </c>
      <c r="D866" s="112" t="s">
        <v>211</v>
      </c>
      <c r="E866" s="112" t="s">
        <v>211</v>
      </c>
      <c r="F866" s="206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212</v>
      </c>
      <c r="B867" s="112">
        <v>5</v>
      </c>
      <c r="C867" s="112">
        <v>2024</v>
      </c>
      <c r="D867" s="112" t="s">
        <v>211</v>
      </c>
      <c r="E867" s="112" t="s">
        <v>211</v>
      </c>
      <c r="F867" s="206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212</v>
      </c>
      <c r="B868" s="112">
        <v>5</v>
      </c>
      <c r="C868" s="112">
        <v>2024</v>
      </c>
      <c r="D868" s="112" t="s">
        <v>211</v>
      </c>
      <c r="E868" s="112" t="s">
        <v>211</v>
      </c>
      <c r="F868" s="206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212</v>
      </c>
      <c r="B869" s="112">
        <v>5</v>
      </c>
      <c r="C869" s="112">
        <v>2024</v>
      </c>
      <c r="D869" s="112" t="s">
        <v>211</v>
      </c>
      <c r="E869" s="112" t="s">
        <v>211</v>
      </c>
      <c r="F869" s="206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212</v>
      </c>
      <c r="B870" s="112">
        <v>5</v>
      </c>
      <c r="C870" s="112">
        <v>2024</v>
      </c>
      <c r="D870" s="112" t="s">
        <v>211</v>
      </c>
      <c r="E870" s="112" t="s">
        <v>211</v>
      </c>
      <c r="F870" s="206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212</v>
      </c>
      <c r="B871" s="112">
        <v>5</v>
      </c>
      <c r="C871" s="112">
        <v>2024</v>
      </c>
      <c r="D871" s="112" t="s">
        <v>211</v>
      </c>
      <c r="E871" s="112" t="s">
        <v>211</v>
      </c>
      <c r="F871" s="206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212</v>
      </c>
      <c r="B872" s="112">
        <v>5</v>
      </c>
      <c r="C872" s="112">
        <v>2024</v>
      </c>
      <c r="D872" s="112" t="s">
        <v>211</v>
      </c>
      <c r="E872" s="112" t="s">
        <v>211</v>
      </c>
      <c r="F872" s="206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212</v>
      </c>
      <c r="B873" s="112">
        <v>5</v>
      </c>
      <c r="C873" s="112">
        <v>2024</v>
      </c>
      <c r="D873" s="112" t="s">
        <v>211</v>
      </c>
      <c r="E873" s="112" t="s">
        <v>211</v>
      </c>
      <c r="F873" s="206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212</v>
      </c>
      <c r="B874" s="112">
        <v>5</v>
      </c>
      <c r="C874" s="112">
        <v>2024</v>
      </c>
      <c r="D874" s="112" t="s">
        <v>211</v>
      </c>
      <c r="E874" s="112" t="s">
        <v>211</v>
      </c>
      <c r="F874" s="206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212</v>
      </c>
      <c r="B875" s="112">
        <v>5</v>
      </c>
      <c r="C875" s="112">
        <v>2024</v>
      </c>
      <c r="D875" s="112" t="s">
        <v>211</v>
      </c>
      <c r="E875" s="112" t="s">
        <v>211</v>
      </c>
      <c r="F875" s="206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212</v>
      </c>
      <c r="B876" s="112">
        <v>5</v>
      </c>
      <c r="C876" s="112">
        <v>2024</v>
      </c>
      <c r="D876" s="112" t="s">
        <v>211</v>
      </c>
      <c r="E876" s="112" t="s">
        <v>211</v>
      </c>
      <c r="F876" s="206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212</v>
      </c>
      <c r="B877" s="112">
        <v>5</v>
      </c>
      <c r="C877" s="112">
        <v>2024</v>
      </c>
      <c r="D877" s="112" t="s">
        <v>211</v>
      </c>
      <c r="E877" s="112" t="s">
        <v>211</v>
      </c>
      <c r="F877" s="206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212</v>
      </c>
      <c r="B878" s="112">
        <v>5</v>
      </c>
      <c r="C878" s="112">
        <v>2024</v>
      </c>
      <c r="D878" s="112" t="s">
        <v>211</v>
      </c>
      <c r="E878" s="112" t="s">
        <v>211</v>
      </c>
      <c r="F878" s="206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212</v>
      </c>
      <c r="B879" s="112">
        <v>5</v>
      </c>
      <c r="C879" s="112">
        <v>2024</v>
      </c>
      <c r="D879" s="112" t="s">
        <v>211</v>
      </c>
      <c r="E879" s="112" t="s">
        <v>211</v>
      </c>
      <c r="F879" s="206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212</v>
      </c>
      <c r="B880" s="112">
        <v>5</v>
      </c>
      <c r="C880" s="112">
        <v>2024</v>
      </c>
      <c r="D880" s="112" t="s">
        <v>211</v>
      </c>
      <c r="E880" s="112" t="s">
        <v>211</v>
      </c>
      <c r="F880" s="206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212</v>
      </c>
      <c r="B881" s="112">
        <v>5</v>
      </c>
      <c r="C881" s="112">
        <v>2024</v>
      </c>
      <c r="D881" s="112" t="s">
        <v>211</v>
      </c>
      <c r="E881" s="112" t="s">
        <v>211</v>
      </c>
      <c r="F881" s="206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212</v>
      </c>
      <c r="B882" s="112">
        <v>5</v>
      </c>
      <c r="C882" s="112">
        <v>2024</v>
      </c>
      <c r="D882" s="112" t="s">
        <v>211</v>
      </c>
      <c r="E882" s="112" t="s">
        <v>211</v>
      </c>
      <c r="F882" s="206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212</v>
      </c>
      <c r="B883" s="112">
        <v>5</v>
      </c>
      <c r="C883" s="112">
        <v>2024</v>
      </c>
      <c r="D883" s="112" t="s">
        <v>211</v>
      </c>
      <c r="E883" s="112" t="s">
        <v>211</v>
      </c>
      <c r="F883" s="206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212</v>
      </c>
      <c r="B884" s="112">
        <v>5</v>
      </c>
      <c r="C884" s="112">
        <v>2024</v>
      </c>
      <c r="D884" s="112" t="s">
        <v>211</v>
      </c>
      <c r="E884" s="112" t="s">
        <v>211</v>
      </c>
      <c r="F884" s="206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212</v>
      </c>
      <c r="B885" s="112">
        <v>5</v>
      </c>
      <c r="C885" s="112">
        <v>2024</v>
      </c>
      <c r="D885" s="112" t="s">
        <v>211</v>
      </c>
      <c r="E885" s="112" t="s">
        <v>211</v>
      </c>
      <c r="F885" s="206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212</v>
      </c>
      <c r="B886" s="112">
        <v>5</v>
      </c>
      <c r="C886" s="112">
        <v>2024</v>
      </c>
      <c r="D886" s="112" t="s">
        <v>211</v>
      </c>
      <c r="E886" s="112" t="s">
        <v>211</v>
      </c>
      <c r="F886" s="206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212</v>
      </c>
      <c r="B887" s="112">
        <v>5</v>
      </c>
      <c r="C887" s="112">
        <v>2024</v>
      </c>
      <c r="D887" s="112" t="s">
        <v>211</v>
      </c>
      <c r="E887" s="112" t="s">
        <v>211</v>
      </c>
      <c r="F887" s="206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212</v>
      </c>
      <c r="B888" s="112">
        <v>5</v>
      </c>
      <c r="C888" s="112">
        <v>2024</v>
      </c>
      <c r="D888" s="112" t="s">
        <v>211</v>
      </c>
      <c r="E888" s="112" t="s">
        <v>211</v>
      </c>
      <c r="F888" s="206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212</v>
      </c>
      <c r="B889" s="112">
        <v>5</v>
      </c>
      <c r="C889" s="112">
        <v>2024</v>
      </c>
      <c r="D889" s="112" t="s">
        <v>211</v>
      </c>
      <c r="E889" s="112" t="s">
        <v>211</v>
      </c>
      <c r="F889" s="206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212</v>
      </c>
      <c r="B890" s="112">
        <v>5</v>
      </c>
      <c r="C890" s="112">
        <v>2024</v>
      </c>
      <c r="D890" s="112" t="s">
        <v>211</v>
      </c>
      <c r="E890" s="112" t="s">
        <v>211</v>
      </c>
      <c r="F890" s="206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212</v>
      </c>
      <c r="B891" s="112">
        <v>5</v>
      </c>
      <c r="C891" s="112">
        <v>2024</v>
      </c>
      <c r="D891" s="112" t="s">
        <v>211</v>
      </c>
      <c r="E891" s="112" t="s">
        <v>211</v>
      </c>
      <c r="F891" s="206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212</v>
      </c>
      <c r="B892" s="112">
        <v>5</v>
      </c>
      <c r="C892" s="112">
        <v>2024</v>
      </c>
      <c r="D892" s="112" t="s">
        <v>211</v>
      </c>
      <c r="E892" s="112" t="s">
        <v>211</v>
      </c>
      <c r="F892" s="206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212</v>
      </c>
      <c r="B893" s="112">
        <v>5</v>
      </c>
      <c r="C893" s="112">
        <v>2024</v>
      </c>
      <c r="D893" s="112" t="s">
        <v>211</v>
      </c>
      <c r="E893" s="112" t="s">
        <v>211</v>
      </c>
      <c r="F893" s="206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212</v>
      </c>
      <c r="B894" s="112">
        <v>5</v>
      </c>
      <c r="C894" s="112">
        <v>2024</v>
      </c>
      <c r="D894" s="112" t="s">
        <v>211</v>
      </c>
      <c r="E894" s="112" t="s">
        <v>211</v>
      </c>
      <c r="F894" s="206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212</v>
      </c>
      <c r="B895" s="112">
        <v>5</v>
      </c>
      <c r="C895" s="112">
        <v>2024</v>
      </c>
      <c r="D895" s="112" t="s">
        <v>211</v>
      </c>
      <c r="E895" s="112" t="s">
        <v>211</v>
      </c>
      <c r="F895" s="206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212</v>
      </c>
      <c r="B896" s="112">
        <v>5</v>
      </c>
      <c r="C896" s="112">
        <v>2024</v>
      </c>
      <c r="D896" s="112" t="s">
        <v>211</v>
      </c>
      <c r="E896" s="112" t="s">
        <v>211</v>
      </c>
      <c r="F896" s="206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212</v>
      </c>
      <c r="B897" s="112">
        <v>5</v>
      </c>
      <c r="C897" s="112">
        <v>2024</v>
      </c>
      <c r="D897" s="112" t="s">
        <v>211</v>
      </c>
      <c r="E897" s="112" t="s">
        <v>211</v>
      </c>
      <c r="F897" s="206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212</v>
      </c>
      <c r="B898" s="112">
        <v>5</v>
      </c>
      <c r="C898" s="112">
        <v>2024</v>
      </c>
      <c r="D898" s="112" t="s">
        <v>211</v>
      </c>
      <c r="E898" s="112" t="s">
        <v>211</v>
      </c>
      <c r="F898" s="206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212</v>
      </c>
      <c r="B899" s="112">
        <v>5</v>
      </c>
      <c r="C899" s="112">
        <v>2024</v>
      </c>
      <c r="D899" s="112" t="s">
        <v>211</v>
      </c>
      <c r="E899" s="112" t="s">
        <v>211</v>
      </c>
      <c r="F899" s="206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212</v>
      </c>
      <c r="B900" s="112">
        <v>5</v>
      </c>
      <c r="C900" s="112">
        <v>2024</v>
      </c>
      <c r="D900" s="112" t="s">
        <v>211</v>
      </c>
      <c r="E900" s="112" t="s">
        <v>211</v>
      </c>
      <c r="F900" s="206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212</v>
      </c>
      <c r="B901" s="112">
        <v>5</v>
      </c>
      <c r="C901" s="112">
        <v>2024</v>
      </c>
      <c r="D901" s="112" t="s">
        <v>211</v>
      </c>
      <c r="E901" s="112" t="s">
        <v>211</v>
      </c>
      <c r="F901" s="206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212</v>
      </c>
      <c r="B902" s="112">
        <v>5</v>
      </c>
      <c r="C902" s="112">
        <v>2024</v>
      </c>
      <c r="D902" s="112" t="s">
        <v>211</v>
      </c>
      <c r="E902" s="112" t="s">
        <v>211</v>
      </c>
      <c r="F902" s="206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212</v>
      </c>
      <c r="B903" s="112">
        <v>5</v>
      </c>
      <c r="C903" s="112">
        <v>2024</v>
      </c>
      <c r="D903" s="112" t="s">
        <v>211</v>
      </c>
      <c r="E903" s="112" t="s">
        <v>211</v>
      </c>
      <c r="F903" s="206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212</v>
      </c>
      <c r="B904" s="112">
        <v>5</v>
      </c>
      <c r="C904" s="112">
        <v>2024</v>
      </c>
      <c r="D904" s="112" t="s">
        <v>211</v>
      </c>
      <c r="E904" s="112" t="s">
        <v>211</v>
      </c>
      <c r="F904" s="206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212</v>
      </c>
      <c r="B905" s="112">
        <v>5</v>
      </c>
      <c r="C905" s="112">
        <v>2024</v>
      </c>
      <c r="D905" s="112" t="s">
        <v>211</v>
      </c>
      <c r="E905" s="112" t="s">
        <v>211</v>
      </c>
      <c r="F905" s="206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212</v>
      </c>
      <c r="B906" s="112">
        <v>5</v>
      </c>
      <c r="C906" s="112">
        <v>2024</v>
      </c>
      <c r="D906" s="112" t="s">
        <v>211</v>
      </c>
      <c r="E906" s="112" t="s">
        <v>211</v>
      </c>
      <c r="F906" s="206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212</v>
      </c>
      <c r="B907" s="112">
        <v>5</v>
      </c>
      <c r="C907" s="112">
        <v>2024</v>
      </c>
      <c r="D907" s="112" t="s">
        <v>211</v>
      </c>
      <c r="E907" s="112" t="s">
        <v>211</v>
      </c>
      <c r="F907" s="206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212</v>
      </c>
      <c r="B908" s="112">
        <v>5</v>
      </c>
      <c r="C908" s="112">
        <v>2024</v>
      </c>
      <c r="D908" s="112" t="s">
        <v>211</v>
      </c>
      <c r="E908" s="112" t="s">
        <v>211</v>
      </c>
      <c r="F908" s="206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212</v>
      </c>
      <c r="B909" s="112">
        <v>5</v>
      </c>
      <c r="C909" s="112">
        <v>2024</v>
      </c>
      <c r="D909" s="112" t="s">
        <v>211</v>
      </c>
      <c r="E909" s="112" t="s">
        <v>211</v>
      </c>
      <c r="F909" s="206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212</v>
      </c>
      <c r="B910" s="112">
        <v>5</v>
      </c>
      <c r="C910" s="112">
        <v>2024</v>
      </c>
      <c r="D910" s="112" t="s">
        <v>211</v>
      </c>
      <c r="E910" s="112" t="s">
        <v>211</v>
      </c>
      <c r="F910" s="206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212</v>
      </c>
      <c r="B911" s="112">
        <v>5</v>
      </c>
      <c r="C911" s="112">
        <v>2024</v>
      </c>
      <c r="D911" s="112" t="s">
        <v>211</v>
      </c>
      <c r="E911" s="112" t="s">
        <v>211</v>
      </c>
      <c r="F911" s="206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212</v>
      </c>
      <c r="B912" s="112">
        <v>5</v>
      </c>
      <c r="C912" s="112">
        <v>2024</v>
      </c>
      <c r="D912" s="112" t="s">
        <v>211</v>
      </c>
      <c r="E912" s="112" t="s">
        <v>211</v>
      </c>
      <c r="F912" s="206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212</v>
      </c>
      <c r="B913" s="112">
        <v>5</v>
      </c>
      <c r="C913" s="112">
        <v>2024</v>
      </c>
      <c r="D913" s="112" t="s">
        <v>211</v>
      </c>
      <c r="E913" s="112" t="s">
        <v>211</v>
      </c>
      <c r="F913" s="206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212</v>
      </c>
      <c r="B914" s="112">
        <v>5</v>
      </c>
      <c r="C914" s="112">
        <v>2024</v>
      </c>
      <c r="D914" s="112" t="s">
        <v>211</v>
      </c>
      <c r="E914" s="112" t="s">
        <v>211</v>
      </c>
      <c r="F914" s="206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212</v>
      </c>
      <c r="B915" s="112">
        <v>5</v>
      </c>
      <c r="C915" s="112">
        <v>2024</v>
      </c>
      <c r="D915" s="112" t="s">
        <v>211</v>
      </c>
      <c r="E915" s="112" t="s">
        <v>211</v>
      </c>
      <c r="F915" s="206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212</v>
      </c>
      <c r="B916" s="112">
        <v>5</v>
      </c>
      <c r="C916" s="112">
        <v>2024</v>
      </c>
      <c r="D916" s="112" t="s">
        <v>211</v>
      </c>
      <c r="E916" s="112" t="s">
        <v>211</v>
      </c>
      <c r="F916" s="206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212</v>
      </c>
      <c r="B917" s="112">
        <v>5</v>
      </c>
      <c r="C917" s="112">
        <v>2024</v>
      </c>
      <c r="D917" s="112" t="s">
        <v>211</v>
      </c>
      <c r="E917" s="112" t="s">
        <v>211</v>
      </c>
      <c r="F917" s="206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212</v>
      </c>
      <c r="B918" s="112">
        <v>5</v>
      </c>
      <c r="C918" s="112">
        <v>2024</v>
      </c>
      <c r="D918" s="112" t="s">
        <v>211</v>
      </c>
      <c r="E918" s="112" t="s">
        <v>211</v>
      </c>
      <c r="F918" s="206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212</v>
      </c>
      <c r="B919" s="112">
        <v>5</v>
      </c>
      <c r="C919" s="112">
        <v>2024</v>
      </c>
      <c r="D919" s="112" t="s">
        <v>211</v>
      </c>
      <c r="E919" s="112" t="s">
        <v>211</v>
      </c>
      <c r="F919" s="206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212</v>
      </c>
      <c r="B920" s="112">
        <v>5</v>
      </c>
      <c r="C920" s="112">
        <v>2024</v>
      </c>
      <c r="D920" s="112" t="s">
        <v>211</v>
      </c>
      <c r="E920" s="112" t="s">
        <v>211</v>
      </c>
      <c r="F920" s="206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212</v>
      </c>
      <c r="B921" s="112">
        <v>5</v>
      </c>
      <c r="C921" s="112">
        <v>2024</v>
      </c>
      <c r="D921" s="112" t="s">
        <v>211</v>
      </c>
      <c r="E921" s="112" t="s">
        <v>211</v>
      </c>
      <c r="F921" s="206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212</v>
      </c>
      <c r="B922" s="112">
        <v>5</v>
      </c>
      <c r="C922" s="112">
        <v>2024</v>
      </c>
      <c r="D922" s="112" t="s">
        <v>211</v>
      </c>
      <c r="E922" s="112" t="s">
        <v>211</v>
      </c>
      <c r="F922" s="206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212</v>
      </c>
      <c r="B923" s="112">
        <v>5</v>
      </c>
      <c r="C923" s="112">
        <v>2024</v>
      </c>
      <c r="D923" s="112" t="s">
        <v>211</v>
      </c>
      <c r="E923" s="112" t="s">
        <v>211</v>
      </c>
      <c r="F923" s="206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212</v>
      </c>
      <c r="B924" s="112">
        <v>5</v>
      </c>
      <c r="C924" s="112">
        <v>2024</v>
      </c>
      <c r="D924" s="112" t="s">
        <v>211</v>
      </c>
      <c r="E924" s="112" t="s">
        <v>211</v>
      </c>
      <c r="F924" s="206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212</v>
      </c>
      <c r="B925" s="112">
        <v>5</v>
      </c>
      <c r="C925" s="112">
        <v>2024</v>
      </c>
      <c r="D925" s="112" t="s">
        <v>211</v>
      </c>
      <c r="E925" s="112" t="s">
        <v>211</v>
      </c>
      <c r="F925" s="206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212</v>
      </c>
      <c r="B926" s="112">
        <v>5</v>
      </c>
      <c r="C926" s="112">
        <v>2024</v>
      </c>
      <c r="D926" s="112" t="s">
        <v>211</v>
      </c>
      <c r="E926" s="112" t="s">
        <v>211</v>
      </c>
      <c r="F926" s="206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212</v>
      </c>
      <c r="B927" s="112">
        <v>5</v>
      </c>
      <c r="C927" s="112">
        <v>2024</v>
      </c>
      <c r="D927" s="112" t="s">
        <v>211</v>
      </c>
      <c r="E927" s="112" t="s">
        <v>211</v>
      </c>
      <c r="F927" s="206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212</v>
      </c>
      <c r="B928" s="112">
        <v>5</v>
      </c>
      <c r="C928" s="112">
        <v>2024</v>
      </c>
      <c r="D928" s="112" t="s">
        <v>211</v>
      </c>
      <c r="E928" s="112" t="s">
        <v>211</v>
      </c>
      <c r="F928" s="206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212</v>
      </c>
      <c r="B929" s="112">
        <v>5</v>
      </c>
      <c r="C929" s="112">
        <v>2024</v>
      </c>
      <c r="D929" s="112" t="s">
        <v>211</v>
      </c>
      <c r="E929" s="112" t="s">
        <v>211</v>
      </c>
      <c r="F929" s="206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212</v>
      </c>
      <c r="B930" s="112">
        <v>5</v>
      </c>
      <c r="C930" s="112">
        <v>2024</v>
      </c>
      <c r="D930" s="112" t="s">
        <v>211</v>
      </c>
      <c r="E930" s="112" t="s">
        <v>211</v>
      </c>
      <c r="F930" s="206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212</v>
      </c>
      <c r="B931" s="112">
        <v>5</v>
      </c>
      <c r="C931" s="112">
        <v>2024</v>
      </c>
      <c r="D931" s="112" t="s">
        <v>211</v>
      </c>
      <c r="E931" s="112" t="s">
        <v>211</v>
      </c>
      <c r="F931" s="206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212</v>
      </c>
      <c r="B932" s="112">
        <v>5</v>
      </c>
      <c r="C932" s="112">
        <v>2024</v>
      </c>
      <c r="D932" s="112" t="s">
        <v>211</v>
      </c>
      <c r="E932" s="112" t="s">
        <v>211</v>
      </c>
      <c r="F932" s="206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212</v>
      </c>
      <c r="B933" s="112">
        <v>5</v>
      </c>
      <c r="C933" s="112">
        <v>2024</v>
      </c>
      <c r="D933" s="112" t="s">
        <v>211</v>
      </c>
      <c r="E933" s="112" t="s">
        <v>211</v>
      </c>
      <c r="F933" s="206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212</v>
      </c>
      <c r="B934" s="112">
        <v>5</v>
      </c>
      <c r="C934" s="112">
        <v>2024</v>
      </c>
      <c r="D934" s="112" t="s">
        <v>211</v>
      </c>
      <c r="E934" s="112" t="s">
        <v>211</v>
      </c>
      <c r="F934" s="206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212</v>
      </c>
      <c r="B935" s="112">
        <v>5</v>
      </c>
      <c r="C935" s="112">
        <v>2024</v>
      </c>
      <c r="D935" s="112" t="s">
        <v>211</v>
      </c>
      <c r="E935" s="112" t="s">
        <v>211</v>
      </c>
      <c r="F935" s="206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212</v>
      </c>
      <c r="B936" s="112">
        <v>5</v>
      </c>
      <c r="C936" s="112">
        <v>2024</v>
      </c>
      <c r="D936" s="112" t="s">
        <v>211</v>
      </c>
      <c r="E936" s="112" t="s">
        <v>211</v>
      </c>
      <c r="F936" s="206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212</v>
      </c>
      <c r="B937" s="112">
        <v>5</v>
      </c>
      <c r="C937" s="112">
        <v>2024</v>
      </c>
      <c r="D937" s="112" t="s">
        <v>211</v>
      </c>
      <c r="E937" s="112" t="s">
        <v>211</v>
      </c>
      <c r="F937" s="206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212</v>
      </c>
      <c r="B938" s="112">
        <v>5</v>
      </c>
      <c r="C938" s="112">
        <v>2024</v>
      </c>
      <c r="D938" s="112" t="s">
        <v>211</v>
      </c>
      <c r="E938" s="112" t="s">
        <v>211</v>
      </c>
      <c r="F938" s="206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212</v>
      </c>
      <c r="B939" s="112">
        <v>5</v>
      </c>
      <c r="C939" s="112">
        <v>2024</v>
      </c>
      <c r="D939" s="112" t="s">
        <v>211</v>
      </c>
      <c r="E939" s="112" t="s">
        <v>211</v>
      </c>
      <c r="F939" s="206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212</v>
      </c>
      <c r="B940" s="112">
        <v>5</v>
      </c>
      <c r="C940" s="112">
        <v>2024</v>
      </c>
      <c r="D940" s="112" t="s">
        <v>211</v>
      </c>
      <c r="E940" s="112" t="s">
        <v>211</v>
      </c>
      <c r="F940" s="206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212</v>
      </c>
      <c r="B941" s="112">
        <v>5</v>
      </c>
      <c r="C941" s="112">
        <v>2024</v>
      </c>
      <c r="D941" s="112" t="s">
        <v>211</v>
      </c>
      <c r="E941" s="112" t="s">
        <v>211</v>
      </c>
      <c r="F941" s="206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212</v>
      </c>
      <c r="B942" s="112">
        <v>5</v>
      </c>
      <c r="C942" s="112">
        <v>2024</v>
      </c>
      <c r="D942" s="112" t="s">
        <v>211</v>
      </c>
      <c r="E942" s="112" t="s">
        <v>211</v>
      </c>
      <c r="F942" s="206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212</v>
      </c>
      <c r="B943" s="112">
        <v>5</v>
      </c>
      <c r="C943" s="112">
        <v>2024</v>
      </c>
      <c r="D943" s="112" t="s">
        <v>211</v>
      </c>
      <c r="E943" s="112" t="s">
        <v>211</v>
      </c>
      <c r="F943" s="206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212</v>
      </c>
      <c r="B944" s="112">
        <v>5</v>
      </c>
      <c r="C944" s="112">
        <v>2024</v>
      </c>
      <c r="D944" s="112" t="s">
        <v>211</v>
      </c>
      <c r="E944" s="112" t="s">
        <v>211</v>
      </c>
      <c r="F944" s="206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212</v>
      </c>
      <c r="B945" s="112">
        <v>5</v>
      </c>
      <c r="C945" s="112">
        <v>2024</v>
      </c>
      <c r="D945" s="112" t="s">
        <v>211</v>
      </c>
      <c r="E945" s="112" t="s">
        <v>211</v>
      </c>
      <c r="F945" s="206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212</v>
      </c>
      <c r="B946" s="112">
        <v>5</v>
      </c>
      <c r="C946" s="112">
        <v>2024</v>
      </c>
      <c r="D946" s="112" t="s">
        <v>211</v>
      </c>
      <c r="E946" s="112" t="s">
        <v>211</v>
      </c>
      <c r="F946" s="206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212</v>
      </c>
      <c r="B947" s="112">
        <v>5</v>
      </c>
      <c r="C947" s="112">
        <v>2024</v>
      </c>
      <c r="D947" s="112" t="s">
        <v>211</v>
      </c>
      <c r="E947" s="112" t="s">
        <v>211</v>
      </c>
      <c r="F947" s="206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212</v>
      </c>
      <c r="B948" s="112">
        <v>5</v>
      </c>
      <c r="C948" s="112">
        <v>2024</v>
      </c>
      <c r="D948" s="112" t="s">
        <v>211</v>
      </c>
      <c r="E948" s="112" t="s">
        <v>211</v>
      </c>
      <c r="F948" s="206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212</v>
      </c>
      <c r="B949" s="112">
        <v>5</v>
      </c>
      <c r="C949" s="112">
        <v>2024</v>
      </c>
      <c r="D949" s="112" t="s">
        <v>211</v>
      </c>
      <c r="E949" s="112" t="s">
        <v>211</v>
      </c>
      <c r="F949" s="206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212</v>
      </c>
      <c r="B950" s="112">
        <v>5</v>
      </c>
      <c r="C950" s="112">
        <v>2024</v>
      </c>
      <c r="D950" s="112" t="s">
        <v>211</v>
      </c>
      <c r="E950" s="112" t="s">
        <v>211</v>
      </c>
      <c r="F950" s="206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212</v>
      </c>
      <c r="B951" s="112">
        <v>5</v>
      </c>
      <c r="C951" s="112">
        <v>2024</v>
      </c>
      <c r="D951" s="112" t="s">
        <v>211</v>
      </c>
      <c r="E951" s="112" t="s">
        <v>211</v>
      </c>
      <c r="F951" s="206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212</v>
      </c>
      <c r="B952" s="112">
        <v>5</v>
      </c>
      <c r="C952" s="112">
        <v>2024</v>
      </c>
      <c r="D952" s="112" t="s">
        <v>211</v>
      </c>
      <c r="E952" s="112" t="s">
        <v>211</v>
      </c>
      <c r="F952" s="206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212</v>
      </c>
      <c r="B953" s="112">
        <v>5</v>
      </c>
      <c r="C953" s="112">
        <v>2024</v>
      </c>
      <c r="D953" s="112" t="s">
        <v>211</v>
      </c>
      <c r="E953" s="112" t="s">
        <v>211</v>
      </c>
      <c r="F953" s="206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212</v>
      </c>
      <c r="B954" s="112">
        <v>5</v>
      </c>
      <c r="C954" s="112">
        <v>2024</v>
      </c>
      <c r="D954" s="112" t="s">
        <v>211</v>
      </c>
      <c r="E954" s="112" t="s">
        <v>211</v>
      </c>
      <c r="F954" s="206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212</v>
      </c>
      <c r="B955" s="112">
        <v>5</v>
      </c>
      <c r="C955" s="112">
        <v>2024</v>
      </c>
      <c r="D955" s="112" t="s">
        <v>211</v>
      </c>
      <c r="E955" s="112" t="s">
        <v>211</v>
      </c>
      <c r="F955" s="206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212</v>
      </c>
      <c r="B956" s="112">
        <v>5</v>
      </c>
      <c r="C956" s="112">
        <v>2024</v>
      </c>
      <c r="D956" s="112" t="s">
        <v>211</v>
      </c>
      <c r="E956" s="112" t="s">
        <v>211</v>
      </c>
      <c r="F956" s="206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212</v>
      </c>
      <c r="B957" s="112">
        <v>5</v>
      </c>
      <c r="C957" s="112">
        <v>2024</v>
      </c>
      <c r="D957" s="112" t="s">
        <v>211</v>
      </c>
      <c r="E957" s="112" t="s">
        <v>211</v>
      </c>
      <c r="F957" s="206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212</v>
      </c>
      <c r="B958" s="112">
        <v>5</v>
      </c>
      <c r="C958" s="112">
        <v>2024</v>
      </c>
      <c r="D958" s="112" t="s">
        <v>211</v>
      </c>
      <c r="E958" s="112" t="s">
        <v>211</v>
      </c>
      <c r="F958" s="206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212</v>
      </c>
      <c r="B959" s="112">
        <v>5</v>
      </c>
      <c r="C959" s="112">
        <v>2024</v>
      </c>
      <c r="D959" s="112" t="s">
        <v>211</v>
      </c>
      <c r="E959" s="112" t="s">
        <v>211</v>
      </c>
      <c r="F959" s="206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212</v>
      </c>
      <c r="B960" s="112">
        <v>5</v>
      </c>
      <c r="C960" s="112">
        <v>2024</v>
      </c>
      <c r="D960" s="112" t="s">
        <v>211</v>
      </c>
      <c r="E960" s="112" t="s">
        <v>211</v>
      </c>
      <c r="F960" s="206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212</v>
      </c>
      <c r="B961" s="112">
        <v>5</v>
      </c>
      <c r="C961" s="112">
        <v>2024</v>
      </c>
      <c r="D961" s="112" t="s">
        <v>211</v>
      </c>
      <c r="E961" s="112" t="s">
        <v>211</v>
      </c>
      <c r="F961" s="206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="F962" s="206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212</v>
      </c>
      <c r="B963" s="112">
        <v>5</v>
      </c>
      <c r="C963" s="112">
        <v>2024</v>
      </c>
      <c r="D963" s="112" t="s">
        <v>211</v>
      </c>
      <c r="E963" s="112" t="s">
        <v>211</v>
      </c>
      <c r="F963" s="206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212</v>
      </c>
      <c r="B964" s="112">
        <v>5</v>
      </c>
      <c r="C964" s="112">
        <v>2024</v>
      </c>
      <c r="D964" s="112" t="s">
        <v>211</v>
      </c>
      <c r="E964" s="112" t="s">
        <v>211</v>
      </c>
      <c r="F964" s="206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212</v>
      </c>
      <c r="B965" s="112">
        <v>5</v>
      </c>
      <c r="C965" s="112">
        <v>2024</v>
      </c>
      <c r="D965" s="112" t="s">
        <v>211</v>
      </c>
      <c r="E965" s="112" t="s">
        <v>211</v>
      </c>
      <c r="F965" s="206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212</v>
      </c>
      <c r="B966" s="112">
        <v>5</v>
      </c>
      <c r="C966" s="112">
        <v>2024</v>
      </c>
      <c r="D966" s="112" t="s">
        <v>211</v>
      </c>
      <c r="E966" s="112" t="s">
        <v>211</v>
      </c>
      <c r="F966" s="206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212</v>
      </c>
      <c r="B967" s="112">
        <v>5</v>
      </c>
      <c r="C967" s="112">
        <v>2024</v>
      </c>
      <c r="D967" s="112" t="s">
        <v>211</v>
      </c>
      <c r="E967" s="112" t="s">
        <v>211</v>
      </c>
      <c r="F967" s="206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212</v>
      </c>
      <c r="B968" s="112">
        <v>5</v>
      </c>
      <c r="C968" s="112">
        <v>2024</v>
      </c>
      <c r="D968" s="112" t="s">
        <v>211</v>
      </c>
      <c r="E968" s="112" t="s">
        <v>211</v>
      </c>
      <c r="F968" s="206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212</v>
      </c>
      <c r="B969" s="112">
        <v>5</v>
      </c>
      <c r="C969" s="112">
        <v>2024</v>
      </c>
      <c r="D969" s="112" t="s">
        <v>211</v>
      </c>
      <c r="E969" s="112" t="s">
        <v>211</v>
      </c>
      <c r="F969" s="206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212</v>
      </c>
      <c r="B970" s="112">
        <v>5</v>
      </c>
      <c r="C970" s="112">
        <v>2024</v>
      </c>
      <c r="D970" s="112" t="s">
        <v>211</v>
      </c>
      <c r="E970" s="112" t="s">
        <v>211</v>
      </c>
      <c r="F970" s="206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212</v>
      </c>
      <c r="B971" s="112">
        <v>5</v>
      </c>
      <c r="C971" s="112">
        <v>2024</v>
      </c>
      <c r="D971" s="112" t="s">
        <v>211</v>
      </c>
      <c r="E971" s="112" t="s">
        <v>211</v>
      </c>
      <c r="F971" s="206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212</v>
      </c>
      <c r="B972" s="112">
        <v>5</v>
      </c>
      <c r="C972" s="112">
        <v>2024</v>
      </c>
      <c r="D972" s="112" t="s">
        <v>211</v>
      </c>
      <c r="E972" s="112" t="s">
        <v>211</v>
      </c>
      <c r="F972" s="206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212</v>
      </c>
      <c r="B973" s="112">
        <v>5</v>
      </c>
      <c r="C973" s="112">
        <v>2024</v>
      </c>
      <c r="D973" s="112" t="s">
        <v>211</v>
      </c>
      <c r="E973" s="112" t="s">
        <v>211</v>
      </c>
      <c r="F973" s="206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212</v>
      </c>
      <c r="B974" s="112">
        <v>5</v>
      </c>
      <c r="C974" s="112">
        <v>2024</v>
      </c>
      <c r="D974" s="112" t="s">
        <v>211</v>
      </c>
      <c r="E974" s="112" t="s">
        <v>211</v>
      </c>
      <c r="F974" s="206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212</v>
      </c>
      <c r="B975" s="112">
        <v>5</v>
      </c>
      <c r="C975" s="112">
        <v>2024</v>
      </c>
      <c r="D975" s="112" t="s">
        <v>211</v>
      </c>
      <c r="E975" s="112" t="s">
        <v>211</v>
      </c>
      <c r="F975" s="206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212</v>
      </c>
      <c r="B976" s="112">
        <v>5</v>
      </c>
      <c r="C976" s="112">
        <v>2024</v>
      </c>
      <c r="D976" s="112" t="s">
        <v>211</v>
      </c>
      <c r="E976" s="112" t="s">
        <v>211</v>
      </c>
      <c r="F976" s="206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212</v>
      </c>
      <c r="B977" s="112">
        <v>5</v>
      </c>
      <c r="C977" s="112">
        <v>2024</v>
      </c>
      <c r="D977" s="112" t="s">
        <v>211</v>
      </c>
      <c r="E977" s="112" t="s">
        <v>211</v>
      </c>
      <c r="F977" s="206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212</v>
      </c>
      <c r="B978" s="112">
        <v>5</v>
      </c>
      <c r="C978" s="112">
        <v>2024</v>
      </c>
      <c r="D978" s="112" t="s">
        <v>211</v>
      </c>
      <c r="E978" s="112" t="s">
        <v>211</v>
      </c>
      <c r="F978" s="206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212</v>
      </c>
      <c r="B979" s="112">
        <v>5</v>
      </c>
      <c r="C979" s="112">
        <v>2024</v>
      </c>
      <c r="D979" s="112" t="s">
        <v>211</v>
      </c>
      <c r="E979" s="112" t="s">
        <v>211</v>
      </c>
      <c r="F979" s="206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212</v>
      </c>
      <c r="B980" s="112">
        <v>5</v>
      </c>
      <c r="C980" s="112">
        <v>2024</v>
      </c>
      <c r="D980" s="112" t="s">
        <v>211</v>
      </c>
      <c r="E980" s="112" t="s">
        <v>211</v>
      </c>
      <c r="F980" s="206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212</v>
      </c>
      <c r="B981" s="112">
        <v>5</v>
      </c>
      <c r="C981" s="112">
        <v>2024</v>
      </c>
      <c r="D981" s="112" t="s">
        <v>211</v>
      </c>
      <c r="E981" s="112" t="s">
        <v>211</v>
      </c>
      <c r="F981" s="206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212</v>
      </c>
      <c r="B982" s="112">
        <v>5</v>
      </c>
      <c r="C982" s="112">
        <v>2024</v>
      </c>
      <c r="D982" s="112" t="s">
        <v>211</v>
      </c>
      <c r="E982" s="112" t="s">
        <v>211</v>
      </c>
      <c r="F982" s="206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212</v>
      </c>
      <c r="B983" s="112">
        <v>5</v>
      </c>
      <c r="C983" s="112">
        <v>2024</v>
      </c>
      <c r="D983" s="112" t="s">
        <v>211</v>
      </c>
      <c r="E983" s="112" t="s">
        <v>211</v>
      </c>
      <c r="F983" s="206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212</v>
      </c>
      <c r="B984" s="112">
        <v>5</v>
      </c>
      <c r="C984" s="112">
        <v>2024</v>
      </c>
      <c r="D984" s="112" t="s">
        <v>211</v>
      </c>
      <c r="E984" s="112" t="s">
        <v>211</v>
      </c>
      <c r="F984" s="206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212</v>
      </c>
      <c r="B985" s="112">
        <v>5</v>
      </c>
      <c r="C985" s="112">
        <v>2024</v>
      </c>
      <c r="D985" s="112" t="s">
        <v>211</v>
      </c>
      <c r="E985" s="112" t="s">
        <v>211</v>
      </c>
      <c r="F985" s="206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212</v>
      </c>
      <c r="B986" s="112">
        <v>5</v>
      </c>
      <c r="C986" s="112">
        <v>2024</v>
      </c>
      <c r="D986" s="112" t="s">
        <v>211</v>
      </c>
      <c r="E986" s="112" t="s">
        <v>211</v>
      </c>
      <c r="F986" s="206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212</v>
      </c>
      <c r="B987" s="112">
        <v>5</v>
      </c>
      <c r="C987" s="112">
        <v>2024</v>
      </c>
      <c r="D987" s="112" t="s">
        <v>211</v>
      </c>
      <c r="E987" s="112" t="s">
        <v>211</v>
      </c>
      <c r="F987" s="206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212</v>
      </c>
      <c r="B988" s="112">
        <v>5</v>
      </c>
      <c r="C988" s="112">
        <v>2024</v>
      </c>
      <c r="D988" s="112" t="s">
        <v>211</v>
      </c>
      <c r="E988" s="112" t="s">
        <v>211</v>
      </c>
      <c r="F988" s="206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212</v>
      </c>
      <c r="B989" s="112">
        <v>5</v>
      </c>
      <c r="C989" s="112">
        <v>2024</v>
      </c>
      <c r="D989" s="112" t="s">
        <v>211</v>
      </c>
      <c r="E989" s="112" t="s">
        <v>211</v>
      </c>
      <c r="F989" s="206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212</v>
      </c>
      <c r="B990" s="112">
        <v>5</v>
      </c>
      <c r="C990" s="112">
        <v>2024</v>
      </c>
      <c r="D990" s="112" t="s">
        <v>211</v>
      </c>
      <c r="E990" s="112" t="s">
        <v>211</v>
      </c>
      <c r="F990" s="206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212</v>
      </c>
      <c r="B991" s="112">
        <v>5</v>
      </c>
      <c r="C991" s="112">
        <v>2024</v>
      </c>
      <c r="D991" s="112" t="s">
        <v>211</v>
      </c>
      <c r="E991" s="112" t="s">
        <v>211</v>
      </c>
      <c r="F991" s="206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212</v>
      </c>
      <c r="B992" s="112">
        <v>5</v>
      </c>
      <c r="C992" s="112">
        <v>2024</v>
      </c>
      <c r="D992" s="112" t="s">
        <v>211</v>
      </c>
      <c r="E992" s="112" t="s">
        <v>211</v>
      </c>
      <c r="F992" s="206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212</v>
      </c>
      <c r="B993" s="112">
        <v>5</v>
      </c>
      <c r="C993" s="112">
        <v>2024</v>
      </c>
      <c r="D993" s="112" t="s">
        <v>211</v>
      </c>
      <c r="E993" s="112" t="s">
        <v>211</v>
      </c>
      <c r="F993" s="206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212</v>
      </c>
      <c r="B994" s="112">
        <v>5</v>
      </c>
      <c r="C994" s="112">
        <v>2024</v>
      </c>
      <c r="D994" s="112" t="s">
        <v>211</v>
      </c>
      <c r="E994" s="112" t="s">
        <v>211</v>
      </c>
      <c r="F994" s="206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212</v>
      </c>
      <c r="B995" s="112">
        <v>5</v>
      </c>
      <c r="C995" s="112">
        <v>2024</v>
      </c>
      <c r="D995" s="112" t="s">
        <v>211</v>
      </c>
      <c r="E995" s="112" t="s">
        <v>211</v>
      </c>
      <c r="F995" s="206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212</v>
      </c>
      <c r="B996" s="112">
        <v>5</v>
      </c>
      <c r="C996" s="112">
        <v>2024</v>
      </c>
      <c r="D996" s="112" t="s">
        <v>211</v>
      </c>
      <c r="E996" s="112" t="s">
        <v>211</v>
      </c>
      <c r="F996" s="206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212</v>
      </c>
      <c r="B997" s="112">
        <v>5</v>
      </c>
      <c r="C997" s="112">
        <v>2024</v>
      </c>
      <c r="D997" s="112" t="s">
        <v>211</v>
      </c>
      <c r="E997" s="112" t="s">
        <v>211</v>
      </c>
      <c r="F997" s="206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212</v>
      </c>
      <c r="B998" s="112">
        <v>5</v>
      </c>
      <c r="C998" s="112">
        <v>2024</v>
      </c>
      <c r="D998" s="112" t="s">
        <v>211</v>
      </c>
      <c r="E998" s="112" t="s">
        <v>211</v>
      </c>
      <c r="F998" s="206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212</v>
      </c>
      <c r="B999" s="112">
        <v>5</v>
      </c>
      <c r="C999" s="112">
        <v>2024</v>
      </c>
      <c r="D999" s="112" t="s">
        <v>211</v>
      </c>
      <c r="E999" s="112" t="s">
        <v>211</v>
      </c>
      <c r="F999" s="206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212</v>
      </c>
      <c r="B1000" s="112">
        <v>5</v>
      </c>
      <c r="C1000" s="112">
        <v>2024</v>
      </c>
      <c r="D1000" s="112" t="s">
        <v>211</v>
      </c>
      <c r="E1000" s="112" t="s">
        <v>211</v>
      </c>
      <c r="F1000" s="206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212</v>
      </c>
      <c r="B1001" s="112">
        <v>5</v>
      </c>
      <c r="C1001" s="112">
        <v>2024</v>
      </c>
      <c r="D1001" s="112" t="s">
        <v>211</v>
      </c>
      <c r="E1001" s="112" t="s">
        <v>211</v>
      </c>
      <c r="F1001" s="206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212</v>
      </c>
      <c r="B1002" s="112">
        <v>5</v>
      </c>
      <c r="C1002" s="112">
        <v>2024</v>
      </c>
      <c r="D1002" s="112" t="s">
        <v>211</v>
      </c>
      <c r="E1002" s="112" t="s">
        <v>211</v>
      </c>
      <c r="F1002" s="206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212</v>
      </c>
      <c r="B1003" s="112">
        <v>5</v>
      </c>
      <c r="C1003" s="112">
        <v>2024</v>
      </c>
      <c r="D1003" s="112" t="s">
        <v>211</v>
      </c>
      <c r="E1003" s="112" t="s">
        <v>211</v>
      </c>
      <c r="F1003" s="206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212</v>
      </c>
      <c r="B1004" s="112">
        <v>5</v>
      </c>
      <c r="C1004" s="112">
        <v>2024</v>
      </c>
      <c r="D1004" s="112" t="s">
        <v>211</v>
      </c>
      <c r="E1004" s="112" t="s">
        <v>211</v>
      </c>
      <c r="F1004" s="206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212</v>
      </c>
      <c r="B1005" s="112">
        <v>5</v>
      </c>
      <c r="C1005" s="112">
        <v>2024</v>
      </c>
      <c r="D1005" s="112" t="s">
        <v>211</v>
      </c>
      <c r="E1005" s="112" t="s">
        <v>211</v>
      </c>
      <c r="F1005" s="206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212</v>
      </c>
      <c r="B1006" s="112">
        <v>5</v>
      </c>
      <c r="C1006" s="112">
        <v>2024</v>
      </c>
      <c r="D1006" s="112" t="s">
        <v>211</v>
      </c>
      <c r="E1006" s="112" t="s">
        <v>211</v>
      </c>
      <c r="F1006" s="206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212</v>
      </c>
      <c r="B1007" s="112">
        <v>5</v>
      </c>
      <c r="C1007" s="112">
        <v>2024</v>
      </c>
      <c r="D1007" s="112" t="s">
        <v>211</v>
      </c>
      <c r="E1007" s="112" t="s">
        <v>211</v>
      </c>
      <c r="F1007" s="206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212</v>
      </c>
      <c r="B1008" s="112">
        <v>5</v>
      </c>
      <c r="C1008" s="112">
        <v>2024</v>
      </c>
      <c r="D1008" s="112" t="s">
        <v>211</v>
      </c>
      <c r="E1008" s="112" t="s">
        <v>211</v>
      </c>
      <c r="F1008" s="206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212</v>
      </c>
      <c r="B1009" s="112">
        <v>5</v>
      </c>
      <c r="C1009" s="112">
        <v>2025</v>
      </c>
      <c r="D1009" s="112" t="s">
        <v>211</v>
      </c>
      <c r="E1009" s="112" t="s">
        <v>211</v>
      </c>
      <c r="F1009" s="206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212</v>
      </c>
      <c r="B1010" s="112">
        <v>5</v>
      </c>
      <c r="C1010" s="112">
        <v>2025</v>
      </c>
      <c r="D1010" s="112" t="s">
        <v>211</v>
      </c>
      <c r="E1010" s="112" t="s">
        <v>211</v>
      </c>
      <c r="F1010" s="206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212</v>
      </c>
      <c r="B1011" s="112">
        <v>5</v>
      </c>
      <c r="C1011" s="112">
        <v>2025</v>
      </c>
      <c r="D1011" s="112" t="s">
        <v>211</v>
      </c>
      <c r="E1011" s="112" t="s">
        <v>211</v>
      </c>
      <c r="F1011" s="206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212</v>
      </c>
      <c r="B1012" s="112">
        <v>5</v>
      </c>
      <c r="C1012" s="112">
        <v>2025</v>
      </c>
      <c r="D1012" s="112" t="s">
        <v>211</v>
      </c>
      <c r="E1012" s="112" t="s">
        <v>211</v>
      </c>
      <c r="F1012" s="206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212</v>
      </c>
      <c r="B1013" s="112">
        <v>5</v>
      </c>
      <c r="C1013" s="112">
        <v>2025</v>
      </c>
      <c r="D1013" s="112" t="s">
        <v>211</v>
      </c>
      <c r="E1013" s="112" t="s">
        <v>211</v>
      </c>
      <c r="F1013" s="206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212</v>
      </c>
      <c r="B1014" s="112">
        <v>5</v>
      </c>
      <c r="C1014" s="112">
        <v>2025</v>
      </c>
      <c r="D1014" s="112" t="s">
        <v>211</v>
      </c>
      <c r="E1014" s="112" t="s">
        <v>211</v>
      </c>
      <c r="F1014" s="206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212</v>
      </c>
      <c r="B1015" s="112">
        <v>5</v>
      </c>
      <c r="C1015" s="112">
        <v>2025</v>
      </c>
      <c r="D1015" s="112" t="s">
        <v>211</v>
      </c>
      <c r="E1015" s="112" t="s">
        <v>211</v>
      </c>
      <c r="F1015" s="206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212</v>
      </c>
      <c r="B1016" s="112">
        <v>5</v>
      </c>
      <c r="C1016" s="112">
        <v>2025</v>
      </c>
      <c r="D1016" s="112" t="s">
        <v>211</v>
      </c>
      <c r="E1016" s="112" t="s">
        <v>211</v>
      </c>
      <c r="F1016" s="206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212</v>
      </c>
      <c r="B1017" s="112">
        <v>5</v>
      </c>
      <c r="C1017" s="112">
        <v>2025</v>
      </c>
      <c r="D1017" s="112" t="s">
        <v>211</v>
      </c>
      <c r="E1017" s="112" t="s">
        <v>211</v>
      </c>
      <c r="F1017" s="206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212</v>
      </c>
      <c r="B1018" s="112">
        <v>5</v>
      </c>
      <c r="C1018" s="112">
        <v>2025</v>
      </c>
      <c r="D1018" s="112" t="s">
        <v>211</v>
      </c>
      <c r="E1018" s="112" t="s">
        <v>211</v>
      </c>
      <c r="F1018" s="206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212</v>
      </c>
      <c r="B1019" s="112">
        <v>5</v>
      </c>
      <c r="C1019" s="112">
        <v>2025</v>
      </c>
      <c r="D1019" s="112" t="s">
        <v>211</v>
      </c>
      <c r="E1019" s="112" t="s">
        <v>211</v>
      </c>
      <c r="F1019" s="206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212</v>
      </c>
      <c r="B1020" s="112">
        <v>5</v>
      </c>
      <c r="C1020" s="112">
        <v>2025</v>
      </c>
      <c r="D1020" s="112" t="s">
        <v>211</v>
      </c>
      <c r="E1020" s="112" t="s">
        <v>211</v>
      </c>
      <c r="F1020" s="206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212</v>
      </c>
      <c r="B1021" s="112">
        <v>5</v>
      </c>
      <c r="C1021" s="112">
        <v>2025</v>
      </c>
      <c r="D1021" s="112" t="s">
        <v>211</v>
      </c>
      <c r="E1021" s="112" t="s">
        <v>211</v>
      </c>
      <c r="F1021" s="206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212</v>
      </c>
      <c r="B1022" s="112">
        <v>5</v>
      </c>
      <c r="C1022" s="112">
        <v>2025</v>
      </c>
      <c r="D1022" s="112" t="s">
        <v>211</v>
      </c>
      <c r="E1022" s="112" t="s">
        <v>211</v>
      </c>
      <c r="F1022" s="206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212</v>
      </c>
      <c r="B1023" s="112">
        <v>5</v>
      </c>
      <c r="C1023" s="112">
        <v>2025</v>
      </c>
      <c r="D1023" s="112" t="s">
        <v>211</v>
      </c>
      <c r="E1023" s="112" t="s">
        <v>211</v>
      </c>
      <c r="F1023" s="206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212</v>
      </c>
      <c r="B1024" s="112">
        <v>5</v>
      </c>
      <c r="C1024" s="112">
        <v>2025</v>
      </c>
      <c r="D1024" s="112" t="s">
        <v>211</v>
      </c>
      <c r="E1024" s="112" t="s">
        <v>211</v>
      </c>
      <c r="F1024" s="206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212</v>
      </c>
      <c r="B1025" s="112">
        <v>5</v>
      </c>
      <c r="C1025" s="112">
        <v>2025</v>
      </c>
      <c r="D1025" s="112" t="s">
        <v>211</v>
      </c>
      <c r="E1025" s="112" t="s">
        <v>211</v>
      </c>
      <c r="F1025" s="206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212</v>
      </c>
      <c r="B1026" s="112">
        <v>5</v>
      </c>
      <c r="C1026" s="112">
        <v>2025</v>
      </c>
      <c r="D1026" s="112" t="s">
        <v>211</v>
      </c>
      <c r="E1026" s="112" t="s">
        <v>211</v>
      </c>
      <c r="F1026" s="206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212</v>
      </c>
      <c r="B1027" s="112">
        <v>5</v>
      </c>
      <c r="C1027" s="112">
        <v>2025</v>
      </c>
      <c r="D1027" s="112" t="s">
        <v>211</v>
      </c>
      <c r="E1027" s="112" t="s">
        <v>211</v>
      </c>
      <c r="F1027" s="206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212</v>
      </c>
      <c r="B1028" s="112">
        <v>5</v>
      </c>
      <c r="C1028" s="112">
        <v>2025</v>
      </c>
      <c r="D1028" s="112" t="s">
        <v>211</v>
      </c>
      <c r="E1028" s="112" t="s">
        <v>211</v>
      </c>
      <c r="F1028" s="206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212</v>
      </c>
      <c r="B1029" s="112">
        <v>5</v>
      </c>
      <c r="C1029" s="112">
        <v>2025</v>
      </c>
      <c r="D1029" s="112" t="s">
        <v>211</v>
      </c>
      <c r="E1029" s="112" t="s">
        <v>211</v>
      </c>
      <c r="F1029" s="206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212</v>
      </c>
      <c r="B1030" s="112">
        <v>5</v>
      </c>
      <c r="C1030" s="112">
        <v>2025</v>
      </c>
      <c r="D1030" s="112" t="s">
        <v>211</v>
      </c>
      <c r="E1030" s="112" t="s">
        <v>211</v>
      </c>
      <c r="F1030" s="206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212</v>
      </c>
      <c r="B1031" s="112">
        <v>5</v>
      </c>
      <c r="C1031" s="112">
        <v>2025</v>
      </c>
      <c r="D1031" s="112" t="s">
        <v>211</v>
      </c>
      <c r="E1031" s="112" t="s">
        <v>211</v>
      </c>
      <c r="F1031" s="206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212</v>
      </c>
      <c r="B1032" s="112">
        <v>5</v>
      </c>
      <c r="C1032" s="112">
        <v>2025</v>
      </c>
      <c r="D1032" s="112" t="s">
        <v>211</v>
      </c>
      <c r="E1032" s="112" t="s">
        <v>211</v>
      </c>
      <c r="F1032" s="206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212</v>
      </c>
      <c r="B1033" s="112">
        <v>5</v>
      </c>
      <c r="C1033" s="112">
        <v>2025</v>
      </c>
      <c r="D1033" s="112" t="s">
        <v>211</v>
      </c>
      <c r="E1033" s="112" t="s">
        <v>211</v>
      </c>
      <c r="F1033" s="206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212</v>
      </c>
      <c r="B1034" s="112">
        <v>5</v>
      </c>
      <c r="C1034" s="112">
        <v>2025</v>
      </c>
      <c r="D1034" s="112" t="s">
        <v>211</v>
      </c>
      <c r="E1034" s="112" t="s">
        <v>211</v>
      </c>
      <c r="F1034" s="206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212</v>
      </c>
      <c r="B1035" s="112">
        <v>5</v>
      </c>
      <c r="C1035" s="112">
        <v>2025</v>
      </c>
      <c r="D1035" s="112" t="s">
        <v>211</v>
      </c>
      <c r="E1035" s="112" t="s">
        <v>211</v>
      </c>
      <c r="F1035" s="206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212</v>
      </c>
      <c r="B1036" s="112">
        <v>5</v>
      </c>
      <c r="C1036" s="112">
        <v>2025</v>
      </c>
      <c r="D1036" s="112" t="s">
        <v>211</v>
      </c>
      <c r="E1036" s="112" t="s">
        <v>211</v>
      </c>
      <c r="F1036" s="206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212</v>
      </c>
      <c r="B1037" s="112">
        <v>5</v>
      </c>
      <c r="C1037" s="112">
        <v>2025</v>
      </c>
      <c r="D1037" s="112" t="s">
        <v>211</v>
      </c>
      <c r="E1037" s="112" t="s">
        <v>211</v>
      </c>
      <c r="F1037" s="206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212</v>
      </c>
      <c r="B1038" s="112">
        <v>5</v>
      </c>
      <c r="C1038" s="112">
        <v>2025</v>
      </c>
      <c r="D1038" s="112" t="s">
        <v>211</v>
      </c>
      <c r="E1038" s="112" t="s">
        <v>211</v>
      </c>
      <c r="F1038" s="206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212</v>
      </c>
      <c r="B1039" s="112">
        <v>5</v>
      </c>
      <c r="C1039" s="112">
        <v>2025</v>
      </c>
      <c r="D1039" s="112" t="s">
        <v>211</v>
      </c>
      <c r="E1039" s="112" t="s">
        <v>211</v>
      </c>
      <c r="F1039" s="206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212</v>
      </c>
      <c r="B1040" s="112">
        <v>5</v>
      </c>
      <c r="C1040" s="112">
        <v>2025</v>
      </c>
      <c r="D1040" s="112" t="s">
        <v>211</v>
      </c>
      <c r="E1040" s="112" t="s">
        <v>211</v>
      </c>
      <c r="F1040" s="206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212</v>
      </c>
      <c r="B1041" s="112">
        <v>5</v>
      </c>
      <c r="C1041" s="112">
        <v>2025</v>
      </c>
      <c r="D1041" s="112" t="s">
        <v>211</v>
      </c>
      <c r="E1041" s="112" t="s">
        <v>211</v>
      </c>
      <c r="F1041" s="206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212</v>
      </c>
      <c r="B1042" s="112">
        <v>5</v>
      </c>
      <c r="C1042" s="112">
        <v>2025</v>
      </c>
      <c r="D1042" s="112" t="s">
        <v>211</v>
      </c>
      <c r="E1042" s="112" t="s">
        <v>211</v>
      </c>
      <c r="F1042" s="206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212</v>
      </c>
      <c r="B1043" s="112">
        <v>5</v>
      </c>
      <c r="C1043" s="112">
        <v>2025</v>
      </c>
      <c r="D1043" s="112" t="s">
        <v>211</v>
      </c>
      <c r="E1043" s="112" t="s">
        <v>211</v>
      </c>
      <c r="F1043" s="206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212</v>
      </c>
      <c r="B1044" s="112">
        <v>5</v>
      </c>
      <c r="C1044" s="112">
        <v>2025</v>
      </c>
      <c r="D1044" s="112" t="s">
        <v>211</v>
      </c>
      <c r="E1044" s="112" t="s">
        <v>211</v>
      </c>
      <c r="F1044" s="206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212</v>
      </c>
      <c r="B1045" s="112">
        <v>5</v>
      </c>
      <c r="C1045" s="112">
        <v>2025</v>
      </c>
      <c r="D1045" s="112" t="s">
        <v>211</v>
      </c>
      <c r="E1045" s="112" t="s">
        <v>211</v>
      </c>
      <c r="F1045" s="206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212</v>
      </c>
      <c r="B1046" s="112">
        <v>5</v>
      </c>
      <c r="C1046" s="112">
        <v>2025</v>
      </c>
      <c r="D1046" s="112" t="s">
        <v>211</v>
      </c>
      <c r="E1046" s="112" t="s">
        <v>211</v>
      </c>
      <c r="F1046" s="206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212</v>
      </c>
      <c r="B1047" s="112">
        <v>5</v>
      </c>
      <c r="C1047" s="112">
        <v>2025</v>
      </c>
      <c r="D1047" s="112" t="s">
        <v>211</v>
      </c>
      <c r="E1047" s="112" t="s">
        <v>211</v>
      </c>
      <c r="F1047" s="206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212</v>
      </c>
      <c r="B1048" s="112">
        <v>5</v>
      </c>
      <c r="C1048" s="112">
        <v>2025</v>
      </c>
      <c r="D1048" s="112" t="s">
        <v>211</v>
      </c>
      <c r="E1048" s="112" t="s">
        <v>211</v>
      </c>
      <c r="F1048" s="206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212</v>
      </c>
      <c r="B1049" s="112">
        <v>5</v>
      </c>
      <c r="C1049" s="112">
        <v>2025</v>
      </c>
      <c r="D1049" s="112" t="s">
        <v>211</v>
      </c>
      <c r="E1049" s="112" t="s">
        <v>211</v>
      </c>
      <c r="F1049" s="206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212</v>
      </c>
      <c r="B1050" s="112">
        <v>5</v>
      </c>
      <c r="C1050" s="112">
        <v>2025</v>
      </c>
      <c r="D1050" s="112" t="s">
        <v>211</v>
      </c>
      <c r="E1050" s="112" t="s">
        <v>211</v>
      </c>
      <c r="F1050" s="206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212</v>
      </c>
      <c r="B1051" s="112">
        <v>5</v>
      </c>
      <c r="C1051" s="112">
        <v>2025</v>
      </c>
      <c r="D1051" s="112" t="s">
        <v>211</v>
      </c>
      <c r="E1051" s="112" t="s">
        <v>211</v>
      </c>
      <c r="F1051" s="206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212</v>
      </c>
      <c r="B1052" s="112">
        <v>5</v>
      </c>
      <c r="C1052" s="112">
        <v>2025</v>
      </c>
      <c r="D1052" s="112" t="s">
        <v>211</v>
      </c>
      <c r="E1052" s="112" t="s">
        <v>211</v>
      </c>
      <c r="F1052" s="206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212</v>
      </c>
      <c r="B1053" s="112">
        <v>5</v>
      </c>
      <c r="C1053" s="112">
        <v>2025</v>
      </c>
      <c r="D1053" s="112" t="s">
        <v>211</v>
      </c>
      <c r="E1053" s="112" t="s">
        <v>211</v>
      </c>
      <c r="F1053" s="206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212</v>
      </c>
      <c r="B1054" s="112">
        <v>5</v>
      </c>
      <c r="C1054" s="112">
        <v>2025</v>
      </c>
      <c r="D1054" s="112" t="s">
        <v>211</v>
      </c>
      <c r="E1054" s="112" t="s">
        <v>211</v>
      </c>
      <c r="F1054" s="206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212</v>
      </c>
      <c r="B1055" s="112">
        <v>5</v>
      </c>
      <c r="C1055" s="112">
        <v>2025</v>
      </c>
      <c r="D1055" s="112" t="s">
        <v>211</v>
      </c>
      <c r="E1055" s="112" t="s">
        <v>211</v>
      </c>
      <c r="F1055" s="206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212</v>
      </c>
      <c r="B1056" s="112">
        <v>5</v>
      </c>
      <c r="C1056" s="112">
        <v>2025</v>
      </c>
      <c r="D1056" s="112" t="s">
        <v>211</v>
      </c>
      <c r="E1056" s="112" t="s">
        <v>211</v>
      </c>
      <c r="F1056" s="206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212</v>
      </c>
      <c r="B1057" s="112">
        <v>5</v>
      </c>
      <c r="C1057" s="112">
        <v>2025</v>
      </c>
      <c r="D1057" s="112" t="s">
        <v>211</v>
      </c>
      <c r="E1057" s="112" t="s">
        <v>211</v>
      </c>
      <c r="F1057" s="206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212</v>
      </c>
      <c r="B1058" s="112">
        <v>5</v>
      </c>
      <c r="C1058" s="112">
        <v>2025</v>
      </c>
      <c r="D1058" s="112" t="s">
        <v>211</v>
      </c>
      <c r="E1058" s="112" t="s">
        <v>211</v>
      </c>
      <c r="F1058" s="206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212</v>
      </c>
      <c r="B1059" s="112">
        <v>5</v>
      </c>
      <c r="C1059" s="112">
        <v>2025</v>
      </c>
      <c r="D1059" s="112" t="s">
        <v>211</v>
      </c>
      <c r="E1059" s="112" t="s">
        <v>211</v>
      </c>
      <c r="F1059" s="206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212</v>
      </c>
      <c r="B1060" s="112">
        <v>5</v>
      </c>
      <c r="C1060" s="112">
        <v>2025</v>
      </c>
      <c r="D1060" s="112" t="s">
        <v>211</v>
      </c>
      <c r="E1060" s="112" t="s">
        <v>211</v>
      </c>
      <c r="F1060" s="206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212</v>
      </c>
      <c r="B1061" s="112">
        <v>5</v>
      </c>
      <c r="C1061" s="112">
        <v>2025</v>
      </c>
      <c r="D1061" s="112" t="s">
        <v>211</v>
      </c>
      <c r="E1061" s="112" t="s">
        <v>211</v>
      </c>
      <c r="F1061" s="206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212</v>
      </c>
      <c r="B1062" s="112">
        <v>5</v>
      </c>
      <c r="C1062" s="112">
        <v>2025</v>
      </c>
      <c r="D1062" s="112" t="s">
        <v>211</v>
      </c>
      <c r="E1062" s="112" t="s">
        <v>211</v>
      </c>
      <c r="F1062" s="206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212</v>
      </c>
      <c r="B1063" s="112">
        <v>5</v>
      </c>
      <c r="C1063" s="112">
        <v>2025</v>
      </c>
      <c r="D1063" s="112" t="s">
        <v>211</v>
      </c>
      <c r="E1063" s="112" t="s">
        <v>211</v>
      </c>
      <c r="F1063" s="206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212</v>
      </c>
      <c r="B1064" s="112">
        <v>5</v>
      </c>
      <c r="C1064" s="112">
        <v>2025</v>
      </c>
      <c r="D1064" s="112" t="s">
        <v>211</v>
      </c>
      <c r="E1064" s="112" t="s">
        <v>211</v>
      </c>
      <c r="F1064" s="206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212</v>
      </c>
      <c r="B1065" s="112">
        <v>5</v>
      </c>
      <c r="C1065" s="112">
        <v>2025</v>
      </c>
      <c r="D1065" s="112" t="s">
        <v>211</v>
      </c>
      <c r="E1065" s="112" t="s">
        <v>211</v>
      </c>
      <c r="F1065" s="206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212</v>
      </c>
      <c r="B1066" s="112">
        <v>5</v>
      </c>
      <c r="C1066" s="112">
        <v>2025</v>
      </c>
      <c r="D1066" s="112" t="s">
        <v>211</v>
      </c>
      <c r="E1066" s="112" t="s">
        <v>211</v>
      </c>
      <c r="F1066" s="206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212</v>
      </c>
      <c r="B1067" s="112">
        <v>5</v>
      </c>
      <c r="C1067" s="112">
        <v>2025</v>
      </c>
      <c r="D1067" s="112" t="s">
        <v>211</v>
      </c>
      <c r="E1067" s="112" t="s">
        <v>211</v>
      </c>
      <c r="F1067" s="206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212</v>
      </c>
      <c r="B1068" s="112">
        <v>3</v>
      </c>
      <c r="C1068" s="112">
        <v>2025</v>
      </c>
      <c r="D1068" s="112" t="s">
        <v>211</v>
      </c>
      <c r="E1068" s="112" t="s">
        <v>211</v>
      </c>
      <c r="F1068" s="206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212</v>
      </c>
      <c r="B1069" s="112">
        <v>3</v>
      </c>
      <c r="C1069" s="112">
        <v>2025</v>
      </c>
      <c r="D1069" s="112" t="s">
        <v>211</v>
      </c>
      <c r="E1069" s="112" t="s">
        <v>211</v>
      </c>
      <c r="F1069" s="206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212</v>
      </c>
      <c r="B1070" s="112">
        <v>3</v>
      </c>
      <c r="C1070" s="112">
        <v>2025</v>
      </c>
      <c r="D1070" s="112" t="s">
        <v>211</v>
      </c>
      <c r="E1070" s="112" t="s">
        <v>211</v>
      </c>
      <c r="F1070" s="206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212</v>
      </c>
      <c r="B1071" s="112">
        <v>3</v>
      </c>
      <c r="C1071" s="112">
        <v>2025</v>
      </c>
      <c r="D1071" s="112" t="s">
        <v>211</v>
      </c>
      <c r="E1071" s="112" t="s">
        <v>211</v>
      </c>
      <c r="F1071" s="206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212</v>
      </c>
      <c r="B1072" s="112">
        <v>3</v>
      </c>
      <c r="C1072" s="112">
        <v>2025</v>
      </c>
      <c r="D1072" s="112" t="s">
        <v>211</v>
      </c>
      <c r="E1072" s="112" t="s">
        <v>211</v>
      </c>
      <c r="F1072" s="206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212</v>
      </c>
      <c r="B1073" s="112">
        <v>3</v>
      </c>
      <c r="C1073" s="112">
        <v>2025</v>
      </c>
      <c r="D1073" s="112" t="s">
        <v>211</v>
      </c>
      <c r="E1073" s="112" t="s">
        <v>211</v>
      </c>
      <c r="F1073" s="206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212</v>
      </c>
      <c r="B1074" s="112">
        <v>3</v>
      </c>
      <c r="C1074" s="112">
        <v>2025</v>
      </c>
      <c r="D1074" s="112" t="s">
        <v>211</v>
      </c>
      <c r="E1074" s="112" t="s">
        <v>211</v>
      </c>
      <c r="F1074" s="206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212</v>
      </c>
      <c r="B1075" s="112">
        <v>3</v>
      </c>
      <c r="C1075" s="112">
        <v>2025</v>
      </c>
      <c r="D1075" s="112" t="s">
        <v>211</v>
      </c>
      <c r="E1075" s="112" t="s">
        <v>211</v>
      </c>
      <c r="F1075" s="206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212</v>
      </c>
      <c r="B1076" s="112">
        <v>3</v>
      </c>
      <c r="C1076" s="112">
        <v>2025</v>
      </c>
      <c r="D1076" s="112" t="s">
        <v>211</v>
      </c>
      <c r="E1076" s="112" t="s">
        <v>211</v>
      </c>
      <c r="F1076" s="206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212</v>
      </c>
      <c r="B1077" s="112">
        <v>3</v>
      </c>
      <c r="C1077" s="112">
        <v>2025</v>
      </c>
      <c r="D1077" s="112" t="s">
        <v>211</v>
      </c>
      <c r="E1077" s="112" t="s">
        <v>211</v>
      </c>
      <c r="F1077" s="206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212</v>
      </c>
      <c r="B1078" s="112">
        <v>3</v>
      </c>
      <c r="C1078" s="112">
        <v>2025</v>
      </c>
      <c r="D1078" s="112" t="s">
        <v>211</v>
      </c>
      <c r="E1078" s="112" t="s">
        <v>211</v>
      </c>
      <c r="F1078" s="206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212</v>
      </c>
      <c r="B1079" s="112">
        <v>3</v>
      </c>
      <c r="C1079" s="112">
        <v>2025</v>
      </c>
      <c r="D1079" s="112" t="s">
        <v>211</v>
      </c>
      <c r="E1079" s="112" t="s">
        <v>211</v>
      </c>
      <c r="F1079" s="206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212</v>
      </c>
      <c r="B1080" s="112">
        <v>3</v>
      </c>
      <c r="C1080" s="112">
        <v>2025</v>
      </c>
      <c r="D1080" s="112" t="s">
        <v>211</v>
      </c>
      <c r="E1080" s="112" t="s">
        <v>211</v>
      </c>
      <c r="F1080" s="206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212</v>
      </c>
      <c r="B1081" s="112">
        <v>3</v>
      </c>
      <c r="C1081" s="112">
        <v>2025</v>
      </c>
      <c r="D1081" s="112" t="s">
        <v>211</v>
      </c>
      <c r="E1081" s="112" t="s">
        <v>211</v>
      </c>
      <c r="F1081" s="206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212</v>
      </c>
      <c r="B1082" s="112">
        <v>3</v>
      </c>
      <c r="C1082" s="112">
        <v>2025</v>
      </c>
      <c r="D1082" s="112" t="s">
        <v>211</v>
      </c>
      <c r="E1082" s="112" t="s">
        <v>211</v>
      </c>
      <c r="F1082" s="206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212</v>
      </c>
      <c r="B1083" s="112">
        <v>3</v>
      </c>
      <c r="C1083" s="112">
        <v>2025</v>
      </c>
      <c r="D1083" s="112" t="s">
        <v>211</v>
      </c>
      <c r="E1083" s="112" t="s">
        <v>211</v>
      </c>
      <c r="F1083" s="206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212</v>
      </c>
      <c r="B1084" s="112">
        <v>3</v>
      </c>
      <c r="C1084" s="112">
        <v>2025</v>
      </c>
      <c r="D1084" s="112" t="s">
        <v>211</v>
      </c>
      <c r="E1084" s="112" t="s">
        <v>211</v>
      </c>
      <c r="F1084" s="206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212</v>
      </c>
      <c r="B1085" s="112">
        <v>3</v>
      </c>
      <c r="C1085" s="112">
        <v>2025</v>
      </c>
      <c r="D1085" s="112" t="s">
        <v>211</v>
      </c>
      <c r="E1085" s="112" t="s">
        <v>211</v>
      </c>
      <c r="F1085" s="206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212</v>
      </c>
      <c r="B1086" s="112">
        <v>3</v>
      </c>
      <c r="C1086" s="112">
        <v>2025</v>
      </c>
      <c r="D1086" s="112" t="s">
        <v>211</v>
      </c>
      <c r="E1086" s="112" t="s">
        <v>211</v>
      </c>
      <c r="F1086" s="206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212</v>
      </c>
      <c r="B1087" s="112">
        <v>3</v>
      </c>
      <c r="C1087" s="112">
        <v>2025</v>
      </c>
      <c r="D1087" s="112" t="s">
        <v>211</v>
      </c>
      <c r="E1087" s="112" t="s">
        <v>211</v>
      </c>
      <c r="F1087" s="206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212</v>
      </c>
      <c r="B1088" s="112">
        <v>3</v>
      </c>
      <c r="C1088" s="112">
        <v>2025</v>
      </c>
      <c r="D1088" s="112" t="s">
        <v>211</v>
      </c>
      <c r="E1088" s="112" t="s">
        <v>211</v>
      </c>
      <c r="F1088" s="206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212</v>
      </c>
      <c r="B1089" s="112">
        <v>3</v>
      </c>
      <c r="C1089" s="112">
        <v>2025</v>
      </c>
      <c r="D1089" s="112" t="s">
        <v>211</v>
      </c>
      <c r="E1089" s="112" t="s">
        <v>211</v>
      </c>
      <c r="F1089" s="206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212</v>
      </c>
      <c r="B1090" s="112">
        <v>3</v>
      </c>
      <c r="C1090" s="112">
        <v>2025</v>
      </c>
      <c r="D1090" s="112" t="s">
        <v>211</v>
      </c>
      <c r="E1090" s="112" t="s">
        <v>211</v>
      </c>
      <c r="F1090" s="206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212</v>
      </c>
      <c r="B1091" s="112">
        <v>3</v>
      </c>
      <c r="C1091" s="112">
        <v>2025</v>
      </c>
      <c r="D1091" s="112" t="s">
        <v>211</v>
      </c>
      <c r="E1091" s="112" t="s">
        <v>211</v>
      </c>
      <c r="F1091" s="206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212</v>
      </c>
      <c r="B1092" s="112">
        <v>3</v>
      </c>
      <c r="C1092" s="112">
        <v>2025</v>
      </c>
      <c r="D1092" s="112" t="s">
        <v>211</v>
      </c>
      <c r="E1092" s="112" t="s">
        <v>211</v>
      </c>
      <c r="F1092" s="206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212</v>
      </c>
      <c r="B1093" s="112">
        <v>3</v>
      </c>
      <c r="C1093" s="112">
        <v>2025</v>
      </c>
      <c r="D1093" s="112" t="s">
        <v>211</v>
      </c>
      <c r="E1093" s="112" t="s">
        <v>211</v>
      </c>
      <c r="F1093" s="206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212</v>
      </c>
      <c r="B1094" s="112">
        <v>3</v>
      </c>
      <c r="C1094" s="112">
        <v>2025</v>
      </c>
      <c r="D1094" s="112" t="s">
        <v>211</v>
      </c>
      <c r="E1094" s="112" t="s">
        <v>211</v>
      </c>
      <c r="F1094" s="206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212</v>
      </c>
      <c r="B1095" s="112">
        <v>3</v>
      </c>
      <c r="C1095" s="112">
        <v>2025</v>
      </c>
      <c r="D1095" s="112" t="s">
        <v>211</v>
      </c>
      <c r="E1095" s="112" t="s">
        <v>211</v>
      </c>
      <c r="F1095" s="206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212</v>
      </c>
      <c r="B1096" s="112">
        <v>3</v>
      </c>
      <c r="C1096" s="112">
        <v>2025</v>
      </c>
      <c r="D1096" s="112" t="s">
        <v>211</v>
      </c>
      <c r="E1096" s="112" t="s">
        <v>211</v>
      </c>
      <c r="F1096" s="206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212</v>
      </c>
      <c r="B1097" s="112">
        <v>3</v>
      </c>
      <c r="C1097" s="112">
        <v>2025</v>
      </c>
      <c r="D1097" s="112" t="s">
        <v>211</v>
      </c>
      <c r="E1097" s="112" t="s">
        <v>211</v>
      </c>
      <c r="F1097" s="206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212</v>
      </c>
      <c r="B1098" s="112">
        <v>3</v>
      </c>
      <c r="C1098" s="112">
        <v>2025</v>
      </c>
      <c r="D1098" s="112" t="s">
        <v>211</v>
      </c>
      <c r="E1098" s="112" t="s">
        <v>211</v>
      </c>
      <c r="F1098" s="206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213</v>
      </c>
      <c r="E1099" s="112" t="s">
        <v>213</v>
      </c>
      <c r="F1099" s="206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213</v>
      </c>
      <c r="E1100" s="112" t="s">
        <v>213</v>
      </c>
      <c r="F1100" s="206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213</v>
      </c>
      <c r="E1101" s="112" t="s">
        <v>213</v>
      </c>
      <c r="F1101" s="206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213</v>
      </c>
      <c r="E1102" s="112" t="s">
        <v>213</v>
      </c>
      <c r="F1102" s="206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213</v>
      </c>
      <c r="E1103" s="112" t="s">
        <v>213</v>
      </c>
      <c r="F1103" s="206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213</v>
      </c>
      <c r="E1104" s="112" t="s">
        <v>213</v>
      </c>
      <c r="F1104" s="206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213</v>
      </c>
      <c r="E1105" s="112" t="s">
        <v>213</v>
      </c>
      <c r="F1105" s="206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213</v>
      </c>
      <c r="E1106" s="112" t="s">
        <v>213</v>
      </c>
      <c r="F1106" s="206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213</v>
      </c>
      <c r="E1107" s="112" t="s">
        <v>213</v>
      </c>
      <c r="F1107" s="206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213</v>
      </c>
      <c r="E1108" s="112" t="s">
        <v>213</v>
      </c>
      <c r="F1108" s="206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213</v>
      </c>
      <c r="E1109" s="112" t="s">
        <v>213</v>
      </c>
      <c r="F1109" s="206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213</v>
      </c>
      <c r="E1110" s="112" t="s">
        <v>213</v>
      </c>
      <c r="F1110" s="206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213</v>
      </c>
      <c r="E1111" s="112" t="s">
        <v>213</v>
      </c>
      <c r="F1111" s="206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213</v>
      </c>
      <c r="E1112" s="112" t="s">
        <v>213</v>
      </c>
      <c r="F1112" s="206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213</v>
      </c>
      <c r="E1113" s="112" t="s">
        <v>213</v>
      </c>
      <c r="F1113" s="206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213</v>
      </c>
      <c r="E1114" s="112" t="s">
        <v>213</v>
      </c>
      <c r="F1114" s="206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213</v>
      </c>
      <c r="E1115" s="112" t="s">
        <v>213</v>
      </c>
      <c r="F1115" s="206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213</v>
      </c>
      <c r="E1116" s="112" t="s">
        <v>213</v>
      </c>
      <c r="F1116" s="206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213</v>
      </c>
      <c r="E1117" s="112" t="s">
        <v>213</v>
      </c>
      <c r="F1117" s="206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213</v>
      </c>
      <c r="E1118" s="112" t="s">
        <v>213</v>
      </c>
      <c r="F1118" s="206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213</v>
      </c>
      <c r="E1119" s="112" t="s">
        <v>213</v>
      </c>
      <c r="F1119" s="206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213</v>
      </c>
      <c r="E1120" s="112" t="s">
        <v>213</v>
      </c>
      <c r="F1120" s="206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213</v>
      </c>
      <c r="E1121" s="112" t="s">
        <v>213</v>
      </c>
      <c r="F1121" s="206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213</v>
      </c>
      <c r="E1122" s="112" t="s">
        <v>213</v>
      </c>
      <c r="F1122" s="206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213</v>
      </c>
      <c r="E1123" s="112" t="s">
        <v>213</v>
      </c>
      <c r="F1123" s="206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213</v>
      </c>
      <c r="E1124" s="112" t="s">
        <v>213</v>
      </c>
      <c r="F1124" s="206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213</v>
      </c>
      <c r="E1125" s="112" t="s">
        <v>213</v>
      </c>
      <c r="F1125" s="206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213</v>
      </c>
      <c r="E1126" s="112" t="s">
        <v>213</v>
      </c>
      <c r="F1126" s="206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213</v>
      </c>
      <c r="E1127" s="112" t="s">
        <v>213</v>
      </c>
      <c r="F1127" s="206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213</v>
      </c>
      <c r="E1128" s="112" t="s">
        <v>213</v>
      </c>
      <c r="F1128" s="206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213</v>
      </c>
      <c r="E1129" s="112" t="s">
        <v>213</v>
      </c>
      <c r="F1129" s="206">
        <v>45778</v>
      </c>
      <c r="G1129" s="200">
        <f>DAY(EOMONTH(F1129,0))</f>
        <v>31</v>
      </c>
      <c r="H1129" s="114">
        <f t="shared" ref="H1129:H1133" si="223">H1128+1</f>
        <v>45778</v>
      </c>
      <c r="I1129" s="201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213</v>
      </c>
      <c r="E1130" s="112" t="s">
        <v>213</v>
      </c>
      <c r="F1130" s="206">
        <v>45778</v>
      </c>
      <c r="G1130" s="200">
        <f>DAY(EOMONTH(F1130,0))</f>
        <v>31</v>
      </c>
      <c r="H1130" s="114">
        <f t="shared" si="223"/>
        <v>45779</v>
      </c>
      <c r="I1130" s="201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213</v>
      </c>
      <c r="E1131" s="112" t="s">
        <v>213</v>
      </c>
      <c r="F1131" s="206">
        <v>45778</v>
      </c>
      <c r="G1131" s="200">
        <f t="shared" ref="G1131:G1133" si="228">DAY(EOMONTH(F1131,0))</f>
        <v>31</v>
      </c>
      <c r="H1131" s="114">
        <f t="shared" si="223"/>
        <v>45780</v>
      </c>
      <c r="I1131" s="201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213</v>
      </c>
      <c r="E1132" s="112" t="s">
        <v>213</v>
      </c>
      <c r="F1132" s="206">
        <v>45778</v>
      </c>
      <c r="G1132" s="200">
        <f t="shared" si="228"/>
        <v>31</v>
      </c>
      <c r="H1132" s="114">
        <f t="shared" si="223"/>
        <v>45781</v>
      </c>
      <c r="I1132" s="201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213</v>
      </c>
      <c r="E1133" s="112" t="s">
        <v>213</v>
      </c>
      <c r="F1133" s="206">
        <v>45778</v>
      </c>
      <c r="G1133" s="200">
        <f t="shared" si="228"/>
        <v>31</v>
      </c>
      <c r="H1133" s="114">
        <f t="shared" si="223"/>
        <v>45782</v>
      </c>
      <c r="I1133" s="201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213</v>
      </c>
      <c r="E1134" s="112" t="s">
        <v>213</v>
      </c>
      <c r="F1134" s="206">
        <v>45778</v>
      </c>
      <c r="G1134" s="200">
        <f t="shared" ref="G1134:G1145" si="235">DAY(EOMONTH(F1134,0))</f>
        <v>31</v>
      </c>
      <c r="H1134" s="202">
        <f t="shared" ref="H1134:H1197" si="236">H1133+1</f>
        <v>45783</v>
      </c>
      <c r="I1134" s="201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213</v>
      </c>
      <c r="E1135" s="112" t="s">
        <v>213</v>
      </c>
      <c r="F1135" s="206">
        <v>45778</v>
      </c>
      <c r="G1135" s="200">
        <f t="shared" si="235"/>
        <v>31</v>
      </c>
      <c r="H1135" s="202">
        <f t="shared" si="236"/>
        <v>45784</v>
      </c>
      <c r="I1135" s="201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213</v>
      </c>
      <c r="E1136" s="112" t="s">
        <v>213</v>
      </c>
      <c r="F1136" s="206">
        <v>45778</v>
      </c>
      <c r="G1136" s="200">
        <f t="shared" si="235"/>
        <v>31</v>
      </c>
      <c r="H1136" s="202">
        <f t="shared" si="236"/>
        <v>45785</v>
      </c>
      <c r="I1136" s="201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213</v>
      </c>
      <c r="E1137" s="112" t="s">
        <v>213</v>
      </c>
      <c r="F1137" s="206">
        <v>45778</v>
      </c>
      <c r="G1137" s="200">
        <f t="shared" si="235"/>
        <v>31</v>
      </c>
      <c r="H1137" s="202">
        <f t="shared" si="236"/>
        <v>45786</v>
      </c>
      <c r="I1137" s="201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213</v>
      </c>
      <c r="E1138" s="112" t="s">
        <v>213</v>
      </c>
      <c r="F1138" s="206">
        <v>45778</v>
      </c>
      <c r="G1138" s="200">
        <f t="shared" si="235"/>
        <v>31</v>
      </c>
      <c r="H1138" s="202">
        <f t="shared" si="236"/>
        <v>45787</v>
      </c>
      <c r="I1138" s="201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213</v>
      </c>
      <c r="E1139" s="112" t="s">
        <v>213</v>
      </c>
      <c r="F1139" s="206">
        <v>45778</v>
      </c>
      <c r="G1139" s="200">
        <f t="shared" si="235"/>
        <v>31</v>
      </c>
      <c r="H1139" s="202">
        <f t="shared" si="236"/>
        <v>45788</v>
      </c>
      <c r="I1139" s="201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213</v>
      </c>
      <c r="E1140" s="112" t="s">
        <v>213</v>
      </c>
      <c r="F1140" s="206">
        <v>45778</v>
      </c>
      <c r="G1140" s="200">
        <f t="shared" si="235"/>
        <v>31</v>
      </c>
      <c r="H1140" s="202">
        <f t="shared" si="236"/>
        <v>45789</v>
      </c>
      <c r="I1140" s="201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213</v>
      </c>
      <c r="E1141" s="112" t="s">
        <v>213</v>
      </c>
      <c r="F1141" s="206">
        <v>45778</v>
      </c>
      <c r="G1141" s="200">
        <f t="shared" si="235"/>
        <v>31</v>
      </c>
      <c r="H1141" s="202">
        <f t="shared" si="236"/>
        <v>45790</v>
      </c>
      <c r="I1141" s="201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213</v>
      </c>
      <c r="E1142" s="112" t="s">
        <v>213</v>
      </c>
      <c r="F1142" s="206">
        <v>45778</v>
      </c>
      <c r="G1142" s="200">
        <f t="shared" si="235"/>
        <v>31</v>
      </c>
      <c r="H1142" s="202">
        <f t="shared" si="236"/>
        <v>45791</v>
      </c>
      <c r="I1142" s="201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213</v>
      </c>
      <c r="E1143" s="112" t="s">
        <v>213</v>
      </c>
      <c r="F1143" s="206">
        <v>45778</v>
      </c>
      <c r="G1143" s="200">
        <f t="shared" si="235"/>
        <v>31</v>
      </c>
      <c r="H1143" s="202">
        <f t="shared" si="236"/>
        <v>45792</v>
      </c>
      <c r="I1143" s="201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213</v>
      </c>
      <c r="E1144" s="112" t="s">
        <v>213</v>
      </c>
      <c r="F1144" s="206">
        <v>45778</v>
      </c>
      <c r="G1144" s="200">
        <f t="shared" si="235"/>
        <v>31</v>
      </c>
      <c r="H1144" s="202">
        <f t="shared" si="236"/>
        <v>45793</v>
      </c>
      <c r="I1144" s="201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213</v>
      </c>
      <c r="E1145" s="112" t="s">
        <v>213</v>
      </c>
      <c r="F1145" s="206">
        <v>45778</v>
      </c>
      <c r="G1145" s="200">
        <f t="shared" si="235"/>
        <v>31</v>
      </c>
      <c r="H1145" s="202">
        <f t="shared" si="236"/>
        <v>45794</v>
      </c>
      <c r="I1145" s="201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213</v>
      </c>
      <c r="E1146" s="112" t="s">
        <v>213</v>
      </c>
      <c r="F1146" s="206">
        <v>45778</v>
      </c>
      <c r="G1146" s="223">
        <f t="shared" ref="G1146:G1152" si="251">DAY(EOMONTH(F1146,0))</f>
        <v>31</v>
      </c>
      <c r="H1146" s="202">
        <f t="shared" si="236"/>
        <v>45795</v>
      </c>
      <c r="I1146" s="224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213</v>
      </c>
      <c r="E1147" s="112" t="s">
        <v>213</v>
      </c>
      <c r="F1147" s="206">
        <v>45778</v>
      </c>
      <c r="G1147" s="223">
        <f t="shared" si="251"/>
        <v>31</v>
      </c>
      <c r="H1147" s="202">
        <f t="shared" si="236"/>
        <v>45796</v>
      </c>
      <c r="I1147" s="224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213</v>
      </c>
      <c r="E1148" s="112" t="s">
        <v>213</v>
      </c>
      <c r="F1148" s="206">
        <v>45778</v>
      </c>
      <c r="G1148" s="223">
        <f t="shared" si="251"/>
        <v>31</v>
      </c>
      <c r="H1148" s="202">
        <f t="shared" si="236"/>
        <v>45797</v>
      </c>
      <c r="I1148" s="224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213</v>
      </c>
      <c r="E1149" s="112" t="s">
        <v>213</v>
      </c>
      <c r="F1149" s="206">
        <v>45778</v>
      </c>
      <c r="G1149" s="223">
        <f t="shared" si="251"/>
        <v>31</v>
      </c>
      <c r="H1149" s="202">
        <f t="shared" si="236"/>
        <v>45798</v>
      </c>
      <c r="I1149" s="224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213</v>
      </c>
      <c r="E1150" s="112" t="s">
        <v>213</v>
      </c>
      <c r="F1150" s="206">
        <v>45778</v>
      </c>
      <c r="G1150" s="223">
        <f t="shared" si="251"/>
        <v>31</v>
      </c>
      <c r="H1150" s="202">
        <f t="shared" si="236"/>
        <v>45799</v>
      </c>
      <c r="I1150" s="224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213</v>
      </c>
      <c r="E1151" s="112" t="s">
        <v>213</v>
      </c>
      <c r="F1151" s="206">
        <v>45778</v>
      </c>
      <c r="G1151" s="223">
        <f t="shared" si="251"/>
        <v>31</v>
      </c>
      <c r="H1151" s="202">
        <f t="shared" si="236"/>
        <v>45800</v>
      </c>
      <c r="I1151" s="224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213</v>
      </c>
      <c r="E1152" s="112" t="s">
        <v>213</v>
      </c>
      <c r="F1152" s="206">
        <v>45778</v>
      </c>
      <c r="G1152" s="223">
        <f t="shared" si="251"/>
        <v>31</v>
      </c>
      <c r="H1152" s="202">
        <f t="shared" si="236"/>
        <v>45801</v>
      </c>
      <c r="I1152" s="224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213</v>
      </c>
      <c r="E1153" s="112" t="s">
        <v>213</v>
      </c>
      <c r="F1153" s="206">
        <v>45778</v>
      </c>
      <c r="G1153" s="223">
        <f t="shared" ref="G1153:G1162" si="264">DAY(EOMONTH(F1153,0))</f>
        <v>31</v>
      </c>
      <c r="H1153" s="202">
        <f t="shared" si="236"/>
        <v>45802</v>
      </c>
      <c r="I1153" s="224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213</v>
      </c>
      <c r="E1154" s="112" t="s">
        <v>213</v>
      </c>
      <c r="F1154" s="206">
        <v>45778</v>
      </c>
      <c r="G1154" s="223">
        <f t="shared" si="264"/>
        <v>31</v>
      </c>
      <c r="H1154" s="202">
        <f t="shared" si="236"/>
        <v>45803</v>
      </c>
      <c r="I1154" s="224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213</v>
      </c>
      <c r="E1155" s="112" t="s">
        <v>213</v>
      </c>
      <c r="F1155" s="206">
        <v>45778</v>
      </c>
      <c r="G1155" s="223">
        <f t="shared" si="264"/>
        <v>31</v>
      </c>
      <c r="H1155" s="202">
        <f t="shared" si="236"/>
        <v>45804</v>
      </c>
      <c r="I1155" s="224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213</v>
      </c>
      <c r="E1156" s="112" t="s">
        <v>213</v>
      </c>
      <c r="F1156" s="206">
        <v>45778</v>
      </c>
      <c r="G1156" s="223">
        <f t="shared" si="264"/>
        <v>31</v>
      </c>
      <c r="H1156" s="202">
        <f t="shared" si="236"/>
        <v>45805</v>
      </c>
      <c r="I1156" s="224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213</v>
      </c>
      <c r="E1157" s="112" t="s">
        <v>213</v>
      </c>
      <c r="F1157" s="206">
        <v>45778</v>
      </c>
      <c r="G1157" s="223">
        <f t="shared" si="264"/>
        <v>31</v>
      </c>
      <c r="H1157" s="202">
        <f t="shared" si="236"/>
        <v>45806</v>
      </c>
      <c r="I1157" s="224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213</v>
      </c>
      <c r="E1158" s="112" t="s">
        <v>213</v>
      </c>
      <c r="F1158" s="206">
        <v>45778</v>
      </c>
      <c r="G1158" s="223">
        <f t="shared" si="264"/>
        <v>31</v>
      </c>
      <c r="H1158" s="202">
        <f t="shared" si="236"/>
        <v>45807</v>
      </c>
      <c r="I1158" s="224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213</v>
      </c>
      <c r="E1159" s="112" t="s">
        <v>213</v>
      </c>
      <c r="F1159" s="206">
        <v>45778</v>
      </c>
      <c r="G1159" s="223">
        <f t="shared" si="264"/>
        <v>31</v>
      </c>
      <c r="H1159" s="202">
        <f t="shared" si="236"/>
        <v>45808</v>
      </c>
      <c r="I1159" s="224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223">
        <v>6</v>
      </c>
      <c r="C1160" s="112">
        <v>2025</v>
      </c>
      <c r="D1160" s="112" t="s">
        <v>213</v>
      </c>
      <c r="E1160" s="112" t="s">
        <v>213</v>
      </c>
      <c r="F1160" s="206">
        <v>45809</v>
      </c>
      <c r="G1160" s="223">
        <f t="shared" si="264"/>
        <v>30</v>
      </c>
      <c r="H1160" s="202">
        <f t="shared" si="236"/>
        <v>45809</v>
      </c>
      <c r="I1160" s="224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223">
        <v>6</v>
      </c>
      <c r="C1161" s="112">
        <v>2025</v>
      </c>
      <c r="D1161" s="112" t="s">
        <v>213</v>
      </c>
      <c r="E1161" s="112" t="s">
        <v>213</v>
      </c>
      <c r="F1161" s="206">
        <v>45809</v>
      </c>
      <c r="G1161" s="223">
        <f t="shared" si="264"/>
        <v>30</v>
      </c>
      <c r="H1161" s="202">
        <f t="shared" si="236"/>
        <v>45810</v>
      </c>
      <c r="I1161" s="224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223">
        <v>6</v>
      </c>
      <c r="C1162" s="112">
        <v>2025</v>
      </c>
      <c r="D1162" s="112" t="s">
        <v>213</v>
      </c>
      <c r="E1162" s="112" t="s">
        <v>213</v>
      </c>
      <c r="F1162" s="206">
        <v>45809</v>
      </c>
      <c r="G1162" s="223">
        <f t="shared" si="264"/>
        <v>30</v>
      </c>
      <c r="H1162" s="202">
        <f t="shared" si="236"/>
        <v>45811</v>
      </c>
      <c r="I1162" s="224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223">
        <v>6</v>
      </c>
      <c r="C1163" s="112">
        <v>2025</v>
      </c>
      <c r="D1163" s="112" t="s">
        <v>213</v>
      </c>
      <c r="E1163" s="112" t="s">
        <v>213</v>
      </c>
      <c r="F1163" s="206">
        <v>45809</v>
      </c>
      <c r="G1163" s="223">
        <f t="shared" ref="G1163:G1194" si="277">DAY(EOMONTH(F1163,0))</f>
        <v>30</v>
      </c>
      <c r="H1163" s="202">
        <f t="shared" si="236"/>
        <v>45812</v>
      </c>
      <c r="I1163" s="224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223">
        <v>6</v>
      </c>
      <c r="C1164" s="112">
        <v>2025</v>
      </c>
      <c r="D1164" s="112" t="s">
        <v>213</v>
      </c>
      <c r="E1164" s="112" t="s">
        <v>213</v>
      </c>
      <c r="F1164" s="206">
        <v>45809</v>
      </c>
      <c r="G1164" s="223">
        <f t="shared" si="277"/>
        <v>30</v>
      </c>
      <c r="H1164" s="202">
        <f t="shared" si="236"/>
        <v>45813</v>
      </c>
      <c r="I1164" s="224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223">
        <v>6</v>
      </c>
      <c r="C1165" s="112">
        <v>2025</v>
      </c>
      <c r="D1165" s="112" t="s">
        <v>213</v>
      </c>
      <c r="E1165" s="112" t="s">
        <v>213</v>
      </c>
      <c r="F1165" s="206">
        <v>45809</v>
      </c>
      <c r="G1165" s="223">
        <f t="shared" si="277"/>
        <v>30</v>
      </c>
      <c r="H1165" s="202">
        <f t="shared" si="236"/>
        <v>45814</v>
      </c>
      <c r="I1165" s="224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223">
        <v>6</v>
      </c>
      <c r="C1166" s="112">
        <v>2025</v>
      </c>
      <c r="D1166" s="112" t="s">
        <v>213</v>
      </c>
      <c r="E1166" s="112" t="s">
        <v>213</v>
      </c>
      <c r="F1166" s="206">
        <v>45809</v>
      </c>
      <c r="G1166" s="223">
        <f t="shared" si="277"/>
        <v>30</v>
      </c>
      <c r="H1166" s="202">
        <f t="shared" si="236"/>
        <v>45815</v>
      </c>
      <c r="I1166" s="224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223">
        <v>6</v>
      </c>
      <c r="C1167" s="112">
        <v>2025</v>
      </c>
      <c r="D1167" s="112" t="s">
        <v>213</v>
      </c>
      <c r="E1167" s="112" t="s">
        <v>213</v>
      </c>
      <c r="F1167" s="206">
        <v>45809</v>
      </c>
      <c r="G1167" s="223">
        <f t="shared" si="277"/>
        <v>30</v>
      </c>
      <c r="H1167" s="202">
        <f t="shared" si="236"/>
        <v>45816</v>
      </c>
      <c r="I1167" s="224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:P1172" si="280">IFERROR(AVERAGEIF(J1167:O1167,"&gt;"&amp;0,J1167:O1167),"")</f>
        <v>5.3055666669739034</v>
      </c>
      <c r="Q1167" s="61">
        <f t="shared" ref="Q1167:Q1172" si="281">MAXA(J1167:O1167)</f>
        <v>5.4219167621229483</v>
      </c>
    </row>
    <row r="1168" spans="1:17">
      <c r="A1168" s="112" t="s">
        <v>4</v>
      </c>
      <c r="B1168" s="223">
        <v>6</v>
      </c>
      <c r="C1168" s="112">
        <v>2025</v>
      </c>
      <c r="D1168" s="112" t="s">
        <v>213</v>
      </c>
      <c r="E1168" s="112" t="s">
        <v>213</v>
      </c>
      <c r="F1168" s="206">
        <v>45809</v>
      </c>
      <c r="G1168" s="223">
        <f t="shared" si="277"/>
        <v>30</v>
      </c>
      <c r="H1168" s="202">
        <f t="shared" si="236"/>
        <v>45817</v>
      </c>
      <c r="I1168" s="224">
        <f>_xlfn.XLOOKUP(Table12[[#This Row],[Month Year]],'Modelling New'!D:D,'Modelling New'!N:N)</f>
        <v>10.507</v>
      </c>
      <c r="J1168" s="178">
        <f>'Raw Data'!K80/J$1</f>
        <v>0</v>
      </c>
      <c r="K1168" s="61">
        <f>'Raw Data'!L80/K$1</f>
        <v>0</v>
      </c>
      <c r="L1168" s="61">
        <f>'Raw Data'!M80/L$1</f>
        <v>0</v>
      </c>
      <c r="M1168" s="61">
        <f>'Raw Data'!N80/M$1</f>
        <v>0</v>
      </c>
      <c r="N1168" s="61">
        <f>'Raw Data'!O80/N$1</f>
        <v>0</v>
      </c>
      <c r="O1168" s="61">
        <f>'Raw Data'!P80/O$1</f>
        <v>0</v>
      </c>
      <c r="P1168" s="61" t="str">
        <f t="shared" si="280"/>
        <v/>
      </c>
      <c r="Q1168" s="61">
        <f t="shared" si="281"/>
        <v>0</v>
      </c>
    </row>
    <row r="1169" spans="1:17">
      <c r="A1169" s="112" t="s">
        <v>4</v>
      </c>
      <c r="B1169" s="223">
        <v>6</v>
      </c>
      <c r="C1169" s="112">
        <v>2025</v>
      </c>
      <c r="D1169" s="112" t="s">
        <v>213</v>
      </c>
      <c r="E1169" s="112" t="s">
        <v>213</v>
      </c>
      <c r="F1169" s="206">
        <v>45809</v>
      </c>
      <c r="G1169" s="223">
        <f t="shared" si="277"/>
        <v>30</v>
      </c>
      <c r="H1169" s="202">
        <f t="shared" si="236"/>
        <v>45818</v>
      </c>
      <c r="I1169" s="224">
        <f>_xlfn.XLOOKUP(Table12[[#This Row],[Month Year]],'Modelling New'!D:D,'Modelling New'!N:N)</f>
        <v>10.507</v>
      </c>
      <c r="J1169" s="178">
        <f>'Raw Data'!K81/J$1</f>
        <v>0</v>
      </c>
      <c r="K1169" s="61">
        <f>'Raw Data'!L81/K$1</f>
        <v>0</v>
      </c>
      <c r="L1169" s="61">
        <f>'Raw Data'!M81/L$1</f>
        <v>0</v>
      </c>
      <c r="M1169" s="61">
        <f>'Raw Data'!N81/M$1</f>
        <v>0</v>
      </c>
      <c r="N1169" s="61">
        <f>'Raw Data'!O81/N$1</f>
        <v>0</v>
      </c>
      <c r="O1169" s="61">
        <f>'Raw Data'!P81/O$1</f>
        <v>0</v>
      </c>
      <c r="P1169" s="61" t="str">
        <f t="shared" si="280"/>
        <v/>
      </c>
      <c r="Q1169" s="61">
        <f t="shared" si="281"/>
        <v>0</v>
      </c>
    </row>
    <row r="1170" spans="1:17">
      <c r="A1170" s="112" t="s">
        <v>4</v>
      </c>
      <c r="B1170" s="223">
        <v>6</v>
      </c>
      <c r="C1170" s="112">
        <v>2025</v>
      </c>
      <c r="D1170" s="112" t="s">
        <v>213</v>
      </c>
      <c r="E1170" s="112" t="s">
        <v>213</v>
      </c>
      <c r="F1170" s="206">
        <v>45809</v>
      </c>
      <c r="G1170" s="223">
        <f t="shared" si="277"/>
        <v>30</v>
      </c>
      <c r="H1170" s="202">
        <f t="shared" si="236"/>
        <v>45819</v>
      </c>
      <c r="I1170" s="224">
        <f>_xlfn.XLOOKUP(Table12[[#This Row],[Month Year]],'Modelling New'!D:D,'Modelling New'!N:N)</f>
        <v>10.507</v>
      </c>
      <c r="J1170" s="178">
        <f>'Raw Data'!K82/J$1</f>
        <v>0</v>
      </c>
      <c r="K1170" s="61">
        <f>'Raw Data'!L82/K$1</f>
        <v>0</v>
      </c>
      <c r="L1170" s="61">
        <f>'Raw Data'!M82/L$1</f>
        <v>0</v>
      </c>
      <c r="M1170" s="61">
        <f>'Raw Data'!N82/M$1</f>
        <v>0</v>
      </c>
      <c r="N1170" s="61">
        <f>'Raw Data'!O82/N$1</f>
        <v>0</v>
      </c>
      <c r="O1170" s="61">
        <f>'Raw Data'!P82/O$1</f>
        <v>0</v>
      </c>
      <c r="P1170" s="61" t="str">
        <f t="shared" si="280"/>
        <v/>
      </c>
      <c r="Q1170" s="61">
        <f t="shared" si="281"/>
        <v>0</v>
      </c>
    </row>
    <row r="1171" spans="1:17">
      <c r="A1171" s="112" t="s">
        <v>4</v>
      </c>
      <c r="B1171" s="223">
        <v>6</v>
      </c>
      <c r="C1171" s="112">
        <v>2025</v>
      </c>
      <c r="D1171" s="112" t="s">
        <v>213</v>
      </c>
      <c r="E1171" s="112" t="s">
        <v>213</v>
      </c>
      <c r="F1171" s="206">
        <v>45809</v>
      </c>
      <c r="G1171" s="223">
        <f t="shared" si="277"/>
        <v>30</v>
      </c>
      <c r="H1171" s="202">
        <f t="shared" si="236"/>
        <v>45820</v>
      </c>
      <c r="I1171" s="224">
        <f>_xlfn.XLOOKUP(Table12[[#This Row],[Month Year]],'Modelling New'!D:D,'Modelling New'!N:N)</f>
        <v>10.507</v>
      </c>
      <c r="J1171" s="178">
        <f>'Raw Data'!K83/J$1</f>
        <v>0</v>
      </c>
      <c r="K1171" s="61">
        <f>'Raw Data'!L83/K$1</f>
        <v>0</v>
      </c>
      <c r="L1171" s="61">
        <f>'Raw Data'!M83/L$1</f>
        <v>0</v>
      </c>
      <c r="M1171" s="61">
        <f>'Raw Data'!N83/M$1</f>
        <v>0</v>
      </c>
      <c r="N1171" s="61">
        <f>'Raw Data'!O83/N$1</f>
        <v>0</v>
      </c>
      <c r="O1171" s="61">
        <f>'Raw Data'!P83/O$1</f>
        <v>0</v>
      </c>
      <c r="P1171" s="61" t="str">
        <f t="shared" si="280"/>
        <v/>
      </c>
      <c r="Q1171" s="61">
        <f t="shared" si="281"/>
        <v>0</v>
      </c>
    </row>
    <row r="1172" spans="1:17">
      <c r="A1172" s="112" t="s">
        <v>4</v>
      </c>
      <c r="B1172" s="223">
        <v>6</v>
      </c>
      <c r="C1172" s="112">
        <v>2025</v>
      </c>
      <c r="D1172" s="112" t="s">
        <v>213</v>
      </c>
      <c r="E1172" s="112" t="s">
        <v>213</v>
      </c>
      <c r="F1172" s="206">
        <v>45809</v>
      </c>
      <c r="G1172" s="223">
        <f t="shared" si="277"/>
        <v>30</v>
      </c>
      <c r="H1172" s="202">
        <f t="shared" si="236"/>
        <v>45821</v>
      </c>
      <c r="I1172" s="224">
        <f>_xlfn.XLOOKUP(Table12[[#This Row],[Month Year]],'Modelling New'!D:D,'Modelling New'!N:N)</f>
        <v>10.507</v>
      </c>
      <c r="J1172" s="178">
        <f>'Raw Data'!K84/J$1</f>
        <v>0</v>
      </c>
      <c r="K1172" s="61">
        <f>'Raw Data'!L84/K$1</f>
        <v>0</v>
      </c>
      <c r="L1172" s="61">
        <f>'Raw Data'!M84/L$1</f>
        <v>0</v>
      </c>
      <c r="M1172" s="61">
        <f>'Raw Data'!N84/M$1</f>
        <v>0</v>
      </c>
      <c r="N1172" s="61">
        <f>'Raw Data'!O84/N$1</f>
        <v>0</v>
      </c>
      <c r="O1172" s="61">
        <f>'Raw Data'!P84/O$1</f>
        <v>0</v>
      </c>
      <c r="P1172" s="61" t="str">
        <f t="shared" si="280"/>
        <v/>
      </c>
      <c r="Q1172" s="61">
        <f t="shared" si="281"/>
        <v>0</v>
      </c>
    </row>
    <row r="1173" spans="1:17">
      <c r="A1173" s="112" t="s">
        <v>4</v>
      </c>
      <c r="B1173" s="223">
        <v>6</v>
      </c>
      <c r="C1173" s="112">
        <v>2025</v>
      </c>
      <c r="D1173" s="112" t="s">
        <v>213</v>
      </c>
      <c r="E1173" s="112" t="s">
        <v>213</v>
      </c>
      <c r="F1173" s="206">
        <v>45809</v>
      </c>
      <c r="G1173" s="223">
        <f t="shared" si="277"/>
        <v>30</v>
      </c>
      <c r="H1173" s="202">
        <f t="shared" si="236"/>
        <v>45822</v>
      </c>
      <c r="I1173" s="224">
        <f>_xlfn.XLOOKUP(Table12[[#This Row],[Month Year]],'Modelling New'!D:D,'Modelling New'!N:N)</f>
        <v>10.507</v>
      </c>
      <c r="J1173" s="178">
        <f>'Raw Data'!K92/J$1</f>
        <v>0</v>
      </c>
      <c r="K1173" s="61">
        <f>'Raw Data'!L92/K$1</f>
        <v>0</v>
      </c>
      <c r="L1173" s="61">
        <f>'Raw Data'!M92/L$1</f>
        <v>0</v>
      </c>
      <c r="M1173" s="61">
        <f>'Raw Data'!N92/M$1</f>
        <v>0</v>
      </c>
      <c r="N1173" s="61">
        <f>'Raw Data'!O92/N$1</f>
        <v>0</v>
      </c>
      <c r="O1173" s="61">
        <f>'Raw Data'!P92/O$1</f>
        <v>0</v>
      </c>
      <c r="P1173" s="61" t="str">
        <f t="shared" ref="P1173:P1194" si="282">IFERROR(AVERAGEIF(J1173:O1173,"&gt;"&amp;0,J1173:O1173),"")</f>
        <v/>
      </c>
      <c r="Q1173" s="61">
        <f t="shared" ref="Q1173:Q1194" si="283">MAXA(J1173:O1173)</f>
        <v>0</v>
      </c>
    </row>
    <row r="1174" spans="1:17">
      <c r="A1174" s="112" t="s">
        <v>4</v>
      </c>
      <c r="B1174" s="223">
        <v>6</v>
      </c>
      <c r="C1174" s="112">
        <v>2025</v>
      </c>
      <c r="D1174" s="112" t="s">
        <v>213</v>
      </c>
      <c r="E1174" s="112" t="s">
        <v>213</v>
      </c>
      <c r="F1174" s="206">
        <v>45809</v>
      </c>
      <c r="G1174" s="223">
        <f t="shared" si="277"/>
        <v>30</v>
      </c>
      <c r="H1174" s="202">
        <f t="shared" si="236"/>
        <v>45823</v>
      </c>
      <c r="I1174" s="224">
        <f>_xlfn.XLOOKUP(Table12[[#This Row],[Month Year]],'Modelling New'!D:D,'Modelling New'!N:N)</f>
        <v>10.507</v>
      </c>
      <c r="J1174" s="178">
        <f>'Raw Data'!K93/J$1</f>
        <v>0</v>
      </c>
      <c r="K1174" s="61">
        <f>'Raw Data'!L93/K$1</f>
        <v>0</v>
      </c>
      <c r="L1174" s="61">
        <f>'Raw Data'!M93/L$1</f>
        <v>0</v>
      </c>
      <c r="M1174" s="61">
        <f>'Raw Data'!N93/M$1</f>
        <v>0</v>
      </c>
      <c r="N1174" s="61">
        <f>'Raw Data'!O93/N$1</f>
        <v>0</v>
      </c>
      <c r="O1174" s="61">
        <f>'Raw Data'!P93/O$1</f>
        <v>0</v>
      </c>
      <c r="P1174" s="61" t="str">
        <f t="shared" si="282"/>
        <v/>
      </c>
      <c r="Q1174" s="61">
        <f t="shared" si="283"/>
        <v>0</v>
      </c>
    </row>
    <row r="1175" spans="1:17">
      <c r="A1175" s="112" t="s">
        <v>4</v>
      </c>
      <c r="B1175" s="223">
        <v>6</v>
      </c>
      <c r="C1175" s="112">
        <v>2025</v>
      </c>
      <c r="D1175" s="112" t="s">
        <v>213</v>
      </c>
      <c r="E1175" s="112" t="s">
        <v>213</v>
      </c>
      <c r="F1175" s="206">
        <v>45809</v>
      </c>
      <c r="G1175" s="223">
        <f t="shared" si="277"/>
        <v>30</v>
      </c>
      <c r="H1175" s="202">
        <f t="shared" si="236"/>
        <v>45824</v>
      </c>
      <c r="I1175" s="224">
        <f>_xlfn.XLOOKUP(Table12[[#This Row],[Month Year]],'Modelling New'!D:D,'Modelling New'!N:N)</f>
        <v>10.507</v>
      </c>
      <c r="J1175" s="178">
        <f>'Raw Data'!K94/J$1</f>
        <v>0</v>
      </c>
      <c r="K1175" s="61">
        <f>'Raw Data'!L94/K$1</f>
        <v>0</v>
      </c>
      <c r="L1175" s="61">
        <f>'Raw Data'!M94/L$1</f>
        <v>0</v>
      </c>
      <c r="M1175" s="61">
        <f>'Raw Data'!N94/M$1</f>
        <v>0</v>
      </c>
      <c r="N1175" s="61">
        <f>'Raw Data'!O94/N$1</f>
        <v>0</v>
      </c>
      <c r="O1175" s="61">
        <f>'Raw Data'!P94/O$1</f>
        <v>0</v>
      </c>
      <c r="P1175" s="61" t="str">
        <f t="shared" si="282"/>
        <v/>
      </c>
      <c r="Q1175" s="61">
        <f t="shared" si="283"/>
        <v>0</v>
      </c>
    </row>
    <row r="1176" spans="1:17">
      <c r="A1176" s="112" t="s">
        <v>4</v>
      </c>
      <c r="B1176" s="223">
        <v>6</v>
      </c>
      <c r="C1176" s="112">
        <v>2025</v>
      </c>
      <c r="D1176" s="112" t="s">
        <v>213</v>
      </c>
      <c r="E1176" s="112" t="s">
        <v>213</v>
      </c>
      <c r="F1176" s="206">
        <v>45809</v>
      </c>
      <c r="G1176" s="223">
        <f t="shared" si="277"/>
        <v>30</v>
      </c>
      <c r="H1176" s="202">
        <f t="shared" si="236"/>
        <v>45825</v>
      </c>
      <c r="I1176" s="224">
        <f>_xlfn.XLOOKUP(Table12[[#This Row],[Month Year]],'Modelling New'!D:D,'Modelling New'!N:N)</f>
        <v>10.507</v>
      </c>
      <c r="J1176" s="178">
        <f>'Raw Data'!K95/J$1</f>
        <v>0</v>
      </c>
      <c r="K1176" s="61">
        <f>'Raw Data'!L95/K$1</f>
        <v>0</v>
      </c>
      <c r="L1176" s="61">
        <f>'Raw Data'!M95/L$1</f>
        <v>0</v>
      </c>
      <c r="M1176" s="61">
        <f>'Raw Data'!N95/M$1</f>
        <v>0</v>
      </c>
      <c r="N1176" s="61">
        <f>'Raw Data'!O95/N$1</f>
        <v>0</v>
      </c>
      <c r="O1176" s="61">
        <f>'Raw Data'!P95/O$1</f>
        <v>0</v>
      </c>
      <c r="P1176" s="61" t="str">
        <f t="shared" si="282"/>
        <v/>
      </c>
      <c r="Q1176" s="61">
        <f t="shared" si="283"/>
        <v>0</v>
      </c>
    </row>
    <row r="1177" spans="1:17">
      <c r="A1177" s="112" t="s">
        <v>4</v>
      </c>
      <c r="B1177" s="223">
        <v>6</v>
      </c>
      <c r="C1177" s="112">
        <v>2025</v>
      </c>
      <c r="D1177" s="112" t="s">
        <v>213</v>
      </c>
      <c r="E1177" s="112" t="s">
        <v>213</v>
      </c>
      <c r="F1177" s="206">
        <v>45809</v>
      </c>
      <c r="G1177" s="223">
        <f t="shared" si="277"/>
        <v>30</v>
      </c>
      <c r="H1177" s="202">
        <f t="shared" si="236"/>
        <v>45826</v>
      </c>
      <c r="I1177" s="224">
        <f>_xlfn.XLOOKUP(Table12[[#This Row],[Month Year]],'Modelling New'!D:D,'Modelling New'!N:N)</f>
        <v>10.507</v>
      </c>
      <c r="J1177" s="178">
        <f>'Raw Data'!K96/J$1</f>
        <v>0</v>
      </c>
      <c r="K1177" s="61">
        <f>'Raw Data'!L96/K$1</f>
        <v>0</v>
      </c>
      <c r="L1177" s="61">
        <f>'Raw Data'!M96/L$1</f>
        <v>0</v>
      </c>
      <c r="M1177" s="61">
        <f>'Raw Data'!N96/M$1</f>
        <v>0</v>
      </c>
      <c r="N1177" s="61">
        <f>'Raw Data'!O96/N$1</f>
        <v>0</v>
      </c>
      <c r="O1177" s="61">
        <f>'Raw Data'!P96/O$1</f>
        <v>0</v>
      </c>
      <c r="P1177" s="61" t="str">
        <f t="shared" si="282"/>
        <v/>
      </c>
      <c r="Q1177" s="61">
        <f t="shared" si="283"/>
        <v>0</v>
      </c>
    </row>
    <row r="1178" spans="1:17">
      <c r="A1178" s="112" t="s">
        <v>4</v>
      </c>
      <c r="B1178" s="223">
        <v>6</v>
      </c>
      <c r="C1178" s="112">
        <v>2025</v>
      </c>
      <c r="D1178" s="112" t="s">
        <v>213</v>
      </c>
      <c r="E1178" s="112" t="s">
        <v>213</v>
      </c>
      <c r="F1178" s="206">
        <v>45809</v>
      </c>
      <c r="G1178" s="223">
        <f t="shared" si="277"/>
        <v>30</v>
      </c>
      <c r="H1178" s="202">
        <f t="shared" si="236"/>
        <v>45827</v>
      </c>
      <c r="I1178" s="224">
        <f>_xlfn.XLOOKUP(Table12[[#This Row],[Month Year]],'Modelling New'!D:D,'Modelling New'!N:N)</f>
        <v>10.507</v>
      </c>
      <c r="J1178" s="178">
        <f>'Raw Data'!K97/J$1</f>
        <v>0</v>
      </c>
      <c r="K1178" s="61">
        <f>'Raw Data'!L97/K$1</f>
        <v>0</v>
      </c>
      <c r="L1178" s="61">
        <f>'Raw Data'!M97/L$1</f>
        <v>0</v>
      </c>
      <c r="M1178" s="61">
        <f>'Raw Data'!N97/M$1</f>
        <v>0</v>
      </c>
      <c r="N1178" s="61">
        <f>'Raw Data'!O97/N$1</f>
        <v>0</v>
      </c>
      <c r="O1178" s="61">
        <f>'Raw Data'!P97/O$1</f>
        <v>0</v>
      </c>
      <c r="P1178" s="61" t="str">
        <f t="shared" si="282"/>
        <v/>
      </c>
      <c r="Q1178" s="61">
        <f t="shared" si="283"/>
        <v>0</v>
      </c>
    </row>
    <row r="1179" spans="1:17">
      <c r="A1179" s="112" t="s">
        <v>4</v>
      </c>
      <c r="B1179" s="223">
        <v>6</v>
      </c>
      <c r="C1179" s="112">
        <v>2025</v>
      </c>
      <c r="D1179" s="112" t="s">
        <v>213</v>
      </c>
      <c r="E1179" s="112" t="s">
        <v>213</v>
      </c>
      <c r="F1179" s="206">
        <v>45809</v>
      </c>
      <c r="G1179" s="223">
        <f t="shared" si="277"/>
        <v>30</v>
      </c>
      <c r="H1179" s="202">
        <f t="shared" si="236"/>
        <v>45828</v>
      </c>
      <c r="I1179" s="224">
        <f>_xlfn.XLOOKUP(Table12[[#This Row],[Month Year]],'Modelling New'!D:D,'Modelling New'!N:N)</f>
        <v>10.507</v>
      </c>
      <c r="J1179" s="178">
        <f>'Raw Data'!K98/J$1</f>
        <v>0</v>
      </c>
      <c r="K1179" s="61">
        <f>'Raw Data'!L98/K$1</f>
        <v>0</v>
      </c>
      <c r="L1179" s="61">
        <f>'Raw Data'!M98/L$1</f>
        <v>0</v>
      </c>
      <c r="M1179" s="61">
        <f>'Raw Data'!N98/M$1</f>
        <v>0</v>
      </c>
      <c r="N1179" s="61">
        <f>'Raw Data'!O98/N$1</f>
        <v>0</v>
      </c>
      <c r="O1179" s="61">
        <f>'Raw Data'!P98/O$1</f>
        <v>0</v>
      </c>
      <c r="P1179" s="61" t="str">
        <f t="shared" si="282"/>
        <v/>
      </c>
      <c r="Q1179" s="61">
        <f t="shared" si="283"/>
        <v>0</v>
      </c>
    </row>
    <row r="1180" spans="1:17">
      <c r="A1180" s="112" t="s">
        <v>4</v>
      </c>
      <c r="B1180" s="223">
        <v>6</v>
      </c>
      <c r="C1180" s="112">
        <v>2025</v>
      </c>
      <c r="D1180" s="112" t="s">
        <v>213</v>
      </c>
      <c r="E1180" s="112" t="s">
        <v>213</v>
      </c>
      <c r="F1180" s="206">
        <v>45809</v>
      </c>
      <c r="G1180" s="223">
        <f t="shared" si="277"/>
        <v>30</v>
      </c>
      <c r="H1180" s="202">
        <f t="shared" si="236"/>
        <v>45829</v>
      </c>
      <c r="I1180" s="224">
        <f>_xlfn.XLOOKUP(Table12[[#This Row],[Month Year]],'Modelling New'!D:D,'Modelling New'!N:N)</f>
        <v>10.507</v>
      </c>
      <c r="J1180" s="178">
        <f>'Raw Data'!K99/J$1</f>
        <v>0</v>
      </c>
      <c r="K1180" s="61">
        <f>'Raw Data'!L99/K$1</f>
        <v>0</v>
      </c>
      <c r="L1180" s="61">
        <f>'Raw Data'!M99/L$1</f>
        <v>0</v>
      </c>
      <c r="M1180" s="61">
        <f>'Raw Data'!N99/M$1</f>
        <v>0</v>
      </c>
      <c r="N1180" s="61">
        <f>'Raw Data'!O99/N$1</f>
        <v>0</v>
      </c>
      <c r="O1180" s="61">
        <f>'Raw Data'!P99/O$1</f>
        <v>0</v>
      </c>
      <c r="P1180" s="61" t="str">
        <f t="shared" si="282"/>
        <v/>
      </c>
      <c r="Q1180" s="61">
        <f t="shared" si="283"/>
        <v>0</v>
      </c>
    </row>
    <row r="1181" spans="1:17">
      <c r="A1181" s="112" t="s">
        <v>4</v>
      </c>
      <c r="B1181" s="223">
        <v>6</v>
      </c>
      <c r="C1181" s="112">
        <v>2025</v>
      </c>
      <c r="D1181" s="112" t="s">
        <v>213</v>
      </c>
      <c r="E1181" s="112" t="s">
        <v>213</v>
      </c>
      <c r="F1181" s="206">
        <v>45809</v>
      </c>
      <c r="G1181" s="223">
        <f t="shared" si="277"/>
        <v>30</v>
      </c>
      <c r="H1181" s="202">
        <f t="shared" si="236"/>
        <v>45830</v>
      </c>
      <c r="I1181" s="224">
        <f>_xlfn.XLOOKUP(Table12[[#This Row],[Month Year]],'Modelling New'!D:D,'Modelling New'!N:N)</f>
        <v>10.507</v>
      </c>
      <c r="J1181" s="178">
        <f>'Raw Data'!K100/J$1</f>
        <v>0</v>
      </c>
      <c r="K1181" s="61">
        <f>'Raw Data'!L100/K$1</f>
        <v>0</v>
      </c>
      <c r="L1181" s="61">
        <f>'Raw Data'!M100/L$1</f>
        <v>0</v>
      </c>
      <c r="M1181" s="61">
        <f>'Raw Data'!N100/M$1</f>
        <v>0</v>
      </c>
      <c r="N1181" s="61">
        <f>'Raw Data'!O100/N$1</f>
        <v>0</v>
      </c>
      <c r="O1181" s="61">
        <f>'Raw Data'!P100/O$1</f>
        <v>0</v>
      </c>
      <c r="P1181" s="61" t="str">
        <f t="shared" si="282"/>
        <v/>
      </c>
      <c r="Q1181" s="61">
        <f t="shared" si="283"/>
        <v>0</v>
      </c>
    </row>
    <row r="1182" spans="1:17">
      <c r="A1182" s="112" t="s">
        <v>4</v>
      </c>
      <c r="B1182" s="223">
        <v>6</v>
      </c>
      <c r="C1182" s="112">
        <v>2025</v>
      </c>
      <c r="D1182" s="112" t="s">
        <v>213</v>
      </c>
      <c r="E1182" s="112" t="s">
        <v>213</v>
      </c>
      <c r="F1182" s="206">
        <v>45809</v>
      </c>
      <c r="G1182" s="223">
        <f t="shared" si="277"/>
        <v>30</v>
      </c>
      <c r="H1182" s="202">
        <f t="shared" si="236"/>
        <v>45831</v>
      </c>
      <c r="I1182" s="224">
        <f>_xlfn.XLOOKUP(Table12[[#This Row],[Month Year]],'Modelling New'!D:D,'Modelling New'!N:N)</f>
        <v>10.507</v>
      </c>
      <c r="J1182" s="178">
        <f>'Raw Data'!K101/J$1</f>
        <v>0</v>
      </c>
      <c r="K1182" s="61">
        <f>'Raw Data'!L101/K$1</f>
        <v>0</v>
      </c>
      <c r="L1182" s="61">
        <f>'Raw Data'!M101/L$1</f>
        <v>0</v>
      </c>
      <c r="M1182" s="61">
        <f>'Raw Data'!N101/M$1</f>
        <v>0</v>
      </c>
      <c r="N1182" s="61">
        <f>'Raw Data'!O101/N$1</f>
        <v>0</v>
      </c>
      <c r="O1182" s="61">
        <f>'Raw Data'!P101/O$1</f>
        <v>0</v>
      </c>
      <c r="P1182" s="61" t="str">
        <f t="shared" si="282"/>
        <v/>
      </c>
      <c r="Q1182" s="61">
        <f t="shared" si="283"/>
        <v>0</v>
      </c>
    </row>
    <row r="1183" spans="1:17">
      <c r="A1183" s="112" t="s">
        <v>4</v>
      </c>
      <c r="B1183" s="223">
        <v>6</v>
      </c>
      <c r="C1183" s="112">
        <v>2025</v>
      </c>
      <c r="D1183" s="112" t="s">
        <v>213</v>
      </c>
      <c r="E1183" s="112" t="s">
        <v>213</v>
      </c>
      <c r="F1183" s="206">
        <v>45809</v>
      </c>
      <c r="G1183" s="223">
        <f t="shared" si="277"/>
        <v>30</v>
      </c>
      <c r="H1183" s="202">
        <f t="shared" si="236"/>
        <v>45832</v>
      </c>
      <c r="I1183" s="224">
        <f>_xlfn.XLOOKUP(Table12[[#This Row],[Month Year]],'Modelling New'!D:D,'Modelling New'!N:N)</f>
        <v>10.507</v>
      </c>
      <c r="J1183" s="178">
        <f>'Raw Data'!K102/J$1</f>
        <v>0</v>
      </c>
      <c r="K1183" s="61">
        <f>'Raw Data'!L102/K$1</f>
        <v>0</v>
      </c>
      <c r="L1183" s="61">
        <f>'Raw Data'!M102/L$1</f>
        <v>0</v>
      </c>
      <c r="M1183" s="61">
        <f>'Raw Data'!N102/M$1</f>
        <v>0</v>
      </c>
      <c r="N1183" s="61">
        <f>'Raw Data'!O102/N$1</f>
        <v>0</v>
      </c>
      <c r="O1183" s="61">
        <f>'Raw Data'!P102/O$1</f>
        <v>0</v>
      </c>
      <c r="P1183" s="61" t="str">
        <f t="shared" si="282"/>
        <v/>
      </c>
      <c r="Q1183" s="61">
        <f t="shared" si="283"/>
        <v>0</v>
      </c>
    </row>
    <row r="1184" spans="1:17">
      <c r="A1184" s="112" t="s">
        <v>4</v>
      </c>
      <c r="B1184" s="223">
        <v>6</v>
      </c>
      <c r="C1184" s="112">
        <v>2025</v>
      </c>
      <c r="D1184" s="112" t="s">
        <v>213</v>
      </c>
      <c r="E1184" s="112" t="s">
        <v>213</v>
      </c>
      <c r="F1184" s="206">
        <v>45809</v>
      </c>
      <c r="G1184" s="223">
        <f t="shared" si="277"/>
        <v>30</v>
      </c>
      <c r="H1184" s="202">
        <f t="shared" si="236"/>
        <v>45833</v>
      </c>
      <c r="I1184" s="224">
        <f>_xlfn.XLOOKUP(Table12[[#This Row],[Month Year]],'Modelling New'!D:D,'Modelling New'!N:N)</f>
        <v>10.507</v>
      </c>
      <c r="J1184" s="178">
        <f>'Raw Data'!K103/J$1</f>
        <v>0</v>
      </c>
      <c r="K1184" s="61">
        <f>'Raw Data'!L103/K$1</f>
        <v>0</v>
      </c>
      <c r="L1184" s="61">
        <f>'Raw Data'!M103/L$1</f>
        <v>0</v>
      </c>
      <c r="M1184" s="61">
        <f>'Raw Data'!N103/M$1</f>
        <v>0</v>
      </c>
      <c r="N1184" s="61">
        <f>'Raw Data'!O103/N$1</f>
        <v>0</v>
      </c>
      <c r="O1184" s="61">
        <f>'Raw Data'!P103/O$1</f>
        <v>0</v>
      </c>
      <c r="P1184" s="61" t="str">
        <f t="shared" si="282"/>
        <v/>
      </c>
      <c r="Q1184" s="61">
        <f t="shared" si="283"/>
        <v>0</v>
      </c>
    </row>
    <row r="1185" spans="1:17">
      <c r="A1185" s="112" t="s">
        <v>4</v>
      </c>
      <c r="B1185" s="223">
        <v>6</v>
      </c>
      <c r="C1185" s="112">
        <v>2025</v>
      </c>
      <c r="D1185" s="112" t="s">
        <v>213</v>
      </c>
      <c r="E1185" s="112" t="s">
        <v>213</v>
      </c>
      <c r="F1185" s="206">
        <v>45809</v>
      </c>
      <c r="G1185" s="223">
        <f t="shared" si="277"/>
        <v>30</v>
      </c>
      <c r="H1185" s="202">
        <f t="shared" si="236"/>
        <v>45834</v>
      </c>
      <c r="I1185" s="224">
        <f>_xlfn.XLOOKUP(Table12[[#This Row],[Month Year]],'Modelling New'!D:D,'Modelling New'!N:N)</f>
        <v>10.507</v>
      </c>
      <c r="J1185" s="178">
        <f>'Raw Data'!K104/J$1</f>
        <v>0</v>
      </c>
      <c r="K1185" s="61">
        <f>'Raw Data'!L104/K$1</f>
        <v>0</v>
      </c>
      <c r="L1185" s="61">
        <f>'Raw Data'!M104/L$1</f>
        <v>0</v>
      </c>
      <c r="M1185" s="61">
        <f>'Raw Data'!N104/M$1</f>
        <v>0</v>
      </c>
      <c r="N1185" s="61">
        <f>'Raw Data'!O104/N$1</f>
        <v>0</v>
      </c>
      <c r="O1185" s="61">
        <f>'Raw Data'!P104/O$1</f>
        <v>0</v>
      </c>
      <c r="P1185" s="61" t="str">
        <f t="shared" si="282"/>
        <v/>
      </c>
      <c r="Q1185" s="61">
        <f t="shared" si="283"/>
        <v>0</v>
      </c>
    </row>
    <row r="1186" spans="1:17">
      <c r="A1186" s="112" t="s">
        <v>4</v>
      </c>
      <c r="B1186" s="223">
        <v>6</v>
      </c>
      <c r="C1186" s="112">
        <v>2025</v>
      </c>
      <c r="D1186" s="112" t="s">
        <v>213</v>
      </c>
      <c r="E1186" s="112" t="s">
        <v>213</v>
      </c>
      <c r="F1186" s="206">
        <v>45809</v>
      </c>
      <c r="G1186" s="223">
        <f t="shared" si="277"/>
        <v>30</v>
      </c>
      <c r="H1186" s="202">
        <f t="shared" si="236"/>
        <v>45835</v>
      </c>
      <c r="I1186" s="224">
        <f>_xlfn.XLOOKUP(Table12[[#This Row],[Month Year]],'Modelling New'!D:D,'Modelling New'!N:N)</f>
        <v>10.507</v>
      </c>
      <c r="J1186" s="178">
        <f>'Raw Data'!K105/J$1</f>
        <v>0</v>
      </c>
      <c r="K1186" s="61">
        <f>'Raw Data'!L105/K$1</f>
        <v>0</v>
      </c>
      <c r="L1186" s="61">
        <f>'Raw Data'!M105/L$1</f>
        <v>0</v>
      </c>
      <c r="M1186" s="61">
        <f>'Raw Data'!N105/M$1</f>
        <v>0</v>
      </c>
      <c r="N1186" s="61">
        <f>'Raw Data'!O105/N$1</f>
        <v>0</v>
      </c>
      <c r="O1186" s="61">
        <f>'Raw Data'!P105/O$1</f>
        <v>0</v>
      </c>
      <c r="P1186" s="61" t="str">
        <f t="shared" si="282"/>
        <v/>
      </c>
      <c r="Q1186" s="61">
        <f t="shared" si="283"/>
        <v>0</v>
      </c>
    </row>
    <row r="1187" spans="1:17">
      <c r="A1187" s="112" t="s">
        <v>4</v>
      </c>
      <c r="B1187" s="223">
        <v>6</v>
      </c>
      <c r="C1187" s="112">
        <v>2025</v>
      </c>
      <c r="D1187" s="112" t="s">
        <v>213</v>
      </c>
      <c r="E1187" s="112" t="s">
        <v>213</v>
      </c>
      <c r="F1187" s="206">
        <v>45809</v>
      </c>
      <c r="G1187" s="223">
        <f t="shared" si="277"/>
        <v>30</v>
      </c>
      <c r="H1187" s="202">
        <f t="shared" si="236"/>
        <v>45836</v>
      </c>
      <c r="I1187" s="224">
        <f>_xlfn.XLOOKUP(Table12[[#This Row],[Month Year]],'Modelling New'!D:D,'Modelling New'!N:N)</f>
        <v>10.507</v>
      </c>
      <c r="J1187" s="178">
        <f>'Raw Data'!K106/J$1</f>
        <v>0</v>
      </c>
      <c r="K1187" s="61">
        <f>'Raw Data'!L106/K$1</f>
        <v>0</v>
      </c>
      <c r="L1187" s="61">
        <f>'Raw Data'!M106/L$1</f>
        <v>0</v>
      </c>
      <c r="M1187" s="61">
        <f>'Raw Data'!N106/M$1</f>
        <v>0</v>
      </c>
      <c r="N1187" s="61">
        <f>'Raw Data'!O106/N$1</f>
        <v>0</v>
      </c>
      <c r="O1187" s="61">
        <f>'Raw Data'!P106/O$1</f>
        <v>0</v>
      </c>
      <c r="P1187" s="61" t="str">
        <f t="shared" si="282"/>
        <v/>
      </c>
      <c r="Q1187" s="61">
        <f t="shared" si="283"/>
        <v>0</v>
      </c>
    </row>
    <row r="1188" spans="1:17">
      <c r="A1188" s="112" t="s">
        <v>4</v>
      </c>
      <c r="B1188" s="223">
        <v>6</v>
      </c>
      <c r="C1188" s="112">
        <v>2025</v>
      </c>
      <c r="D1188" s="112" t="s">
        <v>213</v>
      </c>
      <c r="E1188" s="112" t="s">
        <v>213</v>
      </c>
      <c r="F1188" s="206">
        <v>45809</v>
      </c>
      <c r="G1188" s="223">
        <f t="shared" si="277"/>
        <v>30</v>
      </c>
      <c r="H1188" s="202">
        <f t="shared" si="236"/>
        <v>45837</v>
      </c>
      <c r="I1188" s="224">
        <f>_xlfn.XLOOKUP(Table12[[#This Row],[Month Year]],'Modelling New'!D:D,'Modelling New'!N:N)</f>
        <v>10.507</v>
      </c>
      <c r="J1188" s="178">
        <f>'Raw Data'!K107/J$1</f>
        <v>0</v>
      </c>
      <c r="K1188" s="61">
        <f>'Raw Data'!L107/K$1</f>
        <v>0</v>
      </c>
      <c r="L1188" s="61">
        <f>'Raw Data'!M107/L$1</f>
        <v>0</v>
      </c>
      <c r="M1188" s="61">
        <f>'Raw Data'!N107/M$1</f>
        <v>0</v>
      </c>
      <c r="N1188" s="61">
        <f>'Raw Data'!O107/N$1</f>
        <v>0</v>
      </c>
      <c r="O1188" s="61">
        <f>'Raw Data'!P107/O$1</f>
        <v>0</v>
      </c>
      <c r="P1188" s="61" t="str">
        <f t="shared" si="282"/>
        <v/>
      </c>
      <c r="Q1188" s="61">
        <f t="shared" si="283"/>
        <v>0</v>
      </c>
    </row>
    <row r="1189" spans="1:17">
      <c r="A1189" s="112" t="s">
        <v>4</v>
      </c>
      <c r="B1189" s="223">
        <v>6</v>
      </c>
      <c r="C1189" s="112">
        <v>2025</v>
      </c>
      <c r="D1189" s="112" t="s">
        <v>213</v>
      </c>
      <c r="E1189" s="112" t="s">
        <v>213</v>
      </c>
      <c r="F1189" s="206">
        <v>45809</v>
      </c>
      <c r="G1189" s="223">
        <f t="shared" si="277"/>
        <v>30</v>
      </c>
      <c r="H1189" s="202">
        <f t="shared" si="236"/>
        <v>45838</v>
      </c>
      <c r="I1189" s="224">
        <f>_xlfn.XLOOKUP(Table12[[#This Row],[Month Year]],'Modelling New'!D:D,'Modelling New'!N:N)</f>
        <v>10.507</v>
      </c>
      <c r="J1189" s="178">
        <f>'Raw Data'!K108/J$1</f>
        <v>0</v>
      </c>
      <c r="K1189" s="61">
        <f>'Raw Data'!L108/K$1</f>
        <v>0</v>
      </c>
      <c r="L1189" s="61">
        <f>'Raw Data'!M108/L$1</f>
        <v>0</v>
      </c>
      <c r="M1189" s="61">
        <f>'Raw Data'!N108/M$1</f>
        <v>0</v>
      </c>
      <c r="N1189" s="61">
        <f>'Raw Data'!O108/N$1</f>
        <v>0</v>
      </c>
      <c r="O1189" s="61">
        <f>'Raw Data'!P108/O$1</f>
        <v>0</v>
      </c>
      <c r="P1189" s="61" t="str">
        <f t="shared" si="282"/>
        <v/>
      </c>
      <c r="Q1189" s="61">
        <f t="shared" si="283"/>
        <v>0</v>
      </c>
    </row>
    <row r="1190" spans="1:17">
      <c r="A1190" s="223"/>
      <c r="B1190" s="223"/>
      <c r="C1190" s="223"/>
      <c r="D1190" s="223"/>
      <c r="E1190" s="223"/>
      <c r="F1190" s="232"/>
      <c r="G1190" s="223">
        <f t="shared" si="277"/>
        <v>31</v>
      </c>
      <c r="H1190" s="202">
        <f t="shared" si="236"/>
        <v>45839</v>
      </c>
      <c r="I1190" s="224">
        <f>_xlfn.XLOOKUP(Table12[[#This Row],[Month Year]],'Modelling New'!D:D,'Modelling New'!N:N)</f>
        <v>0</v>
      </c>
      <c r="J1190" s="178">
        <f>'Raw Data'!K109/J$1</f>
        <v>0</v>
      </c>
      <c r="K1190" s="61">
        <f>'Raw Data'!L109/K$1</f>
        <v>0</v>
      </c>
      <c r="L1190" s="61">
        <f>'Raw Data'!M109/L$1</f>
        <v>0</v>
      </c>
      <c r="M1190" s="61">
        <f>'Raw Data'!N109/M$1</f>
        <v>0</v>
      </c>
      <c r="N1190" s="61">
        <f>'Raw Data'!O109/N$1</f>
        <v>0</v>
      </c>
      <c r="O1190" s="61">
        <f>'Raw Data'!P109/O$1</f>
        <v>0</v>
      </c>
      <c r="P1190" s="61" t="str">
        <f t="shared" si="282"/>
        <v/>
      </c>
      <c r="Q1190" s="61">
        <f t="shared" si="283"/>
        <v>0</v>
      </c>
    </row>
    <row r="1191" spans="1:17">
      <c r="A1191" s="223"/>
      <c r="B1191" s="223"/>
      <c r="C1191" s="223"/>
      <c r="D1191" s="223"/>
      <c r="E1191" s="223"/>
      <c r="F1191" s="232"/>
      <c r="G1191" s="223">
        <f t="shared" si="277"/>
        <v>31</v>
      </c>
      <c r="H1191" s="202">
        <f t="shared" si="236"/>
        <v>45840</v>
      </c>
      <c r="I1191" s="224">
        <f>_xlfn.XLOOKUP(Table12[[#This Row],[Month Year]],'Modelling New'!D:D,'Modelling New'!N:N)</f>
        <v>0</v>
      </c>
      <c r="J1191" s="178">
        <f>'Raw Data'!K110/J$1</f>
        <v>0</v>
      </c>
      <c r="K1191" s="61">
        <f>'Raw Data'!L110/K$1</f>
        <v>0</v>
      </c>
      <c r="L1191" s="61">
        <f>'Raw Data'!M110/L$1</f>
        <v>0</v>
      </c>
      <c r="M1191" s="61">
        <f>'Raw Data'!N110/M$1</f>
        <v>0</v>
      </c>
      <c r="N1191" s="61">
        <f>'Raw Data'!O110/N$1</f>
        <v>0</v>
      </c>
      <c r="O1191" s="61">
        <f>'Raw Data'!P110/O$1</f>
        <v>0</v>
      </c>
      <c r="P1191" s="61" t="str">
        <f t="shared" si="282"/>
        <v/>
      </c>
      <c r="Q1191" s="61">
        <f t="shared" si="283"/>
        <v>0</v>
      </c>
    </row>
    <row r="1192" spans="1:17">
      <c r="A1192" s="223"/>
      <c r="B1192" s="223"/>
      <c r="C1192" s="223"/>
      <c r="D1192" s="223"/>
      <c r="E1192" s="223"/>
      <c r="F1192" s="232"/>
      <c r="G1192" s="223">
        <f t="shared" si="277"/>
        <v>31</v>
      </c>
      <c r="H1192" s="202">
        <f t="shared" si="236"/>
        <v>45841</v>
      </c>
      <c r="I1192" s="224">
        <f>_xlfn.XLOOKUP(Table12[[#This Row],[Month Year]],'Modelling New'!D:D,'Modelling New'!N:N)</f>
        <v>0</v>
      </c>
      <c r="J1192" s="178">
        <f>'Raw Data'!K111/J$1</f>
        <v>0</v>
      </c>
      <c r="K1192" s="61">
        <f>'Raw Data'!L111/K$1</f>
        <v>0</v>
      </c>
      <c r="L1192" s="61">
        <f>'Raw Data'!M111/L$1</f>
        <v>0</v>
      </c>
      <c r="M1192" s="61">
        <f>'Raw Data'!N111/M$1</f>
        <v>0</v>
      </c>
      <c r="N1192" s="61">
        <f>'Raw Data'!O111/N$1</f>
        <v>0</v>
      </c>
      <c r="O1192" s="61">
        <f>'Raw Data'!P111/O$1</f>
        <v>0</v>
      </c>
      <c r="P1192" s="61" t="str">
        <f t="shared" si="282"/>
        <v/>
      </c>
      <c r="Q1192" s="61">
        <f t="shared" si="283"/>
        <v>0</v>
      </c>
    </row>
    <row r="1193" spans="1:17">
      <c r="A1193" s="223"/>
      <c r="B1193" s="223"/>
      <c r="C1193" s="223"/>
      <c r="D1193" s="223"/>
      <c r="E1193" s="223"/>
      <c r="F1193" s="232"/>
      <c r="G1193" s="223">
        <f t="shared" si="277"/>
        <v>31</v>
      </c>
      <c r="H1193" s="202">
        <f t="shared" si="236"/>
        <v>45842</v>
      </c>
      <c r="I1193" s="224">
        <f>_xlfn.XLOOKUP(Table12[[#This Row],[Month Year]],'Modelling New'!D:D,'Modelling New'!N:N)</f>
        <v>0</v>
      </c>
      <c r="J1193" s="178">
        <f>'Raw Data'!K112/J$1</f>
        <v>0</v>
      </c>
      <c r="K1193" s="61">
        <f>'Raw Data'!L112/K$1</f>
        <v>0</v>
      </c>
      <c r="L1193" s="61">
        <f>'Raw Data'!M112/L$1</f>
        <v>0</v>
      </c>
      <c r="M1193" s="61">
        <f>'Raw Data'!N112/M$1</f>
        <v>0</v>
      </c>
      <c r="N1193" s="61">
        <f>'Raw Data'!O112/N$1</f>
        <v>0</v>
      </c>
      <c r="O1193" s="61">
        <f>'Raw Data'!P112/O$1</f>
        <v>0</v>
      </c>
      <c r="P1193" s="61" t="str">
        <f t="shared" si="282"/>
        <v/>
      </c>
      <c r="Q1193" s="61">
        <f t="shared" si="283"/>
        <v>0</v>
      </c>
    </row>
    <row r="1194" spans="1:17">
      <c r="A1194" s="223"/>
      <c r="B1194" s="223"/>
      <c r="C1194" s="223"/>
      <c r="D1194" s="223"/>
      <c r="E1194" s="223"/>
      <c r="F1194" s="232"/>
      <c r="G1194" s="223">
        <f t="shared" si="277"/>
        <v>31</v>
      </c>
      <c r="H1194" s="202">
        <f t="shared" si="236"/>
        <v>45843</v>
      </c>
      <c r="I1194" s="224">
        <f>_xlfn.XLOOKUP(Table12[[#This Row],[Month Year]],'Modelling New'!D:D,'Modelling New'!N:N)</f>
        <v>0</v>
      </c>
      <c r="J1194" s="178">
        <f>'Raw Data'!K113/J$1</f>
        <v>0</v>
      </c>
      <c r="K1194" s="61">
        <f>'Raw Data'!L113/K$1</f>
        <v>0</v>
      </c>
      <c r="L1194" s="61">
        <f>'Raw Data'!M113/L$1</f>
        <v>0</v>
      </c>
      <c r="M1194" s="61">
        <f>'Raw Data'!N113/M$1</f>
        <v>0</v>
      </c>
      <c r="N1194" s="61">
        <f>'Raw Data'!O113/N$1</f>
        <v>0</v>
      </c>
      <c r="O1194" s="61">
        <f>'Raw Data'!P113/O$1</f>
        <v>0</v>
      </c>
      <c r="P1194" s="61" t="str">
        <f t="shared" si="282"/>
        <v/>
      </c>
      <c r="Q1194" s="61">
        <f t="shared" si="283"/>
        <v>0</v>
      </c>
    </row>
    <row r="1195" spans="1:17">
      <c r="A1195" s="223"/>
      <c r="B1195" s="223"/>
      <c r="C1195" s="223"/>
      <c r="D1195" s="223"/>
      <c r="E1195" s="223"/>
      <c r="F1195" s="232"/>
      <c r="G1195" s="223">
        <f t="shared" ref="G1195:G1226" si="284">DAY(EOMONTH(F1195,0))</f>
        <v>31</v>
      </c>
      <c r="H1195" s="202">
        <f t="shared" si="236"/>
        <v>45844</v>
      </c>
      <c r="I1195" s="224">
        <f>_xlfn.XLOOKUP(Table12[[#This Row],[Month Year]],'Modelling New'!D:D,'Modelling New'!N:N)</f>
        <v>0</v>
      </c>
      <c r="J1195" s="178">
        <f>'Raw Data'!K114/J$1</f>
        <v>0</v>
      </c>
      <c r="K1195" s="61">
        <f>'Raw Data'!L114/K$1</f>
        <v>0</v>
      </c>
      <c r="L1195" s="61">
        <f>'Raw Data'!M114/L$1</f>
        <v>0</v>
      </c>
      <c r="M1195" s="61">
        <f>'Raw Data'!N114/M$1</f>
        <v>0</v>
      </c>
      <c r="N1195" s="61">
        <f>'Raw Data'!O114/N$1</f>
        <v>0</v>
      </c>
      <c r="O1195" s="61">
        <f>'Raw Data'!P114/O$1</f>
        <v>0</v>
      </c>
      <c r="P1195" s="61" t="str">
        <f t="shared" ref="P1195:P1226" si="285">IFERROR(AVERAGEIF(J1195:O1195,"&gt;"&amp;0,J1195:O1195),"")</f>
        <v/>
      </c>
      <c r="Q1195" s="61">
        <f t="shared" ref="Q1195:Q1226" si="286">MAXA(J1195:O1195)</f>
        <v>0</v>
      </c>
    </row>
    <row r="1196" spans="1:17">
      <c r="A1196" s="223"/>
      <c r="B1196" s="223"/>
      <c r="C1196" s="223"/>
      <c r="D1196" s="223"/>
      <c r="E1196" s="223"/>
      <c r="F1196" s="232"/>
      <c r="G1196" s="223">
        <f t="shared" si="284"/>
        <v>31</v>
      </c>
      <c r="H1196" s="202">
        <f t="shared" si="236"/>
        <v>45845</v>
      </c>
      <c r="I1196" s="224">
        <f>_xlfn.XLOOKUP(Table12[[#This Row],[Month Year]],'Modelling New'!D:D,'Modelling New'!N:N)</f>
        <v>0</v>
      </c>
      <c r="J1196" s="178">
        <f>'Raw Data'!K115/J$1</f>
        <v>0</v>
      </c>
      <c r="K1196" s="61">
        <f>'Raw Data'!L115/K$1</f>
        <v>0</v>
      </c>
      <c r="L1196" s="61">
        <f>'Raw Data'!M115/L$1</f>
        <v>0</v>
      </c>
      <c r="M1196" s="61">
        <f>'Raw Data'!N115/M$1</f>
        <v>0</v>
      </c>
      <c r="N1196" s="61">
        <f>'Raw Data'!O115/N$1</f>
        <v>0</v>
      </c>
      <c r="O1196" s="61">
        <f>'Raw Data'!P115/O$1</f>
        <v>0</v>
      </c>
      <c r="P1196" s="61" t="str">
        <f t="shared" si="285"/>
        <v/>
      </c>
      <c r="Q1196" s="61">
        <f t="shared" si="286"/>
        <v>0</v>
      </c>
    </row>
    <row r="1197" spans="1:17">
      <c r="A1197" s="223"/>
      <c r="B1197" s="223"/>
      <c r="C1197" s="223"/>
      <c r="D1197" s="223"/>
      <c r="E1197" s="223"/>
      <c r="F1197" s="232"/>
      <c r="G1197" s="223">
        <f t="shared" si="284"/>
        <v>31</v>
      </c>
      <c r="H1197" s="202">
        <f t="shared" si="236"/>
        <v>45846</v>
      </c>
      <c r="I1197" s="224">
        <f>_xlfn.XLOOKUP(Table12[[#This Row],[Month Year]],'Modelling New'!D:D,'Modelling New'!N:N)</f>
        <v>0</v>
      </c>
      <c r="J1197" s="178">
        <f>'Raw Data'!K116/J$1</f>
        <v>0</v>
      </c>
      <c r="K1197" s="61">
        <f>'Raw Data'!L116/K$1</f>
        <v>0</v>
      </c>
      <c r="L1197" s="61">
        <f>'Raw Data'!M116/L$1</f>
        <v>0</v>
      </c>
      <c r="M1197" s="61">
        <f>'Raw Data'!N116/M$1</f>
        <v>0</v>
      </c>
      <c r="N1197" s="61">
        <f>'Raw Data'!O116/N$1</f>
        <v>0</v>
      </c>
      <c r="O1197" s="61">
        <f>'Raw Data'!P116/O$1</f>
        <v>0</v>
      </c>
      <c r="P1197" s="61" t="str">
        <f t="shared" si="285"/>
        <v/>
      </c>
      <c r="Q1197" s="61">
        <f t="shared" si="286"/>
        <v>0</v>
      </c>
    </row>
    <row r="1198" spans="1:17">
      <c r="A1198" s="223"/>
      <c r="B1198" s="223"/>
      <c r="C1198" s="223"/>
      <c r="D1198" s="223"/>
      <c r="E1198" s="223"/>
      <c r="F1198" s="232"/>
      <c r="G1198" s="223">
        <f t="shared" si="284"/>
        <v>31</v>
      </c>
      <c r="H1198" s="202">
        <f t="shared" ref="H1198:H1237" si="287">H1197+1</f>
        <v>45847</v>
      </c>
      <c r="I1198" s="224">
        <f>_xlfn.XLOOKUP(Table12[[#This Row],[Month Year]],'Modelling New'!D:D,'Modelling New'!N:N)</f>
        <v>0</v>
      </c>
      <c r="J1198" s="178">
        <f>'Raw Data'!K117/J$1</f>
        <v>0</v>
      </c>
      <c r="K1198" s="61">
        <f>'Raw Data'!L117/K$1</f>
        <v>0</v>
      </c>
      <c r="L1198" s="61">
        <f>'Raw Data'!M117/L$1</f>
        <v>0</v>
      </c>
      <c r="M1198" s="61">
        <f>'Raw Data'!N117/M$1</f>
        <v>0</v>
      </c>
      <c r="N1198" s="61">
        <f>'Raw Data'!O117/N$1</f>
        <v>0</v>
      </c>
      <c r="O1198" s="61">
        <f>'Raw Data'!P117/O$1</f>
        <v>0</v>
      </c>
      <c r="P1198" s="61" t="str">
        <f t="shared" si="285"/>
        <v/>
      </c>
      <c r="Q1198" s="61">
        <f t="shared" si="286"/>
        <v>0</v>
      </c>
    </row>
    <row r="1199" spans="1:17">
      <c r="A1199" s="223"/>
      <c r="B1199" s="223"/>
      <c r="C1199" s="223"/>
      <c r="D1199" s="223"/>
      <c r="E1199" s="223"/>
      <c r="F1199" s="232"/>
      <c r="G1199" s="223">
        <f t="shared" si="284"/>
        <v>31</v>
      </c>
      <c r="H1199" s="202">
        <f t="shared" si="287"/>
        <v>45848</v>
      </c>
      <c r="I1199" s="224">
        <f>_xlfn.XLOOKUP(Table12[[#This Row],[Month Year]],'Modelling New'!D:D,'Modelling New'!N:N)</f>
        <v>0</v>
      </c>
      <c r="J1199" s="178">
        <f>'Raw Data'!K118/J$1</f>
        <v>0</v>
      </c>
      <c r="K1199" s="61">
        <f>'Raw Data'!L118/K$1</f>
        <v>0</v>
      </c>
      <c r="L1199" s="61">
        <f>'Raw Data'!M118/L$1</f>
        <v>0</v>
      </c>
      <c r="M1199" s="61">
        <f>'Raw Data'!N118/M$1</f>
        <v>0</v>
      </c>
      <c r="N1199" s="61">
        <f>'Raw Data'!O118/N$1</f>
        <v>0</v>
      </c>
      <c r="O1199" s="61">
        <f>'Raw Data'!P118/O$1</f>
        <v>0</v>
      </c>
      <c r="P1199" s="61" t="str">
        <f t="shared" si="285"/>
        <v/>
      </c>
      <c r="Q1199" s="61">
        <f t="shared" si="286"/>
        <v>0</v>
      </c>
    </row>
    <row r="1200" spans="1:17">
      <c r="A1200" s="223"/>
      <c r="B1200" s="223"/>
      <c r="C1200" s="223"/>
      <c r="D1200" s="223"/>
      <c r="E1200" s="223"/>
      <c r="F1200" s="232"/>
      <c r="G1200" s="223">
        <f t="shared" si="284"/>
        <v>31</v>
      </c>
      <c r="H1200" s="202">
        <f t="shared" si="287"/>
        <v>45849</v>
      </c>
      <c r="I1200" s="224">
        <f>_xlfn.XLOOKUP(Table12[[#This Row],[Month Year]],'Modelling New'!D:D,'Modelling New'!N:N)</f>
        <v>0</v>
      </c>
      <c r="J1200" s="178">
        <f>'Raw Data'!K119/J$1</f>
        <v>0</v>
      </c>
      <c r="K1200" s="61">
        <f>'Raw Data'!L119/K$1</f>
        <v>0</v>
      </c>
      <c r="L1200" s="61">
        <f>'Raw Data'!M119/L$1</f>
        <v>0</v>
      </c>
      <c r="M1200" s="61">
        <f>'Raw Data'!N119/M$1</f>
        <v>0</v>
      </c>
      <c r="N1200" s="61">
        <f>'Raw Data'!O119/N$1</f>
        <v>0</v>
      </c>
      <c r="O1200" s="61">
        <f>'Raw Data'!P119/O$1</f>
        <v>0</v>
      </c>
      <c r="P1200" s="61" t="str">
        <f t="shared" si="285"/>
        <v/>
      </c>
      <c r="Q1200" s="61">
        <f t="shared" si="286"/>
        <v>0</v>
      </c>
    </row>
    <row r="1201" spans="1:17">
      <c r="A1201" s="223"/>
      <c r="B1201" s="223"/>
      <c r="C1201" s="223"/>
      <c r="D1201" s="223"/>
      <c r="E1201" s="223"/>
      <c r="F1201" s="232"/>
      <c r="G1201" s="223">
        <f t="shared" si="284"/>
        <v>31</v>
      </c>
      <c r="H1201" s="202">
        <f t="shared" si="287"/>
        <v>45850</v>
      </c>
      <c r="I1201" s="224">
        <f>_xlfn.XLOOKUP(Table12[[#This Row],[Month Year]],'Modelling New'!D:D,'Modelling New'!N:N)</f>
        <v>0</v>
      </c>
      <c r="J1201" s="178">
        <f>'Raw Data'!K120/J$1</f>
        <v>0</v>
      </c>
      <c r="K1201" s="61">
        <f>'Raw Data'!L120/K$1</f>
        <v>0</v>
      </c>
      <c r="L1201" s="61">
        <f>'Raw Data'!M120/L$1</f>
        <v>0</v>
      </c>
      <c r="M1201" s="61">
        <f>'Raw Data'!N120/M$1</f>
        <v>0</v>
      </c>
      <c r="N1201" s="61">
        <f>'Raw Data'!O120/N$1</f>
        <v>0</v>
      </c>
      <c r="O1201" s="61">
        <f>'Raw Data'!P120/O$1</f>
        <v>0</v>
      </c>
      <c r="P1201" s="61" t="str">
        <f t="shared" si="285"/>
        <v/>
      </c>
      <c r="Q1201" s="61">
        <f t="shared" si="286"/>
        <v>0</v>
      </c>
    </row>
    <row r="1202" spans="1:17">
      <c r="A1202" s="223"/>
      <c r="B1202" s="223"/>
      <c r="C1202" s="223"/>
      <c r="D1202" s="223"/>
      <c r="E1202" s="223"/>
      <c r="F1202" s="232"/>
      <c r="G1202" s="223">
        <f t="shared" si="284"/>
        <v>31</v>
      </c>
      <c r="H1202" s="202">
        <f t="shared" si="287"/>
        <v>45851</v>
      </c>
      <c r="I1202" s="224">
        <f>_xlfn.XLOOKUP(Table12[[#This Row],[Month Year]],'Modelling New'!D:D,'Modelling New'!N:N)</f>
        <v>0</v>
      </c>
      <c r="J1202" s="178">
        <f>'Raw Data'!K121/J$1</f>
        <v>0</v>
      </c>
      <c r="K1202" s="61">
        <f>'Raw Data'!L121/K$1</f>
        <v>0</v>
      </c>
      <c r="L1202" s="61">
        <f>'Raw Data'!M121/L$1</f>
        <v>0</v>
      </c>
      <c r="M1202" s="61">
        <f>'Raw Data'!N121/M$1</f>
        <v>0</v>
      </c>
      <c r="N1202" s="61">
        <f>'Raw Data'!O121/N$1</f>
        <v>0</v>
      </c>
      <c r="O1202" s="61">
        <f>'Raw Data'!P121/O$1</f>
        <v>0</v>
      </c>
      <c r="P1202" s="61" t="str">
        <f t="shared" si="285"/>
        <v/>
      </c>
      <c r="Q1202" s="61">
        <f t="shared" si="286"/>
        <v>0</v>
      </c>
    </row>
    <row r="1203" spans="1:17">
      <c r="A1203" s="223"/>
      <c r="B1203" s="223"/>
      <c r="C1203" s="223"/>
      <c r="D1203" s="223"/>
      <c r="E1203" s="223"/>
      <c r="F1203" s="232"/>
      <c r="G1203" s="223">
        <f t="shared" si="284"/>
        <v>31</v>
      </c>
      <c r="H1203" s="202">
        <f t="shared" si="287"/>
        <v>45852</v>
      </c>
      <c r="I1203" s="224">
        <f>_xlfn.XLOOKUP(Table12[[#This Row],[Month Year]],'Modelling New'!D:D,'Modelling New'!N:N)</f>
        <v>0</v>
      </c>
      <c r="J1203" s="178">
        <f>'Raw Data'!K122/J$1</f>
        <v>0</v>
      </c>
      <c r="K1203" s="61">
        <f>'Raw Data'!L122/K$1</f>
        <v>0</v>
      </c>
      <c r="L1203" s="61">
        <f>'Raw Data'!M122/L$1</f>
        <v>0</v>
      </c>
      <c r="M1203" s="61">
        <f>'Raw Data'!N122/M$1</f>
        <v>0</v>
      </c>
      <c r="N1203" s="61">
        <f>'Raw Data'!O122/N$1</f>
        <v>0</v>
      </c>
      <c r="O1203" s="61">
        <f>'Raw Data'!P122/O$1</f>
        <v>0</v>
      </c>
      <c r="P1203" s="61" t="str">
        <f t="shared" si="285"/>
        <v/>
      </c>
      <c r="Q1203" s="61">
        <f t="shared" si="286"/>
        <v>0</v>
      </c>
    </row>
    <row r="1204" spans="1:17">
      <c r="A1204" s="223"/>
      <c r="B1204" s="223"/>
      <c r="C1204" s="223"/>
      <c r="D1204" s="223"/>
      <c r="E1204" s="223"/>
      <c r="F1204" s="232"/>
      <c r="G1204" s="223">
        <f t="shared" si="284"/>
        <v>31</v>
      </c>
      <c r="H1204" s="202">
        <f t="shared" si="287"/>
        <v>45853</v>
      </c>
      <c r="I1204" s="224">
        <f>_xlfn.XLOOKUP(Table12[[#This Row],[Month Year]],'Modelling New'!D:D,'Modelling New'!N:N)</f>
        <v>0</v>
      </c>
      <c r="J1204" s="178">
        <f>'Raw Data'!K123/J$1</f>
        <v>0</v>
      </c>
      <c r="K1204" s="61">
        <f>'Raw Data'!L123/K$1</f>
        <v>0</v>
      </c>
      <c r="L1204" s="61">
        <f>'Raw Data'!M123/L$1</f>
        <v>0</v>
      </c>
      <c r="M1204" s="61">
        <f>'Raw Data'!N123/M$1</f>
        <v>0</v>
      </c>
      <c r="N1204" s="61">
        <f>'Raw Data'!O123/N$1</f>
        <v>0</v>
      </c>
      <c r="O1204" s="61">
        <f>'Raw Data'!P123/O$1</f>
        <v>0</v>
      </c>
      <c r="P1204" s="61" t="str">
        <f t="shared" si="285"/>
        <v/>
      </c>
      <c r="Q1204" s="61">
        <f t="shared" si="286"/>
        <v>0</v>
      </c>
    </row>
    <row r="1205" spans="1:17">
      <c r="A1205" s="223"/>
      <c r="B1205" s="223"/>
      <c r="C1205" s="223"/>
      <c r="D1205" s="223"/>
      <c r="E1205" s="223"/>
      <c r="F1205" s="232"/>
      <c r="G1205" s="223">
        <f t="shared" si="284"/>
        <v>31</v>
      </c>
      <c r="H1205" s="202">
        <f t="shared" si="287"/>
        <v>45854</v>
      </c>
      <c r="I1205" s="224">
        <f>_xlfn.XLOOKUP(Table12[[#This Row],[Month Year]],'Modelling New'!D:D,'Modelling New'!N:N)</f>
        <v>0</v>
      </c>
      <c r="J1205" s="178">
        <f>'Raw Data'!K124/J$1</f>
        <v>0</v>
      </c>
      <c r="K1205" s="61">
        <f>'Raw Data'!L124/K$1</f>
        <v>0</v>
      </c>
      <c r="L1205" s="61">
        <f>'Raw Data'!M124/L$1</f>
        <v>0</v>
      </c>
      <c r="M1205" s="61">
        <f>'Raw Data'!N124/M$1</f>
        <v>0</v>
      </c>
      <c r="N1205" s="61">
        <f>'Raw Data'!O124/N$1</f>
        <v>0</v>
      </c>
      <c r="O1205" s="61">
        <f>'Raw Data'!P124/O$1</f>
        <v>0</v>
      </c>
      <c r="P1205" s="61" t="str">
        <f t="shared" si="285"/>
        <v/>
      </c>
      <c r="Q1205" s="61">
        <f t="shared" si="286"/>
        <v>0</v>
      </c>
    </row>
    <row r="1206" spans="1:17">
      <c r="A1206" s="223"/>
      <c r="B1206" s="223"/>
      <c r="C1206" s="223"/>
      <c r="D1206" s="223"/>
      <c r="E1206" s="223"/>
      <c r="F1206" s="232"/>
      <c r="G1206" s="223">
        <f t="shared" si="284"/>
        <v>31</v>
      </c>
      <c r="H1206" s="202">
        <f t="shared" si="287"/>
        <v>45855</v>
      </c>
      <c r="I1206" s="224">
        <f>_xlfn.XLOOKUP(Table12[[#This Row],[Month Year]],'Modelling New'!D:D,'Modelling New'!N:N)</f>
        <v>0</v>
      </c>
      <c r="J1206" s="178">
        <f>'Raw Data'!K125/J$1</f>
        <v>0</v>
      </c>
      <c r="K1206" s="61">
        <f>'Raw Data'!L125/K$1</f>
        <v>0</v>
      </c>
      <c r="L1206" s="61">
        <f>'Raw Data'!M125/L$1</f>
        <v>0</v>
      </c>
      <c r="M1206" s="61">
        <f>'Raw Data'!N125/M$1</f>
        <v>0</v>
      </c>
      <c r="N1206" s="61">
        <f>'Raw Data'!O125/N$1</f>
        <v>0</v>
      </c>
      <c r="O1206" s="61">
        <f>'Raw Data'!P125/O$1</f>
        <v>0</v>
      </c>
      <c r="P1206" s="61" t="str">
        <f t="shared" si="285"/>
        <v/>
      </c>
      <c r="Q1206" s="61">
        <f t="shared" si="286"/>
        <v>0</v>
      </c>
    </row>
    <row r="1207" spans="1:17">
      <c r="A1207" s="223"/>
      <c r="B1207" s="223"/>
      <c r="C1207" s="223"/>
      <c r="D1207" s="223"/>
      <c r="E1207" s="223"/>
      <c r="F1207" s="232"/>
      <c r="G1207" s="223">
        <f t="shared" si="284"/>
        <v>31</v>
      </c>
      <c r="H1207" s="202">
        <f t="shared" si="287"/>
        <v>45856</v>
      </c>
      <c r="I1207" s="224">
        <f>_xlfn.XLOOKUP(Table12[[#This Row],[Month Year]],'Modelling New'!D:D,'Modelling New'!N:N)</f>
        <v>0</v>
      </c>
      <c r="J1207" s="178">
        <f>'Raw Data'!K126/J$1</f>
        <v>0</v>
      </c>
      <c r="K1207" s="61">
        <f>'Raw Data'!L126/K$1</f>
        <v>0</v>
      </c>
      <c r="L1207" s="61">
        <f>'Raw Data'!M126/L$1</f>
        <v>0</v>
      </c>
      <c r="M1207" s="61">
        <f>'Raw Data'!N126/M$1</f>
        <v>0</v>
      </c>
      <c r="N1207" s="61">
        <f>'Raw Data'!O126/N$1</f>
        <v>0</v>
      </c>
      <c r="O1207" s="61">
        <f>'Raw Data'!P126/O$1</f>
        <v>0</v>
      </c>
      <c r="P1207" s="61" t="str">
        <f t="shared" si="285"/>
        <v/>
      </c>
      <c r="Q1207" s="61">
        <f t="shared" si="286"/>
        <v>0</v>
      </c>
    </row>
    <row r="1208" spans="1:17">
      <c r="A1208" s="223"/>
      <c r="B1208" s="223"/>
      <c r="C1208" s="223"/>
      <c r="D1208" s="223"/>
      <c r="E1208" s="223"/>
      <c r="F1208" s="232"/>
      <c r="G1208" s="223">
        <f t="shared" si="284"/>
        <v>31</v>
      </c>
      <c r="H1208" s="202">
        <f t="shared" si="287"/>
        <v>45857</v>
      </c>
      <c r="I1208" s="224">
        <f>_xlfn.XLOOKUP(Table12[[#This Row],[Month Year]],'Modelling New'!D:D,'Modelling New'!N:N)</f>
        <v>0</v>
      </c>
      <c r="J1208" s="178">
        <f>'Raw Data'!K127/J$1</f>
        <v>0</v>
      </c>
      <c r="K1208" s="61">
        <f>'Raw Data'!L127/K$1</f>
        <v>0</v>
      </c>
      <c r="L1208" s="61">
        <f>'Raw Data'!M127/L$1</f>
        <v>0</v>
      </c>
      <c r="M1208" s="61">
        <f>'Raw Data'!N127/M$1</f>
        <v>0</v>
      </c>
      <c r="N1208" s="61">
        <f>'Raw Data'!O127/N$1</f>
        <v>0</v>
      </c>
      <c r="O1208" s="61">
        <f>'Raw Data'!P127/O$1</f>
        <v>0</v>
      </c>
      <c r="P1208" s="61" t="str">
        <f t="shared" si="285"/>
        <v/>
      </c>
      <c r="Q1208" s="61">
        <f t="shared" si="286"/>
        <v>0</v>
      </c>
    </row>
    <row r="1209" spans="1:17">
      <c r="A1209" s="223"/>
      <c r="B1209" s="223"/>
      <c r="C1209" s="223"/>
      <c r="D1209" s="223"/>
      <c r="E1209" s="223"/>
      <c r="F1209" s="232"/>
      <c r="G1209" s="223">
        <f t="shared" si="284"/>
        <v>31</v>
      </c>
      <c r="H1209" s="202">
        <f t="shared" si="287"/>
        <v>45858</v>
      </c>
      <c r="I1209" s="224">
        <f>_xlfn.XLOOKUP(Table12[[#This Row],[Month Year]],'Modelling New'!D:D,'Modelling New'!N:N)</f>
        <v>0</v>
      </c>
      <c r="J1209" s="178">
        <f>'Raw Data'!K128/J$1</f>
        <v>0</v>
      </c>
      <c r="K1209" s="61">
        <f>'Raw Data'!L128/K$1</f>
        <v>0</v>
      </c>
      <c r="L1209" s="61">
        <f>'Raw Data'!M128/L$1</f>
        <v>0</v>
      </c>
      <c r="M1209" s="61">
        <f>'Raw Data'!N128/M$1</f>
        <v>0</v>
      </c>
      <c r="N1209" s="61">
        <f>'Raw Data'!O128/N$1</f>
        <v>0</v>
      </c>
      <c r="O1209" s="61">
        <f>'Raw Data'!P128/O$1</f>
        <v>0</v>
      </c>
      <c r="P1209" s="61" t="str">
        <f t="shared" si="285"/>
        <v/>
      </c>
      <c r="Q1209" s="61">
        <f t="shared" si="286"/>
        <v>0</v>
      </c>
    </row>
    <row r="1210" spans="1:17">
      <c r="A1210" s="223"/>
      <c r="B1210" s="223"/>
      <c r="C1210" s="223"/>
      <c r="D1210" s="223"/>
      <c r="E1210" s="223"/>
      <c r="F1210" s="232"/>
      <c r="G1210" s="223">
        <f t="shared" si="284"/>
        <v>31</v>
      </c>
      <c r="H1210" s="202">
        <f t="shared" si="287"/>
        <v>45859</v>
      </c>
      <c r="I1210" s="224">
        <f>_xlfn.XLOOKUP(Table12[[#This Row],[Month Year]],'Modelling New'!D:D,'Modelling New'!N:N)</f>
        <v>0</v>
      </c>
      <c r="J1210" s="178">
        <f>'Raw Data'!K129/J$1</f>
        <v>0</v>
      </c>
      <c r="K1210" s="61">
        <f>'Raw Data'!L129/K$1</f>
        <v>0</v>
      </c>
      <c r="L1210" s="61">
        <f>'Raw Data'!M129/L$1</f>
        <v>0</v>
      </c>
      <c r="M1210" s="61">
        <f>'Raw Data'!N129/M$1</f>
        <v>0</v>
      </c>
      <c r="N1210" s="61">
        <f>'Raw Data'!O129/N$1</f>
        <v>0</v>
      </c>
      <c r="O1210" s="61">
        <f>'Raw Data'!P129/O$1</f>
        <v>0</v>
      </c>
      <c r="P1210" s="61" t="str">
        <f t="shared" si="285"/>
        <v/>
      </c>
      <c r="Q1210" s="61">
        <f t="shared" si="286"/>
        <v>0</v>
      </c>
    </row>
    <row r="1211" spans="1:17">
      <c r="A1211" s="223"/>
      <c r="B1211" s="223"/>
      <c r="C1211" s="223"/>
      <c r="D1211" s="223"/>
      <c r="E1211" s="223"/>
      <c r="F1211" s="232"/>
      <c r="G1211" s="223">
        <f t="shared" si="284"/>
        <v>31</v>
      </c>
      <c r="H1211" s="202">
        <f t="shared" si="287"/>
        <v>45860</v>
      </c>
      <c r="I1211" s="224">
        <f>_xlfn.XLOOKUP(Table12[[#This Row],[Month Year]],'Modelling New'!D:D,'Modelling New'!N:N)</f>
        <v>0</v>
      </c>
      <c r="J1211" s="178">
        <f>'Raw Data'!K130/J$1</f>
        <v>0</v>
      </c>
      <c r="K1211" s="61">
        <f>'Raw Data'!L130/K$1</f>
        <v>0</v>
      </c>
      <c r="L1211" s="61">
        <f>'Raw Data'!M130/L$1</f>
        <v>0</v>
      </c>
      <c r="M1211" s="61">
        <f>'Raw Data'!N130/M$1</f>
        <v>0</v>
      </c>
      <c r="N1211" s="61">
        <f>'Raw Data'!O130/N$1</f>
        <v>0</v>
      </c>
      <c r="O1211" s="61">
        <f>'Raw Data'!P130/O$1</f>
        <v>0</v>
      </c>
      <c r="P1211" s="61" t="str">
        <f t="shared" si="285"/>
        <v/>
      </c>
      <c r="Q1211" s="61">
        <f t="shared" si="286"/>
        <v>0</v>
      </c>
    </row>
    <row r="1212" spans="1:17">
      <c r="A1212" s="223"/>
      <c r="B1212" s="223"/>
      <c r="C1212" s="223"/>
      <c r="D1212" s="223"/>
      <c r="E1212" s="223"/>
      <c r="F1212" s="232"/>
      <c r="G1212" s="223">
        <f t="shared" si="284"/>
        <v>31</v>
      </c>
      <c r="H1212" s="202">
        <f t="shared" si="287"/>
        <v>45861</v>
      </c>
      <c r="I1212" s="224">
        <f>_xlfn.XLOOKUP(Table12[[#This Row],[Month Year]],'Modelling New'!D:D,'Modelling New'!N:N)</f>
        <v>0</v>
      </c>
      <c r="J1212" s="178">
        <f>'Raw Data'!K131/J$1</f>
        <v>0</v>
      </c>
      <c r="K1212" s="61">
        <f>'Raw Data'!L131/K$1</f>
        <v>0</v>
      </c>
      <c r="L1212" s="61">
        <f>'Raw Data'!M131/L$1</f>
        <v>0</v>
      </c>
      <c r="M1212" s="61">
        <f>'Raw Data'!N131/M$1</f>
        <v>0</v>
      </c>
      <c r="N1212" s="61">
        <f>'Raw Data'!O131/N$1</f>
        <v>0</v>
      </c>
      <c r="O1212" s="61">
        <f>'Raw Data'!P131/O$1</f>
        <v>0</v>
      </c>
      <c r="P1212" s="61" t="str">
        <f t="shared" si="285"/>
        <v/>
      </c>
      <c r="Q1212" s="61">
        <f t="shared" si="286"/>
        <v>0</v>
      </c>
    </row>
    <row r="1213" spans="1:17">
      <c r="A1213" s="223"/>
      <c r="B1213" s="223"/>
      <c r="C1213" s="223"/>
      <c r="D1213" s="223"/>
      <c r="E1213" s="223"/>
      <c r="F1213" s="232"/>
      <c r="G1213" s="223">
        <f t="shared" si="284"/>
        <v>31</v>
      </c>
      <c r="H1213" s="202">
        <f t="shared" si="287"/>
        <v>45862</v>
      </c>
      <c r="I1213" s="224">
        <f>_xlfn.XLOOKUP(Table12[[#This Row],[Month Year]],'Modelling New'!D:D,'Modelling New'!N:N)</f>
        <v>0</v>
      </c>
      <c r="J1213" s="178">
        <f>'Raw Data'!K132/J$1</f>
        <v>0</v>
      </c>
      <c r="K1213" s="61">
        <f>'Raw Data'!L132/K$1</f>
        <v>0</v>
      </c>
      <c r="L1213" s="61">
        <f>'Raw Data'!M132/L$1</f>
        <v>0</v>
      </c>
      <c r="M1213" s="61">
        <f>'Raw Data'!N132/M$1</f>
        <v>0</v>
      </c>
      <c r="N1213" s="61">
        <f>'Raw Data'!O132/N$1</f>
        <v>0</v>
      </c>
      <c r="O1213" s="61">
        <f>'Raw Data'!P132/O$1</f>
        <v>0</v>
      </c>
      <c r="P1213" s="61" t="str">
        <f t="shared" si="285"/>
        <v/>
      </c>
      <c r="Q1213" s="61">
        <f t="shared" si="286"/>
        <v>0</v>
      </c>
    </row>
    <row r="1214" spans="1:17">
      <c r="A1214" s="223"/>
      <c r="B1214" s="223"/>
      <c r="C1214" s="223"/>
      <c r="D1214" s="223"/>
      <c r="E1214" s="223"/>
      <c r="F1214" s="232"/>
      <c r="G1214" s="223">
        <f t="shared" si="284"/>
        <v>31</v>
      </c>
      <c r="H1214" s="202">
        <f t="shared" si="287"/>
        <v>45863</v>
      </c>
      <c r="I1214" s="224">
        <f>_xlfn.XLOOKUP(Table12[[#This Row],[Month Year]],'Modelling New'!D:D,'Modelling New'!N:N)</f>
        <v>0</v>
      </c>
      <c r="J1214" s="178">
        <f>'Raw Data'!K133/J$1</f>
        <v>0</v>
      </c>
      <c r="K1214" s="61">
        <f>'Raw Data'!L133/K$1</f>
        <v>0</v>
      </c>
      <c r="L1214" s="61">
        <f>'Raw Data'!M133/L$1</f>
        <v>0</v>
      </c>
      <c r="M1214" s="61">
        <f>'Raw Data'!N133/M$1</f>
        <v>0</v>
      </c>
      <c r="N1214" s="61">
        <f>'Raw Data'!O133/N$1</f>
        <v>0</v>
      </c>
      <c r="O1214" s="61">
        <f>'Raw Data'!P133/O$1</f>
        <v>0</v>
      </c>
      <c r="P1214" s="61" t="str">
        <f t="shared" si="285"/>
        <v/>
      </c>
      <c r="Q1214" s="61">
        <f t="shared" si="286"/>
        <v>0</v>
      </c>
    </row>
    <row r="1215" spans="1:17">
      <c r="A1215" s="223"/>
      <c r="B1215" s="223"/>
      <c r="C1215" s="223"/>
      <c r="D1215" s="223"/>
      <c r="E1215" s="223"/>
      <c r="F1215" s="232"/>
      <c r="G1215" s="223">
        <f t="shared" si="284"/>
        <v>31</v>
      </c>
      <c r="H1215" s="202">
        <f t="shared" si="287"/>
        <v>45864</v>
      </c>
      <c r="I1215" s="224">
        <f>_xlfn.XLOOKUP(Table12[[#This Row],[Month Year]],'Modelling New'!D:D,'Modelling New'!N:N)</f>
        <v>0</v>
      </c>
      <c r="J1215" s="178">
        <f>'Raw Data'!K134/J$1</f>
        <v>0</v>
      </c>
      <c r="K1215" s="61">
        <f>'Raw Data'!L134/K$1</f>
        <v>0</v>
      </c>
      <c r="L1215" s="61">
        <f>'Raw Data'!M134/L$1</f>
        <v>0</v>
      </c>
      <c r="M1215" s="61">
        <f>'Raw Data'!N134/M$1</f>
        <v>0</v>
      </c>
      <c r="N1215" s="61">
        <f>'Raw Data'!O134/N$1</f>
        <v>0</v>
      </c>
      <c r="O1215" s="61">
        <f>'Raw Data'!P134/O$1</f>
        <v>0</v>
      </c>
      <c r="P1215" s="61" t="str">
        <f t="shared" si="285"/>
        <v/>
      </c>
      <c r="Q1215" s="61">
        <f t="shared" si="286"/>
        <v>0</v>
      </c>
    </row>
    <row r="1216" spans="1:17">
      <c r="A1216" s="223"/>
      <c r="B1216" s="223"/>
      <c r="C1216" s="223"/>
      <c r="D1216" s="223"/>
      <c r="E1216" s="223"/>
      <c r="F1216" s="232"/>
      <c r="G1216" s="223">
        <f t="shared" si="284"/>
        <v>31</v>
      </c>
      <c r="H1216" s="202">
        <f t="shared" si="287"/>
        <v>45865</v>
      </c>
      <c r="I1216" s="224">
        <f>_xlfn.XLOOKUP(Table12[[#This Row],[Month Year]],'Modelling New'!D:D,'Modelling New'!N:N)</f>
        <v>0</v>
      </c>
      <c r="J1216" s="178">
        <f>'Raw Data'!K135/J$1</f>
        <v>0</v>
      </c>
      <c r="K1216" s="61">
        <f>'Raw Data'!L135/K$1</f>
        <v>0</v>
      </c>
      <c r="L1216" s="61">
        <f>'Raw Data'!M135/L$1</f>
        <v>0</v>
      </c>
      <c r="M1216" s="61">
        <f>'Raw Data'!N135/M$1</f>
        <v>0</v>
      </c>
      <c r="N1216" s="61">
        <f>'Raw Data'!O135/N$1</f>
        <v>0</v>
      </c>
      <c r="O1216" s="61">
        <f>'Raw Data'!P135/O$1</f>
        <v>0</v>
      </c>
      <c r="P1216" s="61" t="str">
        <f t="shared" si="285"/>
        <v/>
      </c>
      <c r="Q1216" s="61">
        <f t="shared" si="286"/>
        <v>0</v>
      </c>
    </row>
    <row r="1217" spans="1:17">
      <c r="A1217" s="223"/>
      <c r="B1217" s="223"/>
      <c r="C1217" s="223"/>
      <c r="D1217" s="223"/>
      <c r="E1217" s="223"/>
      <c r="F1217" s="232"/>
      <c r="G1217" s="223">
        <f t="shared" si="284"/>
        <v>31</v>
      </c>
      <c r="H1217" s="202">
        <f t="shared" si="287"/>
        <v>45866</v>
      </c>
      <c r="I1217" s="224">
        <f>_xlfn.XLOOKUP(Table12[[#This Row],[Month Year]],'Modelling New'!D:D,'Modelling New'!N:N)</f>
        <v>0</v>
      </c>
      <c r="J1217" s="178">
        <f>'Raw Data'!K136/J$1</f>
        <v>0</v>
      </c>
      <c r="K1217" s="61">
        <f>'Raw Data'!L136/K$1</f>
        <v>0</v>
      </c>
      <c r="L1217" s="61">
        <f>'Raw Data'!M136/L$1</f>
        <v>0</v>
      </c>
      <c r="M1217" s="61">
        <f>'Raw Data'!N136/M$1</f>
        <v>0</v>
      </c>
      <c r="N1217" s="61">
        <f>'Raw Data'!O136/N$1</f>
        <v>0</v>
      </c>
      <c r="O1217" s="61">
        <f>'Raw Data'!P136/O$1</f>
        <v>0</v>
      </c>
      <c r="P1217" s="61" t="str">
        <f t="shared" si="285"/>
        <v/>
      </c>
      <c r="Q1217" s="61">
        <f t="shared" si="286"/>
        <v>0</v>
      </c>
    </row>
    <row r="1218" spans="1:17">
      <c r="A1218" s="223"/>
      <c r="B1218" s="223"/>
      <c r="C1218" s="223"/>
      <c r="D1218" s="223"/>
      <c r="E1218" s="223"/>
      <c r="F1218" s="232"/>
      <c r="G1218" s="223">
        <f t="shared" si="284"/>
        <v>31</v>
      </c>
      <c r="H1218" s="202">
        <f t="shared" si="287"/>
        <v>45867</v>
      </c>
      <c r="I1218" s="224">
        <f>_xlfn.XLOOKUP(Table12[[#This Row],[Month Year]],'Modelling New'!D:D,'Modelling New'!N:N)</f>
        <v>0</v>
      </c>
      <c r="J1218" s="178">
        <f>'Raw Data'!K137/J$1</f>
        <v>0</v>
      </c>
      <c r="K1218" s="61">
        <f>'Raw Data'!L137/K$1</f>
        <v>0</v>
      </c>
      <c r="L1218" s="61">
        <f>'Raw Data'!M137/L$1</f>
        <v>0</v>
      </c>
      <c r="M1218" s="61">
        <f>'Raw Data'!N137/M$1</f>
        <v>0</v>
      </c>
      <c r="N1218" s="61">
        <f>'Raw Data'!O137/N$1</f>
        <v>0</v>
      </c>
      <c r="O1218" s="61">
        <f>'Raw Data'!P137/O$1</f>
        <v>0</v>
      </c>
      <c r="P1218" s="61" t="str">
        <f t="shared" si="285"/>
        <v/>
      </c>
      <c r="Q1218" s="61">
        <f t="shared" si="286"/>
        <v>0</v>
      </c>
    </row>
    <row r="1219" spans="1:17">
      <c r="A1219" s="223"/>
      <c r="B1219" s="223"/>
      <c r="C1219" s="223"/>
      <c r="D1219" s="223"/>
      <c r="E1219" s="223"/>
      <c r="F1219" s="232"/>
      <c r="G1219" s="223">
        <f t="shared" si="284"/>
        <v>31</v>
      </c>
      <c r="H1219" s="202">
        <f t="shared" si="287"/>
        <v>45868</v>
      </c>
      <c r="I1219" s="224">
        <f>_xlfn.XLOOKUP(Table12[[#This Row],[Month Year]],'Modelling New'!D:D,'Modelling New'!N:N)</f>
        <v>0</v>
      </c>
      <c r="J1219" s="178">
        <f>'Raw Data'!K138/J$1</f>
        <v>0</v>
      </c>
      <c r="K1219" s="61">
        <f>'Raw Data'!L138/K$1</f>
        <v>0</v>
      </c>
      <c r="L1219" s="61">
        <f>'Raw Data'!M138/L$1</f>
        <v>0</v>
      </c>
      <c r="M1219" s="61">
        <f>'Raw Data'!N138/M$1</f>
        <v>0</v>
      </c>
      <c r="N1219" s="61">
        <f>'Raw Data'!O138/N$1</f>
        <v>0</v>
      </c>
      <c r="O1219" s="61">
        <f>'Raw Data'!P138/O$1</f>
        <v>0</v>
      </c>
      <c r="P1219" s="61" t="str">
        <f t="shared" si="285"/>
        <v/>
      </c>
      <c r="Q1219" s="61">
        <f t="shared" si="286"/>
        <v>0</v>
      </c>
    </row>
    <row r="1220" spans="1:17">
      <c r="A1220" s="223"/>
      <c r="B1220" s="223"/>
      <c r="C1220" s="223"/>
      <c r="D1220" s="223"/>
      <c r="E1220" s="223"/>
      <c r="F1220" s="232"/>
      <c r="G1220" s="223">
        <f t="shared" si="284"/>
        <v>31</v>
      </c>
      <c r="H1220" s="202">
        <f t="shared" si="287"/>
        <v>45869</v>
      </c>
      <c r="I1220" s="224">
        <f>_xlfn.XLOOKUP(Table12[[#This Row],[Month Year]],'Modelling New'!D:D,'Modelling New'!N:N)</f>
        <v>0</v>
      </c>
      <c r="J1220" s="178">
        <f>'Raw Data'!K139/J$1</f>
        <v>0</v>
      </c>
      <c r="K1220" s="61">
        <f>'Raw Data'!L139/K$1</f>
        <v>0</v>
      </c>
      <c r="L1220" s="61">
        <f>'Raw Data'!M139/L$1</f>
        <v>0</v>
      </c>
      <c r="M1220" s="61">
        <f>'Raw Data'!N139/M$1</f>
        <v>0</v>
      </c>
      <c r="N1220" s="61">
        <f>'Raw Data'!O139/N$1</f>
        <v>0</v>
      </c>
      <c r="O1220" s="61">
        <f>'Raw Data'!P139/O$1</f>
        <v>0</v>
      </c>
      <c r="P1220" s="61" t="str">
        <f t="shared" si="285"/>
        <v/>
      </c>
      <c r="Q1220" s="61">
        <f t="shared" si="286"/>
        <v>0</v>
      </c>
    </row>
    <row r="1221" spans="1:17">
      <c r="A1221" s="223"/>
      <c r="B1221" s="223"/>
      <c r="C1221" s="223"/>
      <c r="D1221" s="223"/>
      <c r="E1221" s="223"/>
      <c r="F1221" s="232"/>
      <c r="G1221" s="223">
        <f t="shared" si="284"/>
        <v>31</v>
      </c>
      <c r="H1221" s="202">
        <f t="shared" si="287"/>
        <v>45870</v>
      </c>
      <c r="I1221" s="224">
        <f>_xlfn.XLOOKUP(Table12[[#This Row],[Month Year]],'Modelling New'!D:D,'Modelling New'!N:N)</f>
        <v>0</v>
      </c>
      <c r="J1221" s="178">
        <f>'Raw Data'!K140/J$1</f>
        <v>0</v>
      </c>
      <c r="K1221" s="61">
        <f>'Raw Data'!L140/K$1</f>
        <v>0</v>
      </c>
      <c r="L1221" s="61">
        <f>'Raw Data'!M140/L$1</f>
        <v>0</v>
      </c>
      <c r="M1221" s="61">
        <f>'Raw Data'!N140/M$1</f>
        <v>0</v>
      </c>
      <c r="N1221" s="61">
        <f>'Raw Data'!O140/N$1</f>
        <v>0</v>
      </c>
      <c r="O1221" s="61">
        <f>'Raw Data'!P140/O$1</f>
        <v>0</v>
      </c>
      <c r="P1221" s="61" t="str">
        <f t="shared" si="285"/>
        <v/>
      </c>
      <c r="Q1221" s="61">
        <f t="shared" si="286"/>
        <v>0</v>
      </c>
    </row>
    <row r="1222" spans="1:17">
      <c r="A1222" s="223"/>
      <c r="B1222" s="223"/>
      <c r="C1222" s="223"/>
      <c r="D1222" s="223"/>
      <c r="E1222" s="223"/>
      <c r="F1222" s="232"/>
      <c r="G1222" s="223">
        <f t="shared" si="284"/>
        <v>31</v>
      </c>
      <c r="H1222" s="202">
        <f t="shared" si="287"/>
        <v>45871</v>
      </c>
      <c r="I1222" s="224">
        <f>_xlfn.XLOOKUP(Table12[[#This Row],[Month Year]],'Modelling New'!D:D,'Modelling New'!N:N)</f>
        <v>0</v>
      </c>
      <c r="J1222" s="178">
        <f>'Raw Data'!K141/J$1</f>
        <v>0</v>
      </c>
      <c r="K1222" s="61">
        <f>'Raw Data'!L141/K$1</f>
        <v>0</v>
      </c>
      <c r="L1222" s="61">
        <f>'Raw Data'!M141/L$1</f>
        <v>0</v>
      </c>
      <c r="M1222" s="61">
        <f>'Raw Data'!N141/M$1</f>
        <v>0</v>
      </c>
      <c r="N1222" s="61">
        <f>'Raw Data'!O141/N$1</f>
        <v>0</v>
      </c>
      <c r="O1222" s="61">
        <f>'Raw Data'!P141/O$1</f>
        <v>0</v>
      </c>
      <c r="P1222" s="61" t="str">
        <f t="shared" si="285"/>
        <v/>
      </c>
      <c r="Q1222" s="61">
        <f t="shared" si="286"/>
        <v>0</v>
      </c>
    </row>
    <row r="1223" spans="1:17">
      <c r="A1223" s="223"/>
      <c r="B1223" s="223"/>
      <c r="C1223" s="223"/>
      <c r="D1223" s="223"/>
      <c r="E1223" s="223"/>
      <c r="F1223" s="232"/>
      <c r="G1223" s="223">
        <f t="shared" si="284"/>
        <v>31</v>
      </c>
      <c r="H1223" s="202">
        <f t="shared" si="287"/>
        <v>45872</v>
      </c>
      <c r="I1223" s="224">
        <f>_xlfn.XLOOKUP(Table12[[#This Row],[Month Year]],'Modelling New'!D:D,'Modelling New'!N:N)</f>
        <v>0</v>
      </c>
      <c r="J1223" s="178">
        <f>'Raw Data'!K142/J$1</f>
        <v>0</v>
      </c>
      <c r="K1223" s="61">
        <f>'Raw Data'!L142/K$1</f>
        <v>0</v>
      </c>
      <c r="L1223" s="61">
        <f>'Raw Data'!M142/L$1</f>
        <v>0</v>
      </c>
      <c r="M1223" s="61">
        <f>'Raw Data'!N142/M$1</f>
        <v>0</v>
      </c>
      <c r="N1223" s="61">
        <f>'Raw Data'!O142/N$1</f>
        <v>0</v>
      </c>
      <c r="O1223" s="61">
        <f>'Raw Data'!P142/O$1</f>
        <v>0</v>
      </c>
      <c r="P1223" s="61" t="str">
        <f t="shared" si="285"/>
        <v/>
      </c>
      <c r="Q1223" s="61">
        <f t="shared" si="286"/>
        <v>0</v>
      </c>
    </row>
    <row r="1224" spans="1:17">
      <c r="A1224" s="223"/>
      <c r="B1224" s="223"/>
      <c r="C1224" s="223"/>
      <c r="D1224" s="223"/>
      <c r="E1224" s="223"/>
      <c r="F1224" s="232"/>
      <c r="G1224" s="223">
        <f t="shared" si="284"/>
        <v>31</v>
      </c>
      <c r="H1224" s="202">
        <f t="shared" si="287"/>
        <v>45873</v>
      </c>
      <c r="I1224" s="224">
        <f>_xlfn.XLOOKUP(Table12[[#This Row],[Month Year]],'Modelling New'!D:D,'Modelling New'!N:N)</f>
        <v>0</v>
      </c>
      <c r="J1224" s="178">
        <f>'Raw Data'!K143/J$1</f>
        <v>0</v>
      </c>
      <c r="K1224" s="61">
        <f>'Raw Data'!L143/K$1</f>
        <v>0</v>
      </c>
      <c r="L1224" s="61">
        <f>'Raw Data'!M143/L$1</f>
        <v>0</v>
      </c>
      <c r="M1224" s="61">
        <f>'Raw Data'!N143/M$1</f>
        <v>0</v>
      </c>
      <c r="N1224" s="61">
        <f>'Raw Data'!O143/N$1</f>
        <v>0</v>
      </c>
      <c r="O1224" s="61">
        <f>'Raw Data'!P143/O$1</f>
        <v>0</v>
      </c>
      <c r="P1224" s="61" t="str">
        <f t="shared" si="285"/>
        <v/>
      </c>
      <c r="Q1224" s="61">
        <f t="shared" si="286"/>
        <v>0</v>
      </c>
    </row>
    <row r="1225" spans="1:17">
      <c r="A1225" s="223"/>
      <c r="B1225" s="223"/>
      <c r="C1225" s="223"/>
      <c r="D1225" s="223"/>
      <c r="E1225" s="223"/>
      <c r="F1225" s="232"/>
      <c r="G1225" s="223">
        <f t="shared" si="284"/>
        <v>31</v>
      </c>
      <c r="H1225" s="202">
        <f t="shared" si="287"/>
        <v>45874</v>
      </c>
      <c r="I1225" s="224">
        <f>_xlfn.XLOOKUP(Table12[[#This Row],[Month Year]],'Modelling New'!D:D,'Modelling New'!N:N)</f>
        <v>0</v>
      </c>
      <c r="J1225" s="178">
        <f>'Raw Data'!K144/J$1</f>
        <v>0</v>
      </c>
      <c r="K1225" s="61">
        <f>'Raw Data'!L144/K$1</f>
        <v>0</v>
      </c>
      <c r="L1225" s="61">
        <f>'Raw Data'!M144/L$1</f>
        <v>0</v>
      </c>
      <c r="M1225" s="61">
        <f>'Raw Data'!N144/M$1</f>
        <v>0</v>
      </c>
      <c r="N1225" s="61">
        <f>'Raw Data'!O144/N$1</f>
        <v>0</v>
      </c>
      <c r="O1225" s="61">
        <f>'Raw Data'!P144/O$1</f>
        <v>0</v>
      </c>
      <c r="P1225" s="61" t="str">
        <f t="shared" si="285"/>
        <v/>
      </c>
      <c r="Q1225" s="61">
        <f t="shared" si="286"/>
        <v>0</v>
      </c>
    </row>
    <row r="1226" spans="1:17">
      <c r="A1226" s="223"/>
      <c r="B1226" s="223"/>
      <c r="C1226" s="223"/>
      <c r="D1226" s="223"/>
      <c r="E1226" s="223"/>
      <c r="F1226" s="232"/>
      <c r="G1226" s="223">
        <f t="shared" si="284"/>
        <v>31</v>
      </c>
      <c r="H1226" s="202">
        <f t="shared" si="287"/>
        <v>45875</v>
      </c>
      <c r="I1226" s="224">
        <f>_xlfn.XLOOKUP(Table12[[#This Row],[Month Year]],'Modelling New'!D:D,'Modelling New'!N:N)</f>
        <v>0</v>
      </c>
      <c r="J1226" s="178">
        <f>'Raw Data'!K145/J$1</f>
        <v>0</v>
      </c>
      <c r="K1226" s="61">
        <f>'Raw Data'!L145/K$1</f>
        <v>0</v>
      </c>
      <c r="L1226" s="61">
        <f>'Raw Data'!M145/L$1</f>
        <v>0</v>
      </c>
      <c r="M1226" s="61">
        <f>'Raw Data'!N145/M$1</f>
        <v>0</v>
      </c>
      <c r="N1226" s="61">
        <f>'Raw Data'!O145/N$1</f>
        <v>0</v>
      </c>
      <c r="O1226" s="61">
        <f>'Raw Data'!P145/O$1</f>
        <v>0</v>
      </c>
      <c r="P1226" s="61" t="str">
        <f t="shared" si="285"/>
        <v/>
      </c>
      <c r="Q1226" s="61">
        <f t="shared" si="286"/>
        <v>0</v>
      </c>
    </row>
    <row r="1227" spans="1:17">
      <c r="A1227" s="223"/>
      <c r="B1227" s="223"/>
      <c r="C1227" s="223"/>
      <c r="D1227" s="223"/>
      <c r="E1227" s="223"/>
      <c r="F1227" s="232"/>
      <c r="G1227" s="223">
        <f t="shared" ref="G1227:G1237" si="288">DAY(EOMONTH(F1227,0))</f>
        <v>31</v>
      </c>
      <c r="H1227" s="202">
        <f t="shared" si="287"/>
        <v>45876</v>
      </c>
      <c r="I1227" s="224">
        <f>_xlfn.XLOOKUP(Table12[[#This Row],[Month Year]],'Modelling New'!D:D,'Modelling New'!N:N)</f>
        <v>0</v>
      </c>
      <c r="J1227" s="178">
        <f>'Raw Data'!K146/J$1</f>
        <v>0</v>
      </c>
      <c r="K1227" s="61">
        <f>'Raw Data'!L146/K$1</f>
        <v>0</v>
      </c>
      <c r="L1227" s="61">
        <f>'Raw Data'!M146/L$1</f>
        <v>0</v>
      </c>
      <c r="M1227" s="61">
        <f>'Raw Data'!N146/M$1</f>
        <v>0</v>
      </c>
      <c r="N1227" s="61">
        <f>'Raw Data'!O146/N$1</f>
        <v>0</v>
      </c>
      <c r="O1227" s="61">
        <f>'Raw Data'!P146/O$1</f>
        <v>0</v>
      </c>
      <c r="P1227" s="61" t="str">
        <f t="shared" ref="P1227:P1237" si="289">IFERROR(AVERAGEIF(J1227:O1227,"&gt;"&amp;0,J1227:O1227),"")</f>
        <v/>
      </c>
      <c r="Q1227" s="61">
        <f t="shared" ref="Q1227:Q1237" si="290">MAXA(J1227:O1227)</f>
        <v>0</v>
      </c>
    </row>
    <row r="1228" spans="1:17">
      <c r="A1228" s="223"/>
      <c r="B1228" s="223"/>
      <c r="C1228" s="223"/>
      <c r="D1228" s="223"/>
      <c r="E1228" s="223"/>
      <c r="F1228" s="232"/>
      <c r="G1228" s="223">
        <f t="shared" si="288"/>
        <v>31</v>
      </c>
      <c r="H1228" s="202">
        <f t="shared" si="287"/>
        <v>45877</v>
      </c>
      <c r="I1228" s="224">
        <f>_xlfn.XLOOKUP(Table12[[#This Row],[Month Year]],'Modelling New'!D:D,'Modelling New'!N:N)</f>
        <v>0</v>
      </c>
      <c r="J1228" s="178">
        <f>'Raw Data'!K147/J$1</f>
        <v>0</v>
      </c>
      <c r="K1228" s="61">
        <f>'Raw Data'!L147/K$1</f>
        <v>0</v>
      </c>
      <c r="L1228" s="61">
        <f>'Raw Data'!M147/L$1</f>
        <v>0</v>
      </c>
      <c r="M1228" s="61">
        <f>'Raw Data'!N147/M$1</f>
        <v>0</v>
      </c>
      <c r="N1228" s="61">
        <f>'Raw Data'!O147/N$1</f>
        <v>0</v>
      </c>
      <c r="O1228" s="61">
        <f>'Raw Data'!P147/O$1</f>
        <v>0</v>
      </c>
      <c r="P1228" s="61" t="str">
        <f t="shared" si="289"/>
        <v/>
      </c>
      <c r="Q1228" s="61">
        <f t="shared" si="290"/>
        <v>0</v>
      </c>
    </row>
    <row r="1229" spans="1:17">
      <c r="A1229" s="223"/>
      <c r="B1229" s="223"/>
      <c r="C1229" s="223"/>
      <c r="D1229" s="223"/>
      <c r="E1229" s="223"/>
      <c r="F1229" s="232"/>
      <c r="G1229" s="223">
        <f t="shared" si="288"/>
        <v>31</v>
      </c>
      <c r="H1229" s="202">
        <f t="shared" si="287"/>
        <v>45878</v>
      </c>
      <c r="I1229" s="224">
        <f>_xlfn.XLOOKUP(Table12[[#This Row],[Month Year]],'Modelling New'!D:D,'Modelling New'!N:N)</f>
        <v>0</v>
      </c>
      <c r="J1229" s="178">
        <f>'Raw Data'!K148/J$1</f>
        <v>0</v>
      </c>
      <c r="K1229" s="61">
        <f>'Raw Data'!L148/K$1</f>
        <v>0</v>
      </c>
      <c r="L1229" s="61">
        <f>'Raw Data'!M148/L$1</f>
        <v>0</v>
      </c>
      <c r="M1229" s="61">
        <f>'Raw Data'!N148/M$1</f>
        <v>0</v>
      </c>
      <c r="N1229" s="61">
        <f>'Raw Data'!O148/N$1</f>
        <v>0</v>
      </c>
      <c r="O1229" s="61">
        <f>'Raw Data'!P148/O$1</f>
        <v>0</v>
      </c>
      <c r="P1229" s="61" t="str">
        <f t="shared" si="289"/>
        <v/>
      </c>
      <c r="Q1229" s="61">
        <f t="shared" si="290"/>
        <v>0</v>
      </c>
    </row>
    <row r="1230" spans="1:17">
      <c r="A1230" s="223"/>
      <c r="B1230" s="223"/>
      <c r="C1230" s="223"/>
      <c r="D1230" s="223"/>
      <c r="E1230" s="223"/>
      <c r="F1230" s="232"/>
      <c r="G1230" s="223">
        <f t="shared" si="288"/>
        <v>31</v>
      </c>
      <c r="H1230" s="202">
        <f t="shared" si="287"/>
        <v>45879</v>
      </c>
      <c r="I1230" s="224">
        <f>_xlfn.XLOOKUP(Table12[[#This Row],[Month Year]],'Modelling New'!D:D,'Modelling New'!N:N)</f>
        <v>0</v>
      </c>
      <c r="J1230" s="178">
        <f>'Raw Data'!K149/J$1</f>
        <v>0</v>
      </c>
      <c r="K1230" s="61">
        <f>'Raw Data'!L149/K$1</f>
        <v>0</v>
      </c>
      <c r="L1230" s="61">
        <f>'Raw Data'!M149/L$1</f>
        <v>0</v>
      </c>
      <c r="M1230" s="61">
        <f>'Raw Data'!N149/M$1</f>
        <v>0</v>
      </c>
      <c r="N1230" s="61">
        <f>'Raw Data'!O149/N$1</f>
        <v>0</v>
      </c>
      <c r="O1230" s="61">
        <f>'Raw Data'!P149/O$1</f>
        <v>0</v>
      </c>
      <c r="P1230" s="61" t="str">
        <f t="shared" si="289"/>
        <v/>
      </c>
      <c r="Q1230" s="61">
        <f t="shared" si="290"/>
        <v>0</v>
      </c>
    </row>
    <row r="1231" spans="1:17">
      <c r="A1231" s="223"/>
      <c r="B1231" s="223"/>
      <c r="C1231" s="223"/>
      <c r="D1231" s="223"/>
      <c r="E1231" s="223"/>
      <c r="F1231" s="232"/>
      <c r="G1231" s="223">
        <f t="shared" si="288"/>
        <v>31</v>
      </c>
      <c r="H1231" s="202">
        <f t="shared" si="287"/>
        <v>45880</v>
      </c>
      <c r="I1231" s="224">
        <f>_xlfn.XLOOKUP(Table12[[#This Row],[Month Year]],'Modelling New'!D:D,'Modelling New'!N:N)</f>
        <v>0</v>
      </c>
      <c r="J1231" s="178">
        <f>'Raw Data'!K150/J$1</f>
        <v>0</v>
      </c>
      <c r="K1231" s="61">
        <f>'Raw Data'!L150/K$1</f>
        <v>0</v>
      </c>
      <c r="L1231" s="61">
        <f>'Raw Data'!M150/L$1</f>
        <v>0</v>
      </c>
      <c r="M1231" s="61">
        <f>'Raw Data'!N150/M$1</f>
        <v>0</v>
      </c>
      <c r="N1231" s="61">
        <f>'Raw Data'!O150/N$1</f>
        <v>0</v>
      </c>
      <c r="O1231" s="61">
        <f>'Raw Data'!P150/O$1</f>
        <v>0</v>
      </c>
      <c r="P1231" s="61" t="str">
        <f t="shared" si="289"/>
        <v/>
      </c>
      <c r="Q1231" s="61">
        <f t="shared" si="290"/>
        <v>0</v>
      </c>
    </row>
    <row r="1232" spans="1:17">
      <c r="A1232" s="223"/>
      <c r="B1232" s="223"/>
      <c r="C1232" s="223"/>
      <c r="D1232" s="223"/>
      <c r="E1232" s="223"/>
      <c r="F1232" s="232"/>
      <c r="G1232" s="223">
        <f t="shared" si="288"/>
        <v>31</v>
      </c>
      <c r="H1232" s="202">
        <f t="shared" si="287"/>
        <v>45881</v>
      </c>
      <c r="I1232" s="224">
        <f>_xlfn.XLOOKUP(Table12[[#This Row],[Month Year]],'Modelling New'!D:D,'Modelling New'!N:N)</f>
        <v>0</v>
      </c>
      <c r="J1232" s="178">
        <f>'Raw Data'!K151/J$1</f>
        <v>0</v>
      </c>
      <c r="K1232" s="61">
        <f>'Raw Data'!L151/K$1</f>
        <v>0</v>
      </c>
      <c r="L1232" s="61">
        <f>'Raw Data'!M151/L$1</f>
        <v>0</v>
      </c>
      <c r="M1232" s="61">
        <f>'Raw Data'!N151/M$1</f>
        <v>0</v>
      </c>
      <c r="N1232" s="61">
        <f>'Raw Data'!O151/N$1</f>
        <v>0</v>
      </c>
      <c r="O1232" s="61">
        <f>'Raw Data'!P151/O$1</f>
        <v>0</v>
      </c>
      <c r="P1232" s="61" t="str">
        <f t="shared" si="289"/>
        <v/>
      </c>
      <c r="Q1232" s="61">
        <f t="shared" si="290"/>
        <v>0</v>
      </c>
    </row>
    <row r="1233" spans="1:17">
      <c r="A1233" s="223"/>
      <c r="B1233" s="223"/>
      <c r="C1233" s="223"/>
      <c r="D1233" s="223"/>
      <c r="E1233" s="223"/>
      <c r="F1233" s="232"/>
      <c r="G1233" s="223">
        <f t="shared" si="288"/>
        <v>31</v>
      </c>
      <c r="H1233" s="202">
        <f t="shared" si="287"/>
        <v>45882</v>
      </c>
      <c r="I1233" s="224">
        <f>_xlfn.XLOOKUP(Table12[[#This Row],[Month Year]],'Modelling New'!D:D,'Modelling New'!N:N)</f>
        <v>0</v>
      </c>
      <c r="J1233" s="178">
        <f>'Raw Data'!K152/J$1</f>
        <v>0</v>
      </c>
      <c r="K1233" s="61">
        <f>'Raw Data'!L152/K$1</f>
        <v>0</v>
      </c>
      <c r="L1233" s="61">
        <f>'Raw Data'!M152/L$1</f>
        <v>0</v>
      </c>
      <c r="M1233" s="61">
        <f>'Raw Data'!N152/M$1</f>
        <v>0</v>
      </c>
      <c r="N1233" s="61">
        <f>'Raw Data'!O152/N$1</f>
        <v>0</v>
      </c>
      <c r="O1233" s="61">
        <f>'Raw Data'!P152/O$1</f>
        <v>0</v>
      </c>
      <c r="P1233" s="61" t="str">
        <f t="shared" si="289"/>
        <v/>
      </c>
      <c r="Q1233" s="61">
        <f t="shared" si="290"/>
        <v>0</v>
      </c>
    </row>
    <row r="1234" spans="1:17">
      <c r="A1234" s="223"/>
      <c r="B1234" s="223"/>
      <c r="C1234" s="223"/>
      <c r="D1234" s="223"/>
      <c r="E1234" s="223"/>
      <c r="F1234" s="232"/>
      <c r="G1234" s="223">
        <f t="shared" si="288"/>
        <v>31</v>
      </c>
      <c r="H1234" s="202">
        <f t="shared" si="287"/>
        <v>45883</v>
      </c>
      <c r="I1234" s="224">
        <f>_xlfn.XLOOKUP(Table12[[#This Row],[Month Year]],'Modelling New'!D:D,'Modelling New'!N:N)</f>
        <v>0</v>
      </c>
      <c r="J1234" s="178">
        <f>'Raw Data'!K153/J$1</f>
        <v>0</v>
      </c>
      <c r="K1234" s="61">
        <f>'Raw Data'!L153/K$1</f>
        <v>0</v>
      </c>
      <c r="L1234" s="61">
        <f>'Raw Data'!M153/L$1</f>
        <v>0</v>
      </c>
      <c r="M1234" s="61">
        <f>'Raw Data'!N153/M$1</f>
        <v>0</v>
      </c>
      <c r="N1234" s="61">
        <f>'Raw Data'!O153/N$1</f>
        <v>0</v>
      </c>
      <c r="O1234" s="61">
        <f>'Raw Data'!P153/O$1</f>
        <v>0</v>
      </c>
      <c r="P1234" s="61" t="str">
        <f t="shared" si="289"/>
        <v/>
      </c>
      <c r="Q1234" s="61">
        <f t="shared" si="290"/>
        <v>0</v>
      </c>
    </row>
    <row r="1235" spans="1:17">
      <c r="A1235" s="223"/>
      <c r="B1235" s="223"/>
      <c r="C1235" s="223"/>
      <c r="D1235" s="223"/>
      <c r="E1235" s="223"/>
      <c r="F1235" s="232"/>
      <c r="G1235" s="223">
        <f t="shared" si="288"/>
        <v>31</v>
      </c>
      <c r="H1235" s="202">
        <f t="shared" si="287"/>
        <v>45884</v>
      </c>
      <c r="I1235" s="224">
        <f>_xlfn.XLOOKUP(Table12[[#This Row],[Month Year]],'Modelling New'!D:D,'Modelling New'!N:N)</f>
        <v>0</v>
      </c>
      <c r="J1235" s="178">
        <f>'Raw Data'!K154/J$1</f>
        <v>0</v>
      </c>
      <c r="K1235" s="61">
        <f>'Raw Data'!L154/K$1</f>
        <v>0</v>
      </c>
      <c r="L1235" s="61">
        <f>'Raw Data'!M154/L$1</f>
        <v>0</v>
      </c>
      <c r="M1235" s="61">
        <f>'Raw Data'!N154/M$1</f>
        <v>0</v>
      </c>
      <c r="N1235" s="61">
        <f>'Raw Data'!O154/N$1</f>
        <v>0</v>
      </c>
      <c r="O1235" s="61">
        <f>'Raw Data'!P154/O$1</f>
        <v>0</v>
      </c>
      <c r="P1235" s="61" t="str">
        <f t="shared" si="289"/>
        <v/>
      </c>
      <c r="Q1235" s="61">
        <f t="shared" si="290"/>
        <v>0</v>
      </c>
    </row>
    <row r="1236" spans="1:17">
      <c r="A1236" s="223"/>
      <c r="B1236" s="223"/>
      <c r="C1236" s="223"/>
      <c r="D1236" s="223"/>
      <c r="E1236" s="223"/>
      <c r="F1236" s="232"/>
      <c r="G1236" s="223">
        <f t="shared" si="288"/>
        <v>31</v>
      </c>
      <c r="H1236" s="202">
        <f t="shared" si="287"/>
        <v>45885</v>
      </c>
      <c r="I1236" s="224">
        <f>_xlfn.XLOOKUP(Table12[[#This Row],[Month Year]],'Modelling New'!D:D,'Modelling New'!N:N)</f>
        <v>0</v>
      </c>
      <c r="J1236" s="178">
        <f>'Raw Data'!K155/J$1</f>
        <v>0</v>
      </c>
      <c r="K1236" s="61">
        <f>'Raw Data'!L155/K$1</f>
        <v>0</v>
      </c>
      <c r="L1236" s="61">
        <f>'Raw Data'!M155/L$1</f>
        <v>0</v>
      </c>
      <c r="M1236" s="61">
        <f>'Raw Data'!N155/M$1</f>
        <v>0</v>
      </c>
      <c r="N1236" s="61">
        <f>'Raw Data'!O155/N$1</f>
        <v>0</v>
      </c>
      <c r="O1236" s="61">
        <f>'Raw Data'!P155/O$1</f>
        <v>0</v>
      </c>
      <c r="P1236" s="61" t="str">
        <f t="shared" si="289"/>
        <v/>
      </c>
      <c r="Q1236" s="61">
        <f t="shared" si="290"/>
        <v>0</v>
      </c>
    </row>
    <row r="1237" spans="1:17">
      <c r="A1237" s="223"/>
      <c r="B1237" s="223"/>
      <c r="C1237" s="223"/>
      <c r="D1237" s="223"/>
      <c r="E1237" s="223"/>
      <c r="F1237" s="232"/>
      <c r="G1237" s="223">
        <f t="shared" si="288"/>
        <v>31</v>
      </c>
      <c r="H1237" s="202">
        <f t="shared" si="287"/>
        <v>45886</v>
      </c>
      <c r="I1237" s="224">
        <f>_xlfn.XLOOKUP(Table12[[#This Row],[Month Year]],'Modelling New'!D:D,'Modelling New'!N:N)</f>
        <v>0</v>
      </c>
      <c r="J1237" s="178">
        <f>'Raw Data'!K156/J$1</f>
        <v>0</v>
      </c>
      <c r="K1237" s="61">
        <f>'Raw Data'!L156/K$1</f>
        <v>0</v>
      </c>
      <c r="L1237" s="61">
        <f>'Raw Data'!M156/L$1</f>
        <v>0</v>
      </c>
      <c r="M1237" s="61">
        <f>'Raw Data'!N156/M$1</f>
        <v>0</v>
      </c>
      <c r="N1237" s="61">
        <f>'Raw Data'!O156/N$1</f>
        <v>0</v>
      </c>
      <c r="O1237" s="61">
        <f>'Raw Data'!P156/O$1</f>
        <v>0</v>
      </c>
      <c r="P1237" s="61" t="str">
        <f t="shared" si="289"/>
        <v/>
      </c>
      <c r="Q1237" s="61">
        <f t="shared" si="290"/>
        <v>0</v>
      </c>
    </row>
  </sheetData>
  <phoneticPr fontId="48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190"/>
  <sheetViews>
    <sheetView workbookViewId="0">
      <pane xSplit="8" ySplit="1" topLeftCell="M1153" activePane="bottomRight" state="frozen"/>
      <selection activeCell="I9" sqref="I9"/>
      <selection pane="topRight" activeCell="I9" sqref="I9"/>
      <selection pane="bottomLeft" activeCell="I9" sqref="I9"/>
      <selection pane="bottomRight" activeCell="M1165" sqref="M1165:U1170"/>
    </sheetView>
  </sheetViews>
  <sheetFormatPr defaultColWidth="9" defaultRowHeight="1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7" max="7" width="9" customWidth="1"/>
    <col min="8" max="8" width="10.42578125" customWidth="1"/>
    <col min="9" max="9" width="9" customWidth="1"/>
    <col min="10" max="10" width="9.42578125" customWidth="1"/>
    <col min="11" max="11" width="7.5703125" customWidth="1"/>
    <col min="12" max="15" width="8.85546875" customWidth="1"/>
    <col min="16" max="16" width="8.42578125" customWidth="1"/>
    <col min="17" max="21" width="9.42578125" customWidth="1"/>
  </cols>
  <sheetData>
    <row r="1" spans="1:21" ht="36">
      <c r="A1" s="49" t="s">
        <v>178</v>
      </c>
      <c r="B1" s="49" t="s">
        <v>214</v>
      </c>
      <c r="C1" s="49" t="s">
        <v>215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208</v>
      </c>
      <c r="B2" s="63">
        <v>4</v>
      </c>
      <c r="C2" s="63">
        <v>2022</v>
      </c>
      <c r="D2" s="63" t="s">
        <v>209</v>
      </c>
      <c r="E2" s="63" t="s">
        <v>209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208</v>
      </c>
      <c r="B3" s="66">
        <v>4</v>
      </c>
      <c r="C3" s="66">
        <v>2022</v>
      </c>
      <c r="D3" s="66" t="s">
        <v>209</v>
      </c>
      <c r="E3" s="66" t="s">
        <v>209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208</v>
      </c>
      <c r="B4" s="63">
        <v>4</v>
      </c>
      <c r="C4" s="63">
        <v>2022</v>
      </c>
      <c r="D4" s="63" t="s">
        <v>209</v>
      </c>
      <c r="E4" s="63" t="s">
        <v>209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208</v>
      </c>
      <c r="B5" s="66">
        <v>4</v>
      </c>
      <c r="C5" s="66">
        <v>2022</v>
      </c>
      <c r="D5" s="66" t="s">
        <v>209</v>
      </c>
      <c r="E5" s="66" t="s">
        <v>209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208</v>
      </c>
      <c r="B6" s="63">
        <v>4</v>
      </c>
      <c r="C6" s="63">
        <v>2022</v>
      </c>
      <c r="D6" s="63" t="s">
        <v>209</v>
      </c>
      <c r="E6" s="63" t="s">
        <v>209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208</v>
      </c>
      <c r="B7" s="66">
        <v>4</v>
      </c>
      <c r="C7" s="66">
        <v>2022</v>
      </c>
      <c r="D7" s="66" t="s">
        <v>209</v>
      </c>
      <c r="E7" s="66" t="s">
        <v>209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208</v>
      </c>
      <c r="B8" s="63">
        <v>4</v>
      </c>
      <c r="C8" s="63">
        <v>2022</v>
      </c>
      <c r="D8" s="63" t="s">
        <v>209</v>
      </c>
      <c r="E8" s="63" t="s">
        <v>209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208</v>
      </c>
      <c r="B9" s="66">
        <v>4</v>
      </c>
      <c r="C9" s="66">
        <v>2022</v>
      </c>
      <c r="D9" s="66" t="s">
        <v>209</v>
      </c>
      <c r="E9" s="66" t="s">
        <v>209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208</v>
      </c>
      <c r="B10" s="63">
        <v>4</v>
      </c>
      <c r="C10" s="63">
        <v>2022</v>
      </c>
      <c r="D10" s="63" t="s">
        <v>209</v>
      </c>
      <c r="E10" s="63" t="s">
        <v>209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208</v>
      </c>
      <c r="B11" s="66">
        <v>4</v>
      </c>
      <c r="C11" s="66">
        <v>2022</v>
      </c>
      <c r="D11" s="66" t="s">
        <v>209</v>
      </c>
      <c r="E11" s="66" t="s">
        <v>209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208</v>
      </c>
      <c r="B12" s="63">
        <v>4</v>
      </c>
      <c r="C12" s="63">
        <v>2022</v>
      </c>
      <c r="D12" s="63" t="s">
        <v>209</v>
      </c>
      <c r="E12" s="63" t="s">
        <v>209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208</v>
      </c>
      <c r="B13" s="66">
        <v>4</v>
      </c>
      <c r="C13" s="66">
        <v>2022</v>
      </c>
      <c r="D13" s="66" t="s">
        <v>209</v>
      </c>
      <c r="E13" s="66" t="s">
        <v>209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208</v>
      </c>
      <c r="B14" s="63">
        <v>4</v>
      </c>
      <c r="C14" s="63">
        <v>2022</v>
      </c>
      <c r="D14" s="63" t="s">
        <v>209</v>
      </c>
      <c r="E14" s="63" t="s">
        <v>209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208</v>
      </c>
      <c r="B15" s="66">
        <v>4</v>
      </c>
      <c r="C15" s="66">
        <v>2022</v>
      </c>
      <c r="D15" s="66" t="s">
        <v>209</v>
      </c>
      <c r="E15" s="66" t="s">
        <v>209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208</v>
      </c>
      <c r="B16" s="63">
        <v>4</v>
      </c>
      <c r="C16" s="63">
        <v>2022</v>
      </c>
      <c r="D16" s="63" t="s">
        <v>209</v>
      </c>
      <c r="E16" s="63" t="s">
        <v>209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208</v>
      </c>
      <c r="B17" s="66">
        <v>4</v>
      </c>
      <c r="C17" s="66">
        <v>2022</v>
      </c>
      <c r="D17" s="66" t="s">
        <v>209</v>
      </c>
      <c r="E17" s="66" t="s">
        <v>209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208</v>
      </c>
      <c r="B18" s="63">
        <v>4</v>
      </c>
      <c r="C18" s="63">
        <v>2022</v>
      </c>
      <c r="D18" s="63" t="s">
        <v>209</v>
      </c>
      <c r="E18" s="63" t="s">
        <v>209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208</v>
      </c>
      <c r="B19" s="66">
        <v>4</v>
      </c>
      <c r="C19" s="66">
        <v>2022</v>
      </c>
      <c r="D19" s="66" t="s">
        <v>209</v>
      </c>
      <c r="E19" s="66" t="s">
        <v>209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208</v>
      </c>
      <c r="B20" s="63">
        <v>4</v>
      </c>
      <c r="C20" s="63">
        <v>2022</v>
      </c>
      <c r="D20" s="63" t="s">
        <v>209</v>
      </c>
      <c r="E20" s="63" t="s">
        <v>209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208</v>
      </c>
      <c r="B21" s="66">
        <v>4</v>
      </c>
      <c r="C21" s="66">
        <v>2022</v>
      </c>
      <c r="D21" s="66" t="s">
        <v>209</v>
      </c>
      <c r="E21" s="66" t="s">
        <v>209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208</v>
      </c>
      <c r="B22" s="63">
        <v>4</v>
      </c>
      <c r="C22" s="63">
        <v>2022</v>
      </c>
      <c r="D22" s="63" t="s">
        <v>209</v>
      </c>
      <c r="E22" s="63" t="s">
        <v>209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208</v>
      </c>
      <c r="B23" s="66">
        <v>4</v>
      </c>
      <c r="C23" s="66">
        <v>2022</v>
      </c>
      <c r="D23" s="66" t="s">
        <v>209</v>
      </c>
      <c r="E23" s="66" t="s">
        <v>209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208</v>
      </c>
      <c r="B24" s="63">
        <v>4</v>
      </c>
      <c r="C24" s="63">
        <v>2022</v>
      </c>
      <c r="D24" s="63" t="s">
        <v>209</v>
      </c>
      <c r="E24" s="63" t="s">
        <v>209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208</v>
      </c>
      <c r="B25" s="66">
        <v>4</v>
      </c>
      <c r="C25" s="66">
        <v>2022</v>
      </c>
      <c r="D25" s="66" t="s">
        <v>209</v>
      </c>
      <c r="E25" s="66" t="s">
        <v>209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208</v>
      </c>
      <c r="B26" s="63">
        <v>4</v>
      </c>
      <c r="C26" s="63">
        <v>2022</v>
      </c>
      <c r="D26" s="63" t="s">
        <v>209</v>
      </c>
      <c r="E26" s="63" t="s">
        <v>209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208</v>
      </c>
      <c r="B27" s="66">
        <v>4</v>
      </c>
      <c r="C27" s="66">
        <v>2022</v>
      </c>
      <c r="D27" s="66" t="s">
        <v>209</v>
      </c>
      <c r="E27" s="66" t="s">
        <v>209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208</v>
      </c>
      <c r="B28" s="63">
        <v>4</v>
      </c>
      <c r="C28" s="63">
        <v>2022</v>
      </c>
      <c r="D28" s="63" t="s">
        <v>209</v>
      </c>
      <c r="E28" s="63" t="s">
        <v>209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208</v>
      </c>
      <c r="B29" s="66">
        <v>4</v>
      </c>
      <c r="C29" s="66">
        <v>2022</v>
      </c>
      <c r="D29" s="66" t="s">
        <v>209</v>
      </c>
      <c r="E29" s="66" t="s">
        <v>209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208</v>
      </c>
      <c r="B30" s="63">
        <v>4</v>
      </c>
      <c r="C30" s="63">
        <v>2022</v>
      </c>
      <c r="D30" s="63" t="s">
        <v>209</v>
      </c>
      <c r="E30" s="63" t="s">
        <v>209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208</v>
      </c>
      <c r="B31" s="66">
        <v>4</v>
      </c>
      <c r="C31" s="66">
        <v>2022</v>
      </c>
      <c r="D31" s="66" t="s">
        <v>209</v>
      </c>
      <c r="E31" s="66" t="s">
        <v>209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208</v>
      </c>
      <c r="B32" s="63">
        <v>4</v>
      </c>
      <c r="C32" s="63">
        <v>2022</v>
      </c>
      <c r="D32" s="63" t="s">
        <v>209</v>
      </c>
      <c r="E32" s="63" t="s">
        <v>209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208</v>
      </c>
      <c r="B33" s="66">
        <v>4</v>
      </c>
      <c r="C33" s="66">
        <v>2022</v>
      </c>
      <c r="D33" s="66" t="s">
        <v>209</v>
      </c>
      <c r="E33" s="66" t="s">
        <v>209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208</v>
      </c>
      <c r="B34" s="63">
        <v>4</v>
      </c>
      <c r="C34" s="63">
        <v>2022</v>
      </c>
      <c r="D34" s="63" t="s">
        <v>209</v>
      </c>
      <c r="E34" s="63" t="s">
        <v>209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208</v>
      </c>
      <c r="B35" s="66">
        <v>4</v>
      </c>
      <c r="C35" s="66">
        <v>2022</v>
      </c>
      <c r="D35" s="66" t="s">
        <v>209</v>
      </c>
      <c r="E35" s="66" t="s">
        <v>209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208</v>
      </c>
      <c r="B36" s="63">
        <v>4</v>
      </c>
      <c r="C36" s="63">
        <v>2022</v>
      </c>
      <c r="D36" s="63" t="s">
        <v>209</v>
      </c>
      <c r="E36" s="63" t="s">
        <v>209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208</v>
      </c>
      <c r="B37" s="66">
        <v>4</v>
      </c>
      <c r="C37" s="66">
        <v>2022</v>
      </c>
      <c r="D37" s="66" t="s">
        <v>209</v>
      </c>
      <c r="E37" s="66" t="s">
        <v>209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208</v>
      </c>
      <c r="B38" s="63">
        <v>4</v>
      </c>
      <c r="C38" s="63">
        <v>2022</v>
      </c>
      <c r="D38" s="63" t="s">
        <v>209</v>
      </c>
      <c r="E38" s="63" t="s">
        <v>209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208</v>
      </c>
      <c r="B39" s="66">
        <v>4</v>
      </c>
      <c r="C39" s="66">
        <v>2022</v>
      </c>
      <c r="D39" s="66" t="s">
        <v>209</v>
      </c>
      <c r="E39" s="66" t="s">
        <v>209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208</v>
      </c>
      <c r="B40" s="63">
        <v>4</v>
      </c>
      <c r="C40" s="63">
        <v>2022</v>
      </c>
      <c r="D40" s="63" t="s">
        <v>209</v>
      </c>
      <c r="E40" s="63" t="s">
        <v>209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208</v>
      </c>
      <c r="B41" s="66">
        <v>4</v>
      </c>
      <c r="C41" s="66">
        <v>2022</v>
      </c>
      <c r="D41" s="66" t="s">
        <v>209</v>
      </c>
      <c r="E41" s="66" t="s">
        <v>209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208</v>
      </c>
      <c r="B42" s="63">
        <v>4</v>
      </c>
      <c r="C42" s="63">
        <v>2022</v>
      </c>
      <c r="D42" s="63" t="s">
        <v>209</v>
      </c>
      <c r="E42" s="63" t="s">
        <v>209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208</v>
      </c>
      <c r="B43" s="66">
        <v>4</v>
      </c>
      <c r="C43" s="66">
        <v>2022</v>
      </c>
      <c r="D43" s="66" t="s">
        <v>209</v>
      </c>
      <c r="E43" s="66" t="s">
        <v>209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208</v>
      </c>
      <c r="B44" s="63">
        <v>4</v>
      </c>
      <c r="C44" s="63">
        <v>2022</v>
      </c>
      <c r="D44" s="63" t="s">
        <v>209</v>
      </c>
      <c r="E44" s="63" t="s">
        <v>209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208</v>
      </c>
      <c r="B45" s="66">
        <v>4</v>
      </c>
      <c r="C45" s="66">
        <v>2022</v>
      </c>
      <c r="D45" s="66" t="s">
        <v>209</v>
      </c>
      <c r="E45" s="66" t="s">
        <v>209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208</v>
      </c>
      <c r="B46" s="63">
        <v>4</v>
      </c>
      <c r="C46" s="63">
        <v>2022</v>
      </c>
      <c r="D46" s="63" t="s">
        <v>209</v>
      </c>
      <c r="E46" s="63" t="s">
        <v>209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208</v>
      </c>
      <c r="B47" s="66">
        <v>4</v>
      </c>
      <c r="C47" s="66">
        <v>2022</v>
      </c>
      <c r="D47" s="66" t="s">
        <v>209</v>
      </c>
      <c r="E47" s="66" t="s">
        <v>209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208</v>
      </c>
      <c r="B48" s="63">
        <v>4</v>
      </c>
      <c r="C48" s="63">
        <v>2022</v>
      </c>
      <c r="D48" s="63" t="s">
        <v>209</v>
      </c>
      <c r="E48" s="63" t="s">
        <v>209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208</v>
      </c>
      <c r="B49" s="66">
        <v>4</v>
      </c>
      <c r="C49" s="66">
        <v>2022</v>
      </c>
      <c r="D49" s="66" t="s">
        <v>209</v>
      </c>
      <c r="E49" s="66" t="s">
        <v>209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208</v>
      </c>
      <c r="B50" s="63">
        <v>4</v>
      </c>
      <c r="C50" s="63">
        <v>2022</v>
      </c>
      <c r="D50" s="63" t="s">
        <v>209</v>
      </c>
      <c r="E50" s="63" t="s">
        <v>209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208</v>
      </c>
      <c r="B51" s="66">
        <v>4</v>
      </c>
      <c r="C51" s="66">
        <v>2022</v>
      </c>
      <c r="D51" s="66" t="s">
        <v>209</v>
      </c>
      <c r="E51" s="66" t="s">
        <v>209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208</v>
      </c>
      <c r="B52" s="63">
        <v>4</v>
      </c>
      <c r="C52" s="63">
        <v>2022</v>
      </c>
      <c r="D52" s="63" t="s">
        <v>209</v>
      </c>
      <c r="E52" s="63" t="s">
        <v>209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208</v>
      </c>
      <c r="B53" s="66">
        <v>4</v>
      </c>
      <c r="C53" s="66">
        <v>2022</v>
      </c>
      <c r="D53" s="66" t="s">
        <v>209</v>
      </c>
      <c r="E53" s="66" t="s">
        <v>209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208</v>
      </c>
      <c r="B54" s="63">
        <v>4</v>
      </c>
      <c r="C54" s="63">
        <v>2022</v>
      </c>
      <c r="D54" s="63" t="s">
        <v>209</v>
      </c>
      <c r="E54" s="63" t="s">
        <v>209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208</v>
      </c>
      <c r="B55" s="66">
        <v>4</v>
      </c>
      <c r="C55" s="66">
        <v>2022</v>
      </c>
      <c r="D55" s="66" t="s">
        <v>209</v>
      </c>
      <c r="E55" s="66" t="s">
        <v>209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208</v>
      </c>
      <c r="B56" s="63">
        <v>4</v>
      </c>
      <c r="C56" s="63">
        <v>2022</v>
      </c>
      <c r="D56" s="63" t="s">
        <v>209</v>
      </c>
      <c r="E56" s="63" t="s">
        <v>209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208</v>
      </c>
      <c r="B57" s="66">
        <v>4</v>
      </c>
      <c r="C57" s="66">
        <v>2022</v>
      </c>
      <c r="D57" s="66" t="s">
        <v>209</v>
      </c>
      <c r="E57" s="66" t="s">
        <v>209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208</v>
      </c>
      <c r="B58" s="63">
        <v>4</v>
      </c>
      <c r="C58" s="63">
        <v>2022</v>
      </c>
      <c r="D58" s="63" t="s">
        <v>209</v>
      </c>
      <c r="E58" s="63" t="s">
        <v>209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208</v>
      </c>
      <c r="B59" s="66">
        <v>4</v>
      </c>
      <c r="C59" s="66">
        <v>2022</v>
      </c>
      <c r="D59" s="66" t="s">
        <v>209</v>
      </c>
      <c r="E59" s="66" t="s">
        <v>209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208</v>
      </c>
      <c r="B60" s="63">
        <v>4</v>
      </c>
      <c r="C60" s="63">
        <v>2022</v>
      </c>
      <c r="D60" s="63" t="s">
        <v>209</v>
      </c>
      <c r="E60" s="63" t="s">
        <v>209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208</v>
      </c>
      <c r="B61" s="66">
        <v>4</v>
      </c>
      <c r="C61" s="66">
        <v>2022</v>
      </c>
      <c r="D61" s="66" t="s">
        <v>209</v>
      </c>
      <c r="E61" s="66" t="s">
        <v>209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208</v>
      </c>
      <c r="B62" s="63">
        <v>4</v>
      </c>
      <c r="C62" s="63">
        <v>2022</v>
      </c>
      <c r="D62" s="63" t="s">
        <v>209</v>
      </c>
      <c r="E62" s="63" t="s">
        <v>209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208</v>
      </c>
      <c r="B63" s="66">
        <v>4</v>
      </c>
      <c r="C63" s="66">
        <v>2022</v>
      </c>
      <c r="D63" s="66" t="s">
        <v>209</v>
      </c>
      <c r="E63" s="66" t="s">
        <v>209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208</v>
      </c>
      <c r="B64" s="63">
        <v>4</v>
      </c>
      <c r="C64" s="63">
        <v>2022</v>
      </c>
      <c r="D64" s="63" t="s">
        <v>209</v>
      </c>
      <c r="E64" s="63" t="s">
        <v>209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208</v>
      </c>
      <c r="B65" s="66">
        <v>4</v>
      </c>
      <c r="C65" s="66">
        <v>2022</v>
      </c>
      <c r="D65" s="66" t="s">
        <v>209</v>
      </c>
      <c r="E65" s="66" t="s">
        <v>209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208</v>
      </c>
      <c r="B66" s="63">
        <v>4</v>
      </c>
      <c r="C66" s="63">
        <v>2022</v>
      </c>
      <c r="D66" s="63" t="s">
        <v>209</v>
      </c>
      <c r="E66" s="63" t="s">
        <v>209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208</v>
      </c>
      <c r="B67" s="66">
        <v>4</v>
      </c>
      <c r="C67" s="66">
        <v>2022</v>
      </c>
      <c r="D67" s="66" t="s">
        <v>209</v>
      </c>
      <c r="E67" s="66" t="s">
        <v>209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208</v>
      </c>
      <c r="B68" s="63">
        <v>4</v>
      </c>
      <c r="C68" s="63">
        <v>2022</v>
      </c>
      <c r="D68" s="63" t="s">
        <v>209</v>
      </c>
      <c r="E68" s="63" t="s">
        <v>209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208</v>
      </c>
      <c r="B69" s="66">
        <v>4</v>
      </c>
      <c r="C69" s="66">
        <v>2022</v>
      </c>
      <c r="D69" s="66" t="s">
        <v>209</v>
      </c>
      <c r="E69" s="66" t="s">
        <v>209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208</v>
      </c>
      <c r="B70" s="63">
        <v>4</v>
      </c>
      <c r="C70" s="63">
        <v>2022</v>
      </c>
      <c r="D70" s="63" t="s">
        <v>209</v>
      </c>
      <c r="E70" s="63" t="s">
        <v>209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208</v>
      </c>
      <c r="B71" s="66">
        <v>4</v>
      </c>
      <c r="C71" s="66">
        <v>2022</v>
      </c>
      <c r="D71" s="66" t="s">
        <v>209</v>
      </c>
      <c r="E71" s="66" t="s">
        <v>209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208</v>
      </c>
      <c r="B72" s="63">
        <v>4</v>
      </c>
      <c r="C72" s="63">
        <v>2022</v>
      </c>
      <c r="D72" s="63" t="s">
        <v>209</v>
      </c>
      <c r="E72" s="63" t="s">
        <v>209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208</v>
      </c>
      <c r="B73" s="66">
        <v>4</v>
      </c>
      <c r="C73" s="66">
        <v>2022</v>
      </c>
      <c r="D73" s="66" t="s">
        <v>209</v>
      </c>
      <c r="E73" s="66" t="s">
        <v>209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208</v>
      </c>
      <c r="B74" s="63">
        <v>4</v>
      </c>
      <c r="C74" s="63">
        <v>2022</v>
      </c>
      <c r="D74" s="63" t="s">
        <v>209</v>
      </c>
      <c r="E74" s="63" t="s">
        <v>209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208</v>
      </c>
      <c r="B75" s="66">
        <v>4</v>
      </c>
      <c r="C75" s="66">
        <v>2022</v>
      </c>
      <c r="D75" s="66" t="s">
        <v>209</v>
      </c>
      <c r="E75" s="66" t="s">
        <v>209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208</v>
      </c>
      <c r="B76" s="63">
        <v>4</v>
      </c>
      <c r="C76" s="63">
        <v>2022</v>
      </c>
      <c r="D76" s="63" t="s">
        <v>209</v>
      </c>
      <c r="E76" s="63" t="s">
        <v>209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208</v>
      </c>
      <c r="B77" s="66">
        <v>4</v>
      </c>
      <c r="C77" s="66">
        <v>2022</v>
      </c>
      <c r="D77" s="66" t="s">
        <v>209</v>
      </c>
      <c r="E77" s="66" t="s">
        <v>209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208</v>
      </c>
      <c r="B78" s="63">
        <v>4</v>
      </c>
      <c r="C78" s="63">
        <v>2022</v>
      </c>
      <c r="D78" s="63" t="s">
        <v>209</v>
      </c>
      <c r="E78" s="63" t="s">
        <v>209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208</v>
      </c>
      <c r="B79" s="66">
        <v>4</v>
      </c>
      <c r="C79" s="66">
        <v>2022</v>
      </c>
      <c r="D79" s="66" t="s">
        <v>209</v>
      </c>
      <c r="E79" s="66" t="s">
        <v>209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208</v>
      </c>
      <c r="B80" s="63">
        <v>4</v>
      </c>
      <c r="C80" s="63">
        <v>2022</v>
      </c>
      <c r="D80" s="63" t="s">
        <v>209</v>
      </c>
      <c r="E80" s="63" t="s">
        <v>209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208</v>
      </c>
      <c r="B81" s="66">
        <v>4</v>
      </c>
      <c r="C81" s="66">
        <v>2022</v>
      </c>
      <c r="D81" s="66" t="s">
        <v>209</v>
      </c>
      <c r="E81" s="66" t="s">
        <v>209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208</v>
      </c>
      <c r="B82" s="63">
        <v>4</v>
      </c>
      <c r="C82" s="63">
        <v>2022</v>
      </c>
      <c r="D82" s="63" t="s">
        <v>209</v>
      </c>
      <c r="E82" s="63" t="s">
        <v>209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208</v>
      </c>
      <c r="B83" s="66">
        <v>4</v>
      </c>
      <c r="C83" s="66">
        <v>2022</v>
      </c>
      <c r="D83" s="66" t="s">
        <v>209</v>
      </c>
      <c r="E83" s="66" t="s">
        <v>209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208</v>
      </c>
      <c r="B84" s="63">
        <v>4</v>
      </c>
      <c r="C84" s="63">
        <v>2022</v>
      </c>
      <c r="D84" s="63" t="s">
        <v>209</v>
      </c>
      <c r="E84" s="63" t="s">
        <v>209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208</v>
      </c>
      <c r="B85" s="66">
        <v>4</v>
      </c>
      <c r="C85" s="66">
        <v>2022</v>
      </c>
      <c r="D85" s="66" t="s">
        <v>209</v>
      </c>
      <c r="E85" s="66" t="s">
        <v>209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208</v>
      </c>
      <c r="B86" s="63">
        <v>4</v>
      </c>
      <c r="C86" s="63">
        <v>2022</v>
      </c>
      <c r="D86" s="63" t="s">
        <v>209</v>
      </c>
      <c r="E86" s="63" t="s">
        <v>209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208</v>
      </c>
      <c r="B87" s="66">
        <v>4</v>
      </c>
      <c r="C87" s="66">
        <v>2022</v>
      </c>
      <c r="D87" s="66" t="s">
        <v>209</v>
      </c>
      <c r="E87" s="66" t="s">
        <v>209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208</v>
      </c>
      <c r="B88" s="63">
        <v>4</v>
      </c>
      <c r="C88" s="63">
        <v>2022</v>
      </c>
      <c r="D88" s="63" t="s">
        <v>209</v>
      </c>
      <c r="E88" s="63" t="s">
        <v>209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208</v>
      </c>
      <c r="B89" s="66">
        <v>4</v>
      </c>
      <c r="C89" s="66">
        <v>2022</v>
      </c>
      <c r="D89" s="66" t="s">
        <v>209</v>
      </c>
      <c r="E89" s="66" t="s">
        <v>209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208</v>
      </c>
      <c r="B90" s="63">
        <v>4</v>
      </c>
      <c r="C90" s="63">
        <v>2022</v>
      </c>
      <c r="D90" s="63" t="s">
        <v>209</v>
      </c>
      <c r="E90" s="63" t="s">
        <v>209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208</v>
      </c>
      <c r="B91" s="66">
        <v>4</v>
      </c>
      <c r="C91" s="66">
        <v>2022</v>
      </c>
      <c r="D91" s="66" t="s">
        <v>209</v>
      </c>
      <c r="E91" s="66" t="s">
        <v>209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208</v>
      </c>
      <c r="B92" s="63">
        <v>4</v>
      </c>
      <c r="C92" s="63">
        <v>2022</v>
      </c>
      <c r="D92" s="63" t="s">
        <v>209</v>
      </c>
      <c r="E92" s="63" t="s">
        <v>209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208</v>
      </c>
      <c r="B93" s="66">
        <v>4</v>
      </c>
      <c r="C93" s="66">
        <v>2022</v>
      </c>
      <c r="D93" s="66" t="s">
        <v>209</v>
      </c>
      <c r="E93" s="66" t="s">
        <v>209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208</v>
      </c>
      <c r="B94" s="63">
        <v>4</v>
      </c>
      <c r="C94" s="63">
        <v>2022</v>
      </c>
      <c r="D94" s="63" t="s">
        <v>209</v>
      </c>
      <c r="E94" s="63" t="s">
        <v>209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208</v>
      </c>
      <c r="B95" s="66">
        <v>4</v>
      </c>
      <c r="C95" s="66">
        <v>2022</v>
      </c>
      <c r="D95" s="66" t="s">
        <v>209</v>
      </c>
      <c r="E95" s="66" t="s">
        <v>209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208</v>
      </c>
      <c r="B96" s="63">
        <v>4</v>
      </c>
      <c r="C96" s="63">
        <v>2022</v>
      </c>
      <c r="D96" s="63" t="s">
        <v>209</v>
      </c>
      <c r="E96" s="63" t="s">
        <v>209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208</v>
      </c>
      <c r="B97" s="66">
        <v>4</v>
      </c>
      <c r="C97" s="66">
        <v>2022</v>
      </c>
      <c r="D97" s="66" t="s">
        <v>209</v>
      </c>
      <c r="E97" s="66" t="s">
        <v>209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208</v>
      </c>
      <c r="B98" s="63">
        <v>4</v>
      </c>
      <c r="C98" s="63">
        <v>2022</v>
      </c>
      <c r="D98" s="63" t="s">
        <v>209</v>
      </c>
      <c r="E98" s="63" t="s">
        <v>209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208</v>
      </c>
      <c r="B99" s="66">
        <v>4</v>
      </c>
      <c r="C99" s="66">
        <v>2022</v>
      </c>
      <c r="D99" s="66" t="s">
        <v>209</v>
      </c>
      <c r="E99" s="66" t="s">
        <v>209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208</v>
      </c>
      <c r="B100" s="63">
        <v>4</v>
      </c>
      <c r="C100" s="63">
        <v>2022</v>
      </c>
      <c r="D100" s="63" t="s">
        <v>209</v>
      </c>
      <c r="E100" s="63" t="s">
        <v>209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208</v>
      </c>
      <c r="B101" s="66">
        <v>4</v>
      </c>
      <c r="C101" s="66">
        <v>2022</v>
      </c>
      <c r="D101" s="66" t="s">
        <v>209</v>
      </c>
      <c r="E101" s="66" t="s">
        <v>209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208</v>
      </c>
      <c r="B102" s="63">
        <v>4</v>
      </c>
      <c r="C102" s="63">
        <v>2022</v>
      </c>
      <c r="D102" s="63" t="s">
        <v>209</v>
      </c>
      <c r="E102" s="63" t="s">
        <v>209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208</v>
      </c>
      <c r="B103" s="66">
        <v>4</v>
      </c>
      <c r="C103" s="66">
        <v>2022</v>
      </c>
      <c r="D103" s="66" t="s">
        <v>209</v>
      </c>
      <c r="E103" s="66" t="s">
        <v>209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208</v>
      </c>
      <c r="B104" s="63">
        <v>4</v>
      </c>
      <c r="C104" s="63">
        <v>2022</v>
      </c>
      <c r="D104" s="63" t="s">
        <v>209</v>
      </c>
      <c r="E104" s="63" t="s">
        <v>209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208</v>
      </c>
      <c r="B105" s="66">
        <v>4</v>
      </c>
      <c r="C105" s="66">
        <v>2022</v>
      </c>
      <c r="D105" s="66" t="s">
        <v>209</v>
      </c>
      <c r="E105" s="66" t="s">
        <v>209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208</v>
      </c>
      <c r="B106" s="63">
        <v>4</v>
      </c>
      <c r="C106" s="63">
        <v>2022</v>
      </c>
      <c r="D106" s="63" t="s">
        <v>209</v>
      </c>
      <c r="E106" s="63" t="s">
        <v>209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208</v>
      </c>
      <c r="B107" s="66">
        <v>4</v>
      </c>
      <c r="C107" s="66">
        <v>2022</v>
      </c>
      <c r="D107" s="66" t="s">
        <v>209</v>
      </c>
      <c r="E107" s="66" t="s">
        <v>209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208</v>
      </c>
      <c r="B108" s="63">
        <v>4</v>
      </c>
      <c r="C108" s="63">
        <v>2022</v>
      </c>
      <c r="D108" s="63" t="s">
        <v>209</v>
      </c>
      <c r="E108" s="63" t="s">
        <v>209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208</v>
      </c>
      <c r="B109" s="66">
        <v>4</v>
      </c>
      <c r="C109" s="66">
        <v>2022</v>
      </c>
      <c r="D109" s="66" t="s">
        <v>209</v>
      </c>
      <c r="E109" s="66" t="s">
        <v>209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208</v>
      </c>
      <c r="B110" s="63">
        <v>4</v>
      </c>
      <c r="C110" s="63">
        <v>2022</v>
      </c>
      <c r="D110" s="63" t="s">
        <v>209</v>
      </c>
      <c r="E110" s="63" t="s">
        <v>209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208</v>
      </c>
      <c r="B111" s="66">
        <v>4</v>
      </c>
      <c r="C111" s="66">
        <v>2022</v>
      </c>
      <c r="D111" s="66" t="s">
        <v>209</v>
      </c>
      <c r="E111" s="66" t="s">
        <v>209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208</v>
      </c>
      <c r="B112" s="63">
        <v>4</v>
      </c>
      <c r="C112" s="63">
        <v>2022</v>
      </c>
      <c r="D112" s="63" t="s">
        <v>209</v>
      </c>
      <c r="E112" s="63" t="s">
        <v>209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208</v>
      </c>
      <c r="B113" s="66">
        <v>4</v>
      </c>
      <c r="C113" s="66">
        <v>2022</v>
      </c>
      <c r="D113" s="66" t="s">
        <v>209</v>
      </c>
      <c r="E113" s="66" t="s">
        <v>209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208</v>
      </c>
      <c r="B114" s="63">
        <v>4</v>
      </c>
      <c r="C114" s="63">
        <v>2022</v>
      </c>
      <c r="D114" s="63" t="s">
        <v>209</v>
      </c>
      <c r="E114" s="63" t="s">
        <v>209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208</v>
      </c>
      <c r="B115" s="66">
        <v>4</v>
      </c>
      <c r="C115" s="66">
        <v>2022</v>
      </c>
      <c r="D115" s="66" t="s">
        <v>209</v>
      </c>
      <c r="E115" s="66" t="s">
        <v>209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208</v>
      </c>
      <c r="B116" s="63">
        <v>4</v>
      </c>
      <c r="C116" s="63">
        <v>2022</v>
      </c>
      <c r="D116" s="63" t="s">
        <v>209</v>
      </c>
      <c r="E116" s="63" t="s">
        <v>209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208</v>
      </c>
      <c r="B117" s="66">
        <v>4</v>
      </c>
      <c r="C117" s="66">
        <v>2022</v>
      </c>
      <c r="D117" s="66" t="s">
        <v>209</v>
      </c>
      <c r="E117" s="66" t="s">
        <v>209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208</v>
      </c>
      <c r="B118" s="63">
        <v>4</v>
      </c>
      <c r="C118" s="63">
        <v>2022</v>
      </c>
      <c r="D118" s="63" t="s">
        <v>209</v>
      </c>
      <c r="E118" s="63" t="s">
        <v>209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208</v>
      </c>
      <c r="B119" s="66">
        <v>4</v>
      </c>
      <c r="C119" s="66">
        <v>2022</v>
      </c>
      <c r="D119" s="66" t="s">
        <v>209</v>
      </c>
      <c r="E119" s="66" t="s">
        <v>209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208</v>
      </c>
      <c r="B120" s="63">
        <v>4</v>
      </c>
      <c r="C120" s="63">
        <v>2022</v>
      </c>
      <c r="D120" s="63" t="s">
        <v>209</v>
      </c>
      <c r="E120" s="63" t="s">
        <v>209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208</v>
      </c>
      <c r="B121" s="66">
        <v>4</v>
      </c>
      <c r="C121" s="66">
        <v>2022</v>
      </c>
      <c r="D121" s="66" t="s">
        <v>209</v>
      </c>
      <c r="E121" s="66" t="s">
        <v>209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208</v>
      </c>
      <c r="B122" s="63">
        <v>4</v>
      </c>
      <c r="C122" s="63">
        <v>2022</v>
      </c>
      <c r="D122" s="63" t="s">
        <v>209</v>
      </c>
      <c r="E122" s="63" t="s">
        <v>209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208</v>
      </c>
      <c r="B123" s="66">
        <v>4</v>
      </c>
      <c r="C123" s="66">
        <v>2022</v>
      </c>
      <c r="D123" s="66" t="s">
        <v>209</v>
      </c>
      <c r="E123" s="66" t="s">
        <v>209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208</v>
      </c>
      <c r="B124" s="63">
        <v>4</v>
      </c>
      <c r="C124" s="63">
        <v>2022</v>
      </c>
      <c r="D124" s="63" t="s">
        <v>209</v>
      </c>
      <c r="E124" s="63" t="s">
        <v>209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208</v>
      </c>
      <c r="B125" s="66">
        <v>4</v>
      </c>
      <c r="C125" s="66">
        <v>2022</v>
      </c>
      <c r="D125" s="66" t="s">
        <v>209</v>
      </c>
      <c r="E125" s="66" t="s">
        <v>209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208</v>
      </c>
      <c r="B126" s="63">
        <v>4</v>
      </c>
      <c r="C126" s="63">
        <v>2022</v>
      </c>
      <c r="D126" s="63" t="s">
        <v>209</v>
      </c>
      <c r="E126" s="63" t="s">
        <v>209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208</v>
      </c>
      <c r="B127" s="66">
        <v>4</v>
      </c>
      <c r="C127" s="66">
        <v>2022</v>
      </c>
      <c r="D127" s="66" t="s">
        <v>209</v>
      </c>
      <c r="E127" s="66" t="s">
        <v>209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208</v>
      </c>
      <c r="B128" s="63">
        <v>4</v>
      </c>
      <c r="C128" s="63">
        <v>2022</v>
      </c>
      <c r="D128" s="63" t="s">
        <v>209</v>
      </c>
      <c r="E128" s="63" t="s">
        <v>209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208</v>
      </c>
      <c r="B129" s="66">
        <v>4</v>
      </c>
      <c r="C129" s="66">
        <v>2022</v>
      </c>
      <c r="D129" s="66" t="s">
        <v>209</v>
      </c>
      <c r="E129" s="66" t="s">
        <v>209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208</v>
      </c>
      <c r="B130" s="63">
        <v>4</v>
      </c>
      <c r="C130" s="63">
        <v>2022</v>
      </c>
      <c r="D130" s="63" t="s">
        <v>209</v>
      </c>
      <c r="E130" s="63" t="s">
        <v>209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208</v>
      </c>
      <c r="B131" s="66">
        <v>4</v>
      </c>
      <c r="C131" s="66">
        <v>2022</v>
      </c>
      <c r="D131" s="66" t="s">
        <v>209</v>
      </c>
      <c r="E131" s="66" t="s">
        <v>209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208</v>
      </c>
      <c r="B132" s="63">
        <v>4</v>
      </c>
      <c r="C132" s="63">
        <v>2022</v>
      </c>
      <c r="D132" s="63" t="s">
        <v>209</v>
      </c>
      <c r="E132" s="63" t="s">
        <v>209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208</v>
      </c>
      <c r="B133" s="66">
        <v>4</v>
      </c>
      <c r="C133" s="66">
        <v>2022</v>
      </c>
      <c r="D133" s="66" t="s">
        <v>209</v>
      </c>
      <c r="E133" s="66" t="s">
        <v>209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208</v>
      </c>
      <c r="B134" s="63">
        <v>4</v>
      </c>
      <c r="C134" s="63">
        <v>2022</v>
      </c>
      <c r="D134" s="63" t="s">
        <v>209</v>
      </c>
      <c r="E134" s="63" t="s">
        <v>209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208</v>
      </c>
      <c r="B135" s="66">
        <v>4</v>
      </c>
      <c r="C135" s="66">
        <v>2022</v>
      </c>
      <c r="D135" s="66" t="s">
        <v>209</v>
      </c>
      <c r="E135" s="66" t="s">
        <v>209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208</v>
      </c>
      <c r="B136" s="63">
        <v>4</v>
      </c>
      <c r="C136" s="63">
        <v>2022</v>
      </c>
      <c r="D136" s="63" t="s">
        <v>209</v>
      </c>
      <c r="E136" s="63" t="s">
        <v>209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208</v>
      </c>
      <c r="B137" s="66">
        <v>4</v>
      </c>
      <c r="C137" s="66">
        <v>2022</v>
      </c>
      <c r="D137" s="66" t="s">
        <v>209</v>
      </c>
      <c r="E137" s="66" t="s">
        <v>209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208</v>
      </c>
      <c r="B138" s="63">
        <v>4</v>
      </c>
      <c r="C138" s="63">
        <v>2022</v>
      </c>
      <c r="D138" s="63" t="s">
        <v>209</v>
      </c>
      <c r="E138" s="63" t="s">
        <v>209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208</v>
      </c>
      <c r="B139" s="66">
        <v>4</v>
      </c>
      <c r="C139" s="66">
        <v>2022</v>
      </c>
      <c r="D139" s="66" t="s">
        <v>209</v>
      </c>
      <c r="E139" s="66" t="s">
        <v>209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208</v>
      </c>
      <c r="B140" s="63">
        <v>4</v>
      </c>
      <c r="C140" s="63">
        <v>2022</v>
      </c>
      <c r="D140" s="63" t="s">
        <v>209</v>
      </c>
      <c r="E140" s="63" t="s">
        <v>209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208</v>
      </c>
      <c r="B141" s="66">
        <v>4</v>
      </c>
      <c r="C141" s="66">
        <v>2022</v>
      </c>
      <c r="D141" s="66" t="s">
        <v>209</v>
      </c>
      <c r="E141" s="66" t="s">
        <v>209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208</v>
      </c>
      <c r="B142" s="63">
        <v>4</v>
      </c>
      <c r="C142" s="63">
        <v>2022</v>
      </c>
      <c r="D142" s="63" t="s">
        <v>209</v>
      </c>
      <c r="E142" s="63" t="s">
        <v>209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208</v>
      </c>
      <c r="B143" s="66">
        <v>4</v>
      </c>
      <c r="C143" s="66">
        <v>2022</v>
      </c>
      <c r="D143" s="66" t="s">
        <v>209</v>
      </c>
      <c r="E143" s="66" t="s">
        <v>209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208</v>
      </c>
      <c r="B144" s="63">
        <v>4</v>
      </c>
      <c r="C144" s="63">
        <v>2022</v>
      </c>
      <c r="D144" s="63" t="s">
        <v>209</v>
      </c>
      <c r="E144" s="63" t="s">
        <v>209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208</v>
      </c>
      <c r="B145" s="66">
        <v>4</v>
      </c>
      <c r="C145" s="66">
        <v>2022</v>
      </c>
      <c r="D145" s="66" t="s">
        <v>209</v>
      </c>
      <c r="E145" s="66" t="s">
        <v>209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208</v>
      </c>
      <c r="B146" s="63">
        <v>4</v>
      </c>
      <c r="C146" s="63">
        <v>2022</v>
      </c>
      <c r="D146" s="63" t="s">
        <v>209</v>
      </c>
      <c r="E146" s="63" t="s">
        <v>209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208</v>
      </c>
      <c r="B147" s="66">
        <v>4</v>
      </c>
      <c r="C147" s="66">
        <v>2022</v>
      </c>
      <c r="D147" s="66" t="s">
        <v>209</v>
      </c>
      <c r="E147" s="66" t="s">
        <v>209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208</v>
      </c>
      <c r="B148" s="63">
        <v>4</v>
      </c>
      <c r="C148" s="63">
        <v>2022</v>
      </c>
      <c r="D148" s="63" t="s">
        <v>209</v>
      </c>
      <c r="E148" s="63" t="s">
        <v>209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208</v>
      </c>
      <c r="B149" s="66">
        <v>4</v>
      </c>
      <c r="C149" s="66">
        <v>2022</v>
      </c>
      <c r="D149" s="66" t="s">
        <v>209</v>
      </c>
      <c r="E149" s="66" t="s">
        <v>209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208</v>
      </c>
      <c r="B150" s="63">
        <v>4</v>
      </c>
      <c r="C150" s="63">
        <v>2022</v>
      </c>
      <c r="D150" s="63" t="s">
        <v>209</v>
      </c>
      <c r="E150" s="63" t="s">
        <v>209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208</v>
      </c>
      <c r="B151" s="66">
        <v>4</v>
      </c>
      <c r="C151" s="66">
        <v>2022</v>
      </c>
      <c r="D151" s="66" t="s">
        <v>209</v>
      </c>
      <c r="E151" s="66" t="s">
        <v>209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208</v>
      </c>
      <c r="B152" s="63">
        <v>4</v>
      </c>
      <c r="C152" s="63">
        <v>2022</v>
      </c>
      <c r="D152" s="63" t="s">
        <v>209</v>
      </c>
      <c r="E152" s="63" t="s">
        <v>209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208</v>
      </c>
      <c r="B153" s="66">
        <v>4</v>
      </c>
      <c r="C153" s="66">
        <v>2022</v>
      </c>
      <c r="D153" s="66" t="s">
        <v>209</v>
      </c>
      <c r="E153" s="66" t="s">
        <v>209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208</v>
      </c>
      <c r="B154" s="63">
        <v>4</v>
      </c>
      <c r="C154" s="63">
        <v>2022</v>
      </c>
      <c r="D154" s="63" t="s">
        <v>209</v>
      </c>
      <c r="E154" s="63" t="s">
        <v>209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208</v>
      </c>
      <c r="B155" s="66">
        <v>4</v>
      </c>
      <c r="C155" s="66">
        <v>2022</v>
      </c>
      <c r="D155" s="66" t="s">
        <v>209</v>
      </c>
      <c r="E155" s="66" t="s">
        <v>209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208</v>
      </c>
      <c r="B156" s="63">
        <v>4</v>
      </c>
      <c r="C156" s="63">
        <v>2022</v>
      </c>
      <c r="D156" s="63" t="s">
        <v>209</v>
      </c>
      <c r="E156" s="63" t="s">
        <v>209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208</v>
      </c>
      <c r="B157" s="66">
        <v>4</v>
      </c>
      <c r="C157" s="66">
        <v>2022</v>
      </c>
      <c r="D157" s="66" t="s">
        <v>209</v>
      </c>
      <c r="E157" s="66" t="s">
        <v>209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208</v>
      </c>
      <c r="B158" s="63">
        <v>4</v>
      </c>
      <c r="C158" s="63">
        <v>2022</v>
      </c>
      <c r="D158" s="63" t="s">
        <v>209</v>
      </c>
      <c r="E158" s="63" t="s">
        <v>209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208</v>
      </c>
      <c r="B159" s="66">
        <v>4</v>
      </c>
      <c r="C159" s="66">
        <v>2022</v>
      </c>
      <c r="D159" s="66" t="s">
        <v>209</v>
      </c>
      <c r="E159" s="66" t="s">
        <v>209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208</v>
      </c>
      <c r="B160" s="63">
        <v>4</v>
      </c>
      <c r="C160" s="63">
        <v>2022</v>
      </c>
      <c r="D160" s="63" t="s">
        <v>209</v>
      </c>
      <c r="E160" s="63" t="s">
        <v>209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208</v>
      </c>
      <c r="B161" s="66">
        <v>4</v>
      </c>
      <c r="C161" s="66">
        <v>2022</v>
      </c>
      <c r="D161" s="66" t="s">
        <v>209</v>
      </c>
      <c r="E161" s="66" t="s">
        <v>209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208</v>
      </c>
      <c r="B162" s="63">
        <v>4</v>
      </c>
      <c r="C162" s="63">
        <v>2022</v>
      </c>
      <c r="D162" s="63" t="s">
        <v>209</v>
      </c>
      <c r="E162" s="63" t="s">
        <v>209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208</v>
      </c>
      <c r="B163" s="66">
        <v>4</v>
      </c>
      <c r="C163" s="66">
        <v>2022</v>
      </c>
      <c r="D163" s="66" t="s">
        <v>209</v>
      </c>
      <c r="E163" s="66" t="s">
        <v>209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208</v>
      </c>
      <c r="B164" s="63">
        <v>4</v>
      </c>
      <c r="C164" s="63">
        <v>2022</v>
      </c>
      <c r="D164" s="63" t="s">
        <v>209</v>
      </c>
      <c r="E164" s="63" t="s">
        <v>209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208</v>
      </c>
      <c r="B165" s="66">
        <v>4</v>
      </c>
      <c r="C165" s="66">
        <v>2022</v>
      </c>
      <c r="D165" s="66" t="s">
        <v>209</v>
      </c>
      <c r="E165" s="66" t="s">
        <v>209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208</v>
      </c>
      <c r="B166" s="63">
        <v>4</v>
      </c>
      <c r="C166" s="63">
        <v>2022</v>
      </c>
      <c r="D166" s="63" t="s">
        <v>209</v>
      </c>
      <c r="E166" s="63" t="s">
        <v>209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208</v>
      </c>
      <c r="B167" s="66">
        <v>4</v>
      </c>
      <c r="C167" s="66">
        <v>2022</v>
      </c>
      <c r="D167" s="66" t="s">
        <v>209</v>
      </c>
      <c r="E167" s="66" t="s">
        <v>209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208</v>
      </c>
      <c r="B168" s="63">
        <v>4</v>
      </c>
      <c r="C168" s="63">
        <v>2022</v>
      </c>
      <c r="D168" s="63" t="s">
        <v>209</v>
      </c>
      <c r="E168" s="63" t="s">
        <v>209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208</v>
      </c>
      <c r="B169" s="66">
        <v>4</v>
      </c>
      <c r="C169" s="66">
        <v>2022</v>
      </c>
      <c r="D169" s="66" t="s">
        <v>209</v>
      </c>
      <c r="E169" s="66" t="s">
        <v>209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208</v>
      </c>
      <c r="B170" s="63">
        <v>4</v>
      </c>
      <c r="C170" s="63">
        <v>2022</v>
      </c>
      <c r="D170" s="63" t="s">
        <v>209</v>
      </c>
      <c r="E170" s="63" t="s">
        <v>209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208</v>
      </c>
      <c r="B171" s="66">
        <v>4</v>
      </c>
      <c r="C171" s="66">
        <v>2022</v>
      </c>
      <c r="D171" s="66" t="s">
        <v>209</v>
      </c>
      <c r="E171" s="66" t="s">
        <v>209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208</v>
      </c>
      <c r="B172" s="63">
        <v>4</v>
      </c>
      <c r="C172" s="63">
        <v>2022</v>
      </c>
      <c r="D172" s="63" t="s">
        <v>209</v>
      </c>
      <c r="E172" s="63" t="s">
        <v>209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208</v>
      </c>
      <c r="B173" s="66">
        <v>4</v>
      </c>
      <c r="C173" s="66">
        <v>2022</v>
      </c>
      <c r="D173" s="66" t="s">
        <v>209</v>
      </c>
      <c r="E173" s="66" t="s">
        <v>209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208</v>
      </c>
      <c r="B174" s="63">
        <v>4</v>
      </c>
      <c r="C174" s="63">
        <v>2022</v>
      </c>
      <c r="D174" s="63" t="s">
        <v>209</v>
      </c>
      <c r="E174" s="63" t="s">
        <v>209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208</v>
      </c>
      <c r="B175" s="66">
        <v>4</v>
      </c>
      <c r="C175" s="66">
        <v>2022</v>
      </c>
      <c r="D175" s="66" t="s">
        <v>209</v>
      </c>
      <c r="E175" s="66" t="s">
        <v>209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208</v>
      </c>
      <c r="B176" s="63">
        <v>4</v>
      </c>
      <c r="C176" s="63">
        <v>2022</v>
      </c>
      <c r="D176" s="63" t="s">
        <v>209</v>
      </c>
      <c r="E176" s="63" t="s">
        <v>209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208</v>
      </c>
      <c r="B177" s="66">
        <v>4</v>
      </c>
      <c r="C177" s="66">
        <v>2022</v>
      </c>
      <c r="D177" s="66" t="s">
        <v>209</v>
      </c>
      <c r="E177" s="66" t="s">
        <v>209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208</v>
      </c>
      <c r="B178" s="63">
        <v>4</v>
      </c>
      <c r="C178" s="63">
        <v>2022</v>
      </c>
      <c r="D178" s="63" t="s">
        <v>209</v>
      </c>
      <c r="E178" s="63" t="s">
        <v>209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208</v>
      </c>
      <c r="B179" s="66">
        <v>4</v>
      </c>
      <c r="C179" s="66">
        <v>2022</v>
      </c>
      <c r="D179" s="66" t="s">
        <v>209</v>
      </c>
      <c r="E179" s="66" t="s">
        <v>209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208</v>
      </c>
      <c r="B180" s="63">
        <v>4</v>
      </c>
      <c r="C180" s="63">
        <v>2022</v>
      </c>
      <c r="D180" s="63" t="s">
        <v>209</v>
      </c>
      <c r="E180" s="63" t="s">
        <v>209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208</v>
      </c>
      <c r="B181" s="66">
        <v>4</v>
      </c>
      <c r="C181" s="66">
        <v>2022</v>
      </c>
      <c r="D181" s="66" t="s">
        <v>209</v>
      </c>
      <c r="E181" s="66" t="s">
        <v>209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208</v>
      </c>
      <c r="B182" s="63">
        <v>4</v>
      </c>
      <c r="C182" s="63">
        <v>2022</v>
      </c>
      <c r="D182" s="63" t="s">
        <v>209</v>
      </c>
      <c r="E182" s="63" t="s">
        <v>209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208</v>
      </c>
      <c r="B183" s="66">
        <v>4</v>
      </c>
      <c r="C183" s="66">
        <v>2022</v>
      </c>
      <c r="D183" s="66" t="s">
        <v>209</v>
      </c>
      <c r="E183" s="66" t="s">
        <v>209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208</v>
      </c>
      <c r="B184" s="63">
        <v>4</v>
      </c>
      <c r="C184" s="63">
        <v>2022</v>
      </c>
      <c r="D184" s="63" t="s">
        <v>209</v>
      </c>
      <c r="E184" s="63" t="s">
        <v>209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208</v>
      </c>
      <c r="B185" s="66">
        <v>4</v>
      </c>
      <c r="C185" s="66">
        <v>2022</v>
      </c>
      <c r="D185" s="66" t="s">
        <v>209</v>
      </c>
      <c r="E185" s="66" t="s">
        <v>209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208</v>
      </c>
      <c r="B186" s="63">
        <v>4</v>
      </c>
      <c r="C186" s="63">
        <v>2022</v>
      </c>
      <c r="D186" s="63" t="s">
        <v>209</v>
      </c>
      <c r="E186" s="63" t="s">
        <v>209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208</v>
      </c>
      <c r="B187" s="66">
        <v>4</v>
      </c>
      <c r="C187" s="66">
        <v>2022</v>
      </c>
      <c r="D187" s="66" t="s">
        <v>209</v>
      </c>
      <c r="E187" s="66" t="s">
        <v>209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208</v>
      </c>
      <c r="B188" s="63">
        <v>4</v>
      </c>
      <c r="C188" s="63">
        <v>2022</v>
      </c>
      <c r="D188" s="63" t="s">
        <v>209</v>
      </c>
      <c r="E188" s="63" t="s">
        <v>209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208</v>
      </c>
      <c r="B189" s="66">
        <v>4</v>
      </c>
      <c r="C189" s="66">
        <v>2022</v>
      </c>
      <c r="D189" s="66" t="s">
        <v>209</v>
      </c>
      <c r="E189" s="66" t="s">
        <v>209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208</v>
      </c>
      <c r="B190" s="63">
        <v>4</v>
      </c>
      <c r="C190" s="63">
        <v>2022</v>
      </c>
      <c r="D190" s="63" t="s">
        <v>209</v>
      </c>
      <c r="E190" s="63" t="s">
        <v>209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208</v>
      </c>
      <c r="B191" s="66">
        <v>4</v>
      </c>
      <c r="C191" s="66">
        <v>2022</v>
      </c>
      <c r="D191" s="66" t="s">
        <v>209</v>
      </c>
      <c r="E191" s="66" t="s">
        <v>209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208</v>
      </c>
      <c r="B192" s="63">
        <v>4</v>
      </c>
      <c r="C192" s="63">
        <v>2022</v>
      </c>
      <c r="D192" s="63" t="s">
        <v>209</v>
      </c>
      <c r="E192" s="63" t="s">
        <v>209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208</v>
      </c>
      <c r="B193" s="66">
        <v>4</v>
      </c>
      <c r="C193" s="66">
        <v>2022</v>
      </c>
      <c r="D193" s="66" t="s">
        <v>209</v>
      </c>
      <c r="E193" s="66" t="s">
        <v>209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208</v>
      </c>
      <c r="B194" s="63">
        <v>4</v>
      </c>
      <c r="C194" s="63">
        <v>2022</v>
      </c>
      <c r="D194" s="63" t="s">
        <v>209</v>
      </c>
      <c r="E194" s="63" t="s">
        <v>209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208</v>
      </c>
      <c r="B195" s="66">
        <v>4</v>
      </c>
      <c r="C195" s="66">
        <v>2022</v>
      </c>
      <c r="D195" s="66" t="s">
        <v>209</v>
      </c>
      <c r="E195" s="66" t="s">
        <v>209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208</v>
      </c>
      <c r="B196" s="63">
        <v>4</v>
      </c>
      <c r="C196" s="63">
        <v>2022</v>
      </c>
      <c r="D196" s="63" t="s">
        <v>209</v>
      </c>
      <c r="E196" s="63" t="s">
        <v>209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208</v>
      </c>
      <c r="B197" s="66">
        <v>4</v>
      </c>
      <c r="C197" s="66">
        <v>2022</v>
      </c>
      <c r="D197" s="66" t="s">
        <v>209</v>
      </c>
      <c r="E197" s="66" t="s">
        <v>209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208</v>
      </c>
      <c r="B198" s="63">
        <v>4</v>
      </c>
      <c r="C198" s="63">
        <v>2022</v>
      </c>
      <c r="D198" s="63" t="s">
        <v>209</v>
      </c>
      <c r="E198" s="63" t="s">
        <v>209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208</v>
      </c>
      <c r="B199" s="66">
        <v>4</v>
      </c>
      <c r="C199" s="66">
        <v>2022</v>
      </c>
      <c r="D199" s="66" t="s">
        <v>209</v>
      </c>
      <c r="E199" s="66" t="s">
        <v>209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208</v>
      </c>
      <c r="B200" s="63">
        <v>4</v>
      </c>
      <c r="C200" s="63">
        <v>2022</v>
      </c>
      <c r="D200" s="63" t="s">
        <v>209</v>
      </c>
      <c r="E200" s="63" t="s">
        <v>209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208</v>
      </c>
      <c r="B201" s="66">
        <v>4</v>
      </c>
      <c r="C201" s="66">
        <v>2022</v>
      </c>
      <c r="D201" s="66" t="s">
        <v>209</v>
      </c>
      <c r="E201" s="66" t="s">
        <v>209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208</v>
      </c>
      <c r="B202" s="63">
        <v>4</v>
      </c>
      <c r="C202" s="63">
        <v>2022</v>
      </c>
      <c r="D202" s="63" t="s">
        <v>209</v>
      </c>
      <c r="E202" s="63" t="s">
        <v>209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208</v>
      </c>
      <c r="B203" s="66">
        <v>4</v>
      </c>
      <c r="C203" s="66">
        <v>2022</v>
      </c>
      <c r="D203" s="66" t="s">
        <v>209</v>
      </c>
      <c r="E203" s="66" t="s">
        <v>209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208</v>
      </c>
      <c r="B204" s="63">
        <v>4</v>
      </c>
      <c r="C204" s="63">
        <v>2022</v>
      </c>
      <c r="D204" s="63" t="s">
        <v>209</v>
      </c>
      <c r="E204" s="63" t="s">
        <v>209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208</v>
      </c>
      <c r="B205" s="66">
        <v>4</v>
      </c>
      <c r="C205" s="66">
        <v>2022</v>
      </c>
      <c r="D205" s="66" t="s">
        <v>209</v>
      </c>
      <c r="E205" s="66" t="s">
        <v>209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208</v>
      </c>
      <c r="B206" s="63">
        <v>4</v>
      </c>
      <c r="C206" s="63">
        <v>2022</v>
      </c>
      <c r="D206" s="63" t="s">
        <v>209</v>
      </c>
      <c r="E206" s="63" t="s">
        <v>209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208</v>
      </c>
      <c r="B207" s="66">
        <v>4</v>
      </c>
      <c r="C207" s="66">
        <v>2022</v>
      </c>
      <c r="D207" s="66" t="s">
        <v>209</v>
      </c>
      <c r="E207" s="66" t="s">
        <v>209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208</v>
      </c>
      <c r="B208" s="63">
        <v>4</v>
      </c>
      <c r="C208" s="63">
        <v>2022</v>
      </c>
      <c r="D208" s="63" t="s">
        <v>209</v>
      </c>
      <c r="E208" s="63" t="s">
        <v>209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208</v>
      </c>
      <c r="B209" s="66">
        <v>4</v>
      </c>
      <c r="C209" s="66">
        <v>2022</v>
      </c>
      <c r="D209" s="66" t="s">
        <v>209</v>
      </c>
      <c r="E209" s="66" t="s">
        <v>209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208</v>
      </c>
      <c r="B210" s="63">
        <v>4</v>
      </c>
      <c r="C210" s="63">
        <v>2022</v>
      </c>
      <c r="D210" s="63" t="s">
        <v>209</v>
      </c>
      <c r="E210" s="63" t="s">
        <v>209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208</v>
      </c>
      <c r="B211" s="66">
        <v>4</v>
      </c>
      <c r="C211" s="66">
        <v>2022</v>
      </c>
      <c r="D211" s="66" t="s">
        <v>209</v>
      </c>
      <c r="E211" s="66" t="s">
        <v>209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208</v>
      </c>
      <c r="B212" s="63">
        <v>4</v>
      </c>
      <c r="C212" s="63">
        <v>2022</v>
      </c>
      <c r="D212" s="63" t="s">
        <v>209</v>
      </c>
      <c r="E212" s="63" t="s">
        <v>209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208</v>
      </c>
      <c r="B213" s="66">
        <v>4</v>
      </c>
      <c r="C213" s="66">
        <v>2022</v>
      </c>
      <c r="D213" s="66" t="s">
        <v>209</v>
      </c>
      <c r="E213" s="66" t="s">
        <v>209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208</v>
      </c>
      <c r="B214" s="63">
        <v>4</v>
      </c>
      <c r="C214" s="63">
        <v>2022</v>
      </c>
      <c r="D214" s="63" t="s">
        <v>209</v>
      </c>
      <c r="E214" s="63" t="s">
        <v>209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208</v>
      </c>
      <c r="B215" s="66">
        <v>4</v>
      </c>
      <c r="C215" s="66">
        <v>2022</v>
      </c>
      <c r="D215" s="66" t="s">
        <v>209</v>
      </c>
      <c r="E215" s="66" t="s">
        <v>209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208</v>
      </c>
      <c r="B216" s="63">
        <v>4</v>
      </c>
      <c r="C216" s="63">
        <v>2022</v>
      </c>
      <c r="D216" s="63" t="s">
        <v>209</v>
      </c>
      <c r="E216" s="63" t="s">
        <v>209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208</v>
      </c>
      <c r="B217" s="66">
        <v>4</v>
      </c>
      <c r="C217" s="66">
        <v>2022</v>
      </c>
      <c r="D217" s="66" t="s">
        <v>209</v>
      </c>
      <c r="E217" s="66" t="s">
        <v>209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208</v>
      </c>
      <c r="B218" s="63">
        <v>4</v>
      </c>
      <c r="C218" s="63">
        <v>2022</v>
      </c>
      <c r="D218" s="63" t="s">
        <v>209</v>
      </c>
      <c r="E218" s="63" t="s">
        <v>209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208</v>
      </c>
      <c r="B219" s="66">
        <v>4</v>
      </c>
      <c r="C219" s="66">
        <v>2022</v>
      </c>
      <c r="D219" s="66" t="s">
        <v>209</v>
      </c>
      <c r="E219" s="66" t="s">
        <v>209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208</v>
      </c>
      <c r="B220" s="63">
        <v>4</v>
      </c>
      <c r="C220" s="63">
        <v>2022</v>
      </c>
      <c r="D220" s="63" t="s">
        <v>209</v>
      </c>
      <c r="E220" s="63" t="s">
        <v>209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208</v>
      </c>
      <c r="B221" s="66">
        <v>4</v>
      </c>
      <c r="C221" s="66">
        <v>2022</v>
      </c>
      <c r="D221" s="66" t="s">
        <v>209</v>
      </c>
      <c r="E221" s="66" t="s">
        <v>209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208</v>
      </c>
      <c r="B222" s="63">
        <v>4</v>
      </c>
      <c r="C222" s="63">
        <v>2022</v>
      </c>
      <c r="D222" s="63" t="s">
        <v>209</v>
      </c>
      <c r="E222" s="63" t="s">
        <v>209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208</v>
      </c>
      <c r="B223" s="66">
        <v>4</v>
      </c>
      <c r="C223" s="66">
        <v>2022</v>
      </c>
      <c r="D223" s="66" t="s">
        <v>209</v>
      </c>
      <c r="E223" s="66" t="s">
        <v>209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208</v>
      </c>
      <c r="B224" s="63">
        <v>4</v>
      </c>
      <c r="C224" s="63">
        <v>2022</v>
      </c>
      <c r="D224" s="63" t="s">
        <v>209</v>
      </c>
      <c r="E224" s="63" t="s">
        <v>209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208</v>
      </c>
      <c r="B225" s="66">
        <v>4</v>
      </c>
      <c r="C225" s="66">
        <v>2022</v>
      </c>
      <c r="D225" s="66" t="s">
        <v>209</v>
      </c>
      <c r="E225" s="66" t="s">
        <v>209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208</v>
      </c>
      <c r="B226" s="63">
        <v>4</v>
      </c>
      <c r="C226" s="63">
        <v>2022</v>
      </c>
      <c r="D226" s="63" t="s">
        <v>209</v>
      </c>
      <c r="E226" s="63" t="s">
        <v>209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208</v>
      </c>
      <c r="B227" s="66">
        <v>4</v>
      </c>
      <c r="C227" s="66">
        <v>2022</v>
      </c>
      <c r="D227" s="66" t="s">
        <v>209</v>
      </c>
      <c r="E227" s="66" t="s">
        <v>209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208</v>
      </c>
      <c r="B228" s="63">
        <v>4</v>
      </c>
      <c r="C228" s="63">
        <v>2022</v>
      </c>
      <c r="D228" s="63" t="s">
        <v>209</v>
      </c>
      <c r="E228" s="63" t="s">
        <v>209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208</v>
      </c>
      <c r="B229" s="66">
        <v>4</v>
      </c>
      <c r="C229" s="66">
        <v>2022</v>
      </c>
      <c r="D229" s="66" t="s">
        <v>209</v>
      </c>
      <c r="E229" s="66" t="s">
        <v>209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208</v>
      </c>
      <c r="B230" s="63">
        <v>4</v>
      </c>
      <c r="C230" s="63">
        <v>2022</v>
      </c>
      <c r="D230" s="63" t="s">
        <v>209</v>
      </c>
      <c r="E230" s="63" t="s">
        <v>209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208</v>
      </c>
      <c r="B231" s="66">
        <v>4</v>
      </c>
      <c r="C231" s="66">
        <v>2022</v>
      </c>
      <c r="D231" s="66" t="s">
        <v>209</v>
      </c>
      <c r="E231" s="66" t="s">
        <v>209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208</v>
      </c>
      <c r="B232" s="63">
        <v>4</v>
      </c>
      <c r="C232" s="63">
        <v>2022</v>
      </c>
      <c r="D232" s="63" t="s">
        <v>209</v>
      </c>
      <c r="E232" s="63" t="s">
        <v>209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208</v>
      </c>
      <c r="B233" s="66">
        <v>4</v>
      </c>
      <c r="C233" s="66">
        <v>2022</v>
      </c>
      <c r="D233" s="66" t="s">
        <v>209</v>
      </c>
      <c r="E233" s="66" t="s">
        <v>209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208</v>
      </c>
      <c r="B234" s="63">
        <v>4</v>
      </c>
      <c r="C234" s="63">
        <v>2022</v>
      </c>
      <c r="D234" s="63" t="s">
        <v>209</v>
      </c>
      <c r="E234" s="63" t="s">
        <v>209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208</v>
      </c>
      <c r="B235" s="66">
        <v>4</v>
      </c>
      <c r="C235" s="66">
        <v>2022</v>
      </c>
      <c r="D235" s="66" t="s">
        <v>209</v>
      </c>
      <c r="E235" s="66" t="s">
        <v>209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208</v>
      </c>
      <c r="B236" s="63">
        <v>4</v>
      </c>
      <c r="C236" s="63">
        <v>2022</v>
      </c>
      <c r="D236" s="63" t="s">
        <v>209</v>
      </c>
      <c r="E236" s="63" t="s">
        <v>209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208</v>
      </c>
      <c r="B237" s="66">
        <v>4</v>
      </c>
      <c r="C237" s="66">
        <v>2022</v>
      </c>
      <c r="D237" s="66" t="s">
        <v>209</v>
      </c>
      <c r="E237" s="66" t="s">
        <v>209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208</v>
      </c>
      <c r="B238" s="63">
        <v>4</v>
      </c>
      <c r="C238" s="63">
        <v>2022</v>
      </c>
      <c r="D238" s="63" t="s">
        <v>209</v>
      </c>
      <c r="E238" s="63" t="s">
        <v>209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208</v>
      </c>
      <c r="B239" s="66">
        <v>4</v>
      </c>
      <c r="C239" s="66">
        <v>2022</v>
      </c>
      <c r="D239" s="66" t="s">
        <v>209</v>
      </c>
      <c r="E239" s="66" t="s">
        <v>209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208</v>
      </c>
      <c r="B240" s="63">
        <v>4</v>
      </c>
      <c r="C240" s="63">
        <v>2022</v>
      </c>
      <c r="D240" s="63" t="s">
        <v>209</v>
      </c>
      <c r="E240" s="63" t="s">
        <v>209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208</v>
      </c>
      <c r="B241" s="66">
        <v>4</v>
      </c>
      <c r="C241" s="66">
        <v>2022</v>
      </c>
      <c r="D241" s="66" t="s">
        <v>209</v>
      </c>
      <c r="E241" s="66" t="s">
        <v>209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208</v>
      </c>
      <c r="B242" s="63">
        <v>4</v>
      </c>
      <c r="C242" s="63">
        <v>2022</v>
      </c>
      <c r="D242" s="63" t="s">
        <v>209</v>
      </c>
      <c r="E242" s="63" t="s">
        <v>209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208</v>
      </c>
      <c r="B243" s="66">
        <v>4</v>
      </c>
      <c r="C243" s="66">
        <v>2022</v>
      </c>
      <c r="D243" s="66" t="s">
        <v>209</v>
      </c>
      <c r="E243" s="66" t="s">
        <v>209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208</v>
      </c>
      <c r="B244" s="63">
        <v>4</v>
      </c>
      <c r="C244" s="63">
        <v>2022</v>
      </c>
      <c r="D244" s="63" t="s">
        <v>209</v>
      </c>
      <c r="E244" s="63" t="s">
        <v>209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208</v>
      </c>
      <c r="B245" s="66">
        <v>4</v>
      </c>
      <c r="C245" s="66">
        <v>2022</v>
      </c>
      <c r="D245" s="66" t="s">
        <v>209</v>
      </c>
      <c r="E245" s="66" t="s">
        <v>209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208</v>
      </c>
      <c r="B246" s="63">
        <v>4</v>
      </c>
      <c r="C246" s="63">
        <v>2022</v>
      </c>
      <c r="D246" s="63" t="s">
        <v>209</v>
      </c>
      <c r="E246" s="63" t="s">
        <v>209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208</v>
      </c>
      <c r="B247" s="66">
        <v>4</v>
      </c>
      <c r="C247" s="66">
        <v>2022</v>
      </c>
      <c r="D247" s="66" t="s">
        <v>209</v>
      </c>
      <c r="E247" s="66" t="s">
        <v>209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208</v>
      </c>
      <c r="B248" s="63">
        <v>4</v>
      </c>
      <c r="C248" s="63">
        <v>2022</v>
      </c>
      <c r="D248" s="63" t="s">
        <v>209</v>
      </c>
      <c r="E248" s="63" t="s">
        <v>209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208</v>
      </c>
      <c r="B249" s="66">
        <v>4</v>
      </c>
      <c r="C249" s="66">
        <v>2022</v>
      </c>
      <c r="D249" s="66" t="s">
        <v>209</v>
      </c>
      <c r="E249" s="66" t="s">
        <v>209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208</v>
      </c>
      <c r="B250" s="63">
        <v>4</v>
      </c>
      <c r="C250" s="63">
        <v>2022</v>
      </c>
      <c r="D250" s="63" t="s">
        <v>209</v>
      </c>
      <c r="E250" s="63" t="s">
        <v>209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208</v>
      </c>
      <c r="B251" s="66">
        <v>4</v>
      </c>
      <c r="C251" s="66">
        <v>2022</v>
      </c>
      <c r="D251" s="66" t="s">
        <v>209</v>
      </c>
      <c r="E251" s="66" t="s">
        <v>209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208</v>
      </c>
      <c r="B252" s="63">
        <v>4</v>
      </c>
      <c r="C252" s="63">
        <v>2022</v>
      </c>
      <c r="D252" s="63" t="s">
        <v>209</v>
      </c>
      <c r="E252" s="63" t="s">
        <v>209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208</v>
      </c>
      <c r="B253" s="66">
        <v>4</v>
      </c>
      <c r="C253" s="66">
        <v>2022</v>
      </c>
      <c r="D253" s="66" t="s">
        <v>209</v>
      </c>
      <c r="E253" s="66" t="s">
        <v>209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208</v>
      </c>
      <c r="B254" s="63">
        <v>4</v>
      </c>
      <c r="C254" s="63">
        <v>2022</v>
      </c>
      <c r="D254" s="63" t="s">
        <v>209</v>
      </c>
      <c r="E254" s="63" t="s">
        <v>209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208</v>
      </c>
      <c r="B255" s="66">
        <v>4</v>
      </c>
      <c r="C255" s="66">
        <v>2022</v>
      </c>
      <c r="D255" s="66" t="s">
        <v>209</v>
      </c>
      <c r="E255" s="66" t="s">
        <v>209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208</v>
      </c>
      <c r="B256" s="63">
        <v>4</v>
      </c>
      <c r="C256" s="63">
        <v>2022</v>
      </c>
      <c r="D256" s="63" t="s">
        <v>209</v>
      </c>
      <c r="E256" s="63" t="s">
        <v>209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208</v>
      </c>
      <c r="B257" s="66">
        <v>4</v>
      </c>
      <c r="C257" s="66">
        <v>2022</v>
      </c>
      <c r="D257" s="66" t="s">
        <v>209</v>
      </c>
      <c r="E257" s="66" t="s">
        <v>209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208</v>
      </c>
      <c r="B258" s="63">
        <v>4</v>
      </c>
      <c r="C258" s="63">
        <v>2022</v>
      </c>
      <c r="D258" s="63" t="s">
        <v>209</v>
      </c>
      <c r="E258" s="63" t="s">
        <v>209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208</v>
      </c>
      <c r="B259" s="66">
        <v>4</v>
      </c>
      <c r="C259" s="66">
        <v>2022</v>
      </c>
      <c r="D259" s="66" t="s">
        <v>209</v>
      </c>
      <c r="E259" s="66" t="s">
        <v>209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208</v>
      </c>
      <c r="B260" s="63">
        <v>4</v>
      </c>
      <c r="C260" s="63">
        <v>2022</v>
      </c>
      <c r="D260" s="63" t="s">
        <v>209</v>
      </c>
      <c r="E260" s="63" t="s">
        <v>209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208</v>
      </c>
      <c r="B261" s="66">
        <v>4</v>
      </c>
      <c r="C261" s="66">
        <v>2022</v>
      </c>
      <c r="D261" s="66" t="s">
        <v>209</v>
      </c>
      <c r="E261" s="66" t="s">
        <v>209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208</v>
      </c>
      <c r="B262" s="63">
        <v>4</v>
      </c>
      <c r="C262" s="63">
        <v>2022</v>
      </c>
      <c r="D262" s="63" t="s">
        <v>209</v>
      </c>
      <c r="E262" s="63" t="s">
        <v>209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208</v>
      </c>
      <c r="B263" s="66">
        <v>4</v>
      </c>
      <c r="C263" s="66">
        <v>2022</v>
      </c>
      <c r="D263" s="66" t="s">
        <v>209</v>
      </c>
      <c r="E263" s="66" t="s">
        <v>209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208</v>
      </c>
      <c r="B264" s="63">
        <v>4</v>
      </c>
      <c r="C264" s="63">
        <v>2022</v>
      </c>
      <c r="D264" s="63" t="s">
        <v>209</v>
      </c>
      <c r="E264" s="63" t="s">
        <v>209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208</v>
      </c>
      <c r="B265" s="66">
        <v>4</v>
      </c>
      <c r="C265" s="66">
        <v>2022</v>
      </c>
      <c r="D265" s="66" t="s">
        <v>209</v>
      </c>
      <c r="E265" s="66" t="s">
        <v>209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208</v>
      </c>
      <c r="B266" s="63">
        <v>4</v>
      </c>
      <c r="C266" s="63">
        <v>2022</v>
      </c>
      <c r="D266" s="63" t="s">
        <v>209</v>
      </c>
      <c r="E266" s="63" t="s">
        <v>209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208</v>
      </c>
      <c r="B267" s="66">
        <v>4</v>
      </c>
      <c r="C267" s="66">
        <v>2022</v>
      </c>
      <c r="D267" s="66" t="s">
        <v>209</v>
      </c>
      <c r="E267" s="66" t="s">
        <v>209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208</v>
      </c>
      <c r="B268" s="63">
        <v>4</v>
      </c>
      <c r="C268" s="63">
        <v>2022</v>
      </c>
      <c r="D268" s="63" t="s">
        <v>209</v>
      </c>
      <c r="E268" s="63" t="s">
        <v>209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208</v>
      </c>
      <c r="B269" s="66">
        <v>4</v>
      </c>
      <c r="C269" s="66">
        <v>2022</v>
      </c>
      <c r="D269" s="66" t="s">
        <v>209</v>
      </c>
      <c r="E269" s="66" t="s">
        <v>209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208</v>
      </c>
      <c r="B270" s="63">
        <v>4</v>
      </c>
      <c r="C270" s="63">
        <v>2022</v>
      </c>
      <c r="D270" s="63" t="s">
        <v>209</v>
      </c>
      <c r="E270" s="63" t="s">
        <v>209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208</v>
      </c>
      <c r="B271" s="66">
        <v>4</v>
      </c>
      <c r="C271" s="66">
        <v>2022</v>
      </c>
      <c r="D271" s="66" t="s">
        <v>209</v>
      </c>
      <c r="E271" s="66" t="s">
        <v>209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208</v>
      </c>
      <c r="B272" s="63">
        <v>4</v>
      </c>
      <c r="C272" s="63">
        <v>2022</v>
      </c>
      <c r="D272" s="63" t="s">
        <v>209</v>
      </c>
      <c r="E272" s="63" t="s">
        <v>209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208</v>
      </c>
      <c r="B273" s="66">
        <v>4</v>
      </c>
      <c r="C273" s="66">
        <v>2022</v>
      </c>
      <c r="D273" s="66" t="s">
        <v>209</v>
      </c>
      <c r="E273" s="66" t="s">
        <v>209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208</v>
      </c>
      <c r="B274" s="63">
        <v>4</v>
      </c>
      <c r="C274" s="63">
        <v>2022</v>
      </c>
      <c r="D274" s="63" t="s">
        <v>209</v>
      </c>
      <c r="E274" s="63" t="s">
        <v>209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208</v>
      </c>
      <c r="B275" s="66">
        <v>4</v>
      </c>
      <c r="C275" s="66">
        <v>2022</v>
      </c>
      <c r="D275" s="66" t="s">
        <v>209</v>
      </c>
      <c r="E275" s="66" t="s">
        <v>209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208</v>
      </c>
      <c r="B276" s="63">
        <v>4</v>
      </c>
      <c r="C276" s="63">
        <v>2022</v>
      </c>
      <c r="D276" s="63" t="s">
        <v>209</v>
      </c>
      <c r="E276" s="63" t="s">
        <v>209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208</v>
      </c>
      <c r="B277" s="66">
        <v>4</v>
      </c>
      <c r="C277" s="66">
        <v>2023</v>
      </c>
      <c r="D277" s="66" t="s">
        <v>209</v>
      </c>
      <c r="E277" s="66" t="s">
        <v>209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208</v>
      </c>
      <c r="B278" s="63">
        <v>4</v>
      </c>
      <c r="C278" s="66">
        <v>2023</v>
      </c>
      <c r="D278" s="63" t="s">
        <v>209</v>
      </c>
      <c r="E278" s="63" t="s">
        <v>209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208</v>
      </c>
      <c r="B279" s="66">
        <v>4</v>
      </c>
      <c r="C279" s="66">
        <v>2023</v>
      </c>
      <c r="D279" s="66" t="s">
        <v>209</v>
      </c>
      <c r="E279" s="66" t="s">
        <v>209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208</v>
      </c>
      <c r="B280" s="63">
        <v>4</v>
      </c>
      <c r="C280" s="66">
        <v>2023</v>
      </c>
      <c r="D280" s="63" t="s">
        <v>209</v>
      </c>
      <c r="E280" s="63" t="s">
        <v>209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208</v>
      </c>
      <c r="B281" s="66">
        <v>4</v>
      </c>
      <c r="C281" s="66">
        <v>2023</v>
      </c>
      <c r="D281" s="66" t="s">
        <v>209</v>
      </c>
      <c r="E281" s="66" t="s">
        <v>209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208</v>
      </c>
      <c r="B282" s="63">
        <v>4</v>
      </c>
      <c r="C282" s="66">
        <v>2023</v>
      </c>
      <c r="D282" s="63" t="s">
        <v>209</v>
      </c>
      <c r="E282" s="63" t="s">
        <v>209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208</v>
      </c>
      <c r="B283" s="66">
        <v>4</v>
      </c>
      <c r="C283" s="66">
        <v>2023</v>
      </c>
      <c r="D283" s="66" t="s">
        <v>209</v>
      </c>
      <c r="E283" s="66" t="s">
        <v>209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208</v>
      </c>
      <c r="B284" s="63">
        <v>4</v>
      </c>
      <c r="C284" s="66">
        <v>2023</v>
      </c>
      <c r="D284" s="63" t="s">
        <v>209</v>
      </c>
      <c r="E284" s="63" t="s">
        <v>209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208</v>
      </c>
      <c r="B285" s="66">
        <v>4</v>
      </c>
      <c r="C285" s="66">
        <v>2023</v>
      </c>
      <c r="D285" s="66" t="s">
        <v>209</v>
      </c>
      <c r="E285" s="66" t="s">
        <v>209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208</v>
      </c>
      <c r="B286" s="63">
        <v>4</v>
      </c>
      <c r="C286" s="66">
        <v>2023</v>
      </c>
      <c r="D286" s="63" t="s">
        <v>209</v>
      </c>
      <c r="E286" s="63" t="s">
        <v>209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208</v>
      </c>
      <c r="B287" s="66">
        <v>4</v>
      </c>
      <c r="C287" s="66">
        <v>2023</v>
      </c>
      <c r="D287" s="66" t="s">
        <v>209</v>
      </c>
      <c r="E287" s="66" t="s">
        <v>209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208</v>
      </c>
      <c r="B288" s="63">
        <v>4</v>
      </c>
      <c r="C288" s="66">
        <v>2023</v>
      </c>
      <c r="D288" s="63" t="s">
        <v>209</v>
      </c>
      <c r="E288" s="63" t="s">
        <v>209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208</v>
      </c>
      <c r="B289" s="66">
        <v>4</v>
      </c>
      <c r="C289" s="66">
        <v>2023</v>
      </c>
      <c r="D289" s="66" t="s">
        <v>209</v>
      </c>
      <c r="E289" s="66" t="s">
        <v>209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208</v>
      </c>
      <c r="B290" s="63">
        <v>4</v>
      </c>
      <c r="C290" s="66">
        <v>2023</v>
      </c>
      <c r="D290" s="63" t="s">
        <v>209</v>
      </c>
      <c r="E290" s="63" t="s">
        <v>209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208</v>
      </c>
      <c r="B291" s="66">
        <v>4</v>
      </c>
      <c r="C291" s="66">
        <v>2023</v>
      </c>
      <c r="D291" s="66" t="s">
        <v>209</v>
      </c>
      <c r="E291" s="66" t="s">
        <v>209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208</v>
      </c>
      <c r="B292" s="63">
        <v>4</v>
      </c>
      <c r="C292" s="66">
        <v>2023</v>
      </c>
      <c r="D292" s="63" t="s">
        <v>209</v>
      </c>
      <c r="E292" s="63" t="s">
        <v>209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208</v>
      </c>
      <c r="B293" s="66">
        <v>4</v>
      </c>
      <c r="C293" s="66">
        <v>2023</v>
      </c>
      <c r="D293" s="66" t="s">
        <v>209</v>
      </c>
      <c r="E293" s="66" t="s">
        <v>209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208</v>
      </c>
      <c r="B294" s="63">
        <v>4</v>
      </c>
      <c r="C294" s="66">
        <v>2023</v>
      </c>
      <c r="D294" s="63" t="s">
        <v>209</v>
      </c>
      <c r="E294" s="63" t="s">
        <v>209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208</v>
      </c>
      <c r="B295" s="66">
        <v>4</v>
      </c>
      <c r="C295" s="66">
        <v>2023</v>
      </c>
      <c r="D295" s="66" t="s">
        <v>209</v>
      </c>
      <c r="E295" s="66" t="s">
        <v>209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208</v>
      </c>
      <c r="B296" s="63">
        <v>4</v>
      </c>
      <c r="C296" s="66">
        <v>2023</v>
      </c>
      <c r="D296" s="63" t="s">
        <v>209</v>
      </c>
      <c r="E296" s="63" t="s">
        <v>209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208</v>
      </c>
      <c r="B297" s="66">
        <v>4</v>
      </c>
      <c r="C297" s="66">
        <v>2023</v>
      </c>
      <c r="D297" s="66" t="s">
        <v>209</v>
      </c>
      <c r="E297" s="66" t="s">
        <v>209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208</v>
      </c>
      <c r="B298" s="63">
        <v>4</v>
      </c>
      <c r="C298" s="66">
        <v>2023</v>
      </c>
      <c r="D298" s="63" t="s">
        <v>209</v>
      </c>
      <c r="E298" s="63" t="s">
        <v>209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208</v>
      </c>
      <c r="B299" s="66">
        <v>4</v>
      </c>
      <c r="C299" s="66">
        <v>2023</v>
      </c>
      <c r="D299" s="66" t="s">
        <v>209</v>
      </c>
      <c r="E299" s="66" t="s">
        <v>209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208</v>
      </c>
      <c r="B300" s="63">
        <v>4</v>
      </c>
      <c r="C300" s="66">
        <v>2023</v>
      </c>
      <c r="D300" s="63" t="s">
        <v>209</v>
      </c>
      <c r="E300" s="63" t="s">
        <v>209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208</v>
      </c>
      <c r="B301" s="66">
        <v>4</v>
      </c>
      <c r="C301" s="66">
        <v>2023</v>
      </c>
      <c r="D301" s="66" t="s">
        <v>209</v>
      </c>
      <c r="E301" s="66" t="s">
        <v>209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208</v>
      </c>
      <c r="B302" s="63">
        <v>4</v>
      </c>
      <c r="C302" s="66">
        <v>2023</v>
      </c>
      <c r="D302" s="63" t="s">
        <v>209</v>
      </c>
      <c r="E302" s="63" t="s">
        <v>209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208</v>
      </c>
      <c r="B303" s="66">
        <v>4</v>
      </c>
      <c r="C303" s="66">
        <v>2023</v>
      </c>
      <c r="D303" s="66" t="s">
        <v>209</v>
      </c>
      <c r="E303" s="66" t="s">
        <v>209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208</v>
      </c>
      <c r="B304" s="63">
        <v>4</v>
      </c>
      <c r="C304" s="66">
        <v>2023</v>
      </c>
      <c r="D304" s="63" t="s">
        <v>209</v>
      </c>
      <c r="E304" s="63" t="s">
        <v>209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208</v>
      </c>
      <c r="B305" s="66">
        <v>4</v>
      </c>
      <c r="C305" s="66">
        <v>2023</v>
      </c>
      <c r="D305" s="66" t="s">
        <v>209</v>
      </c>
      <c r="E305" s="66" t="s">
        <v>209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208</v>
      </c>
      <c r="B306" s="63">
        <v>4</v>
      </c>
      <c r="C306" s="66">
        <v>2023</v>
      </c>
      <c r="D306" s="63" t="s">
        <v>209</v>
      </c>
      <c r="E306" s="63" t="s">
        <v>209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208</v>
      </c>
      <c r="B307" s="66">
        <v>4</v>
      </c>
      <c r="C307" s="66">
        <v>2023</v>
      </c>
      <c r="D307" s="66" t="s">
        <v>209</v>
      </c>
      <c r="E307" s="66" t="s">
        <v>209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208</v>
      </c>
      <c r="B308" s="63">
        <v>4</v>
      </c>
      <c r="C308" s="66">
        <v>2023</v>
      </c>
      <c r="D308" s="63" t="s">
        <v>209</v>
      </c>
      <c r="E308" s="63" t="s">
        <v>209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208</v>
      </c>
      <c r="B309" s="66">
        <v>4</v>
      </c>
      <c r="C309" s="66">
        <v>2023</v>
      </c>
      <c r="D309" s="66" t="s">
        <v>209</v>
      </c>
      <c r="E309" s="66" t="s">
        <v>209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208</v>
      </c>
      <c r="B310" s="63">
        <v>4</v>
      </c>
      <c r="C310" s="66">
        <v>2023</v>
      </c>
      <c r="D310" s="63" t="s">
        <v>209</v>
      </c>
      <c r="E310" s="63" t="s">
        <v>209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208</v>
      </c>
      <c r="B311" s="66">
        <v>4</v>
      </c>
      <c r="C311" s="66">
        <v>2023</v>
      </c>
      <c r="D311" s="66" t="s">
        <v>209</v>
      </c>
      <c r="E311" s="66" t="s">
        <v>209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208</v>
      </c>
      <c r="B312" s="63">
        <v>4</v>
      </c>
      <c r="C312" s="66">
        <v>2023</v>
      </c>
      <c r="D312" s="63" t="s">
        <v>209</v>
      </c>
      <c r="E312" s="63" t="s">
        <v>209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208</v>
      </c>
      <c r="B313" s="66">
        <v>4</v>
      </c>
      <c r="C313" s="66">
        <v>2023</v>
      </c>
      <c r="D313" s="66" t="s">
        <v>209</v>
      </c>
      <c r="E313" s="66" t="s">
        <v>209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208</v>
      </c>
      <c r="B314" s="63">
        <v>4</v>
      </c>
      <c r="C314" s="66">
        <v>2023</v>
      </c>
      <c r="D314" s="63" t="s">
        <v>209</v>
      </c>
      <c r="E314" s="63" t="s">
        <v>209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208</v>
      </c>
      <c r="B315" s="66">
        <v>4</v>
      </c>
      <c r="C315" s="66">
        <v>2023</v>
      </c>
      <c r="D315" s="66" t="s">
        <v>209</v>
      </c>
      <c r="E315" s="66" t="s">
        <v>209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208</v>
      </c>
      <c r="B316" s="63">
        <v>4</v>
      </c>
      <c r="C316" s="66">
        <v>2023</v>
      </c>
      <c r="D316" s="63" t="s">
        <v>209</v>
      </c>
      <c r="E316" s="63" t="s">
        <v>209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208</v>
      </c>
      <c r="B317" s="66">
        <v>4</v>
      </c>
      <c r="C317" s="66">
        <v>2023</v>
      </c>
      <c r="D317" s="66" t="s">
        <v>209</v>
      </c>
      <c r="E317" s="66" t="s">
        <v>209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208</v>
      </c>
      <c r="B318" s="63">
        <v>4</v>
      </c>
      <c r="C318" s="66">
        <v>2023</v>
      </c>
      <c r="D318" s="63" t="s">
        <v>209</v>
      </c>
      <c r="E318" s="63" t="s">
        <v>209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208</v>
      </c>
      <c r="B319" s="66">
        <v>4</v>
      </c>
      <c r="C319" s="66">
        <v>2023</v>
      </c>
      <c r="D319" s="66" t="s">
        <v>209</v>
      </c>
      <c r="E319" s="66" t="s">
        <v>209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208</v>
      </c>
      <c r="B320" s="63">
        <v>4</v>
      </c>
      <c r="C320" s="66">
        <v>2023</v>
      </c>
      <c r="D320" s="63" t="s">
        <v>209</v>
      </c>
      <c r="E320" s="63" t="s">
        <v>209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208</v>
      </c>
      <c r="B321" s="66">
        <v>4</v>
      </c>
      <c r="C321" s="66">
        <v>2023</v>
      </c>
      <c r="D321" s="66" t="s">
        <v>209</v>
      </c>
      <c r="E321" s="66" t="s">
        <v>209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208</v>
      </c>
      <c r="B322" s="63">
        <v>4</v>
      </c>
      <c r="C322" s="66">
        <v>2023</v>
      </c>
      <c r="D322" s="63" t="s">
        <v>209</v>
      </c>
      <c r="E322" s="63" t="s">
        <v>209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208</v>
      </c>
      <c r="B323" s="66">
        <v>4</v>
      </c>
      <c r="C323" s="66">
        <v>2023</v>
      </c>
      <c r="D323" s="66" t="s">
        <v>209</v>
      </c>
      <c r="E323" s="66" t="s">
        <v>209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208</v>
      </c>
      <c r="B324" s="63">
        <v>4</v>
      </c>
      <c r="C324" s="66">
        <v>2023</v>
      </c>
      <c r="D324" s="63" t="s">
        <v>209</v>
      </c>
      <c r="E324" s="63" t="s">
        <v>209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208</v>
      </c>
      <c r="B325" s="66">
        <v>4</v>
      </c>
      <c r="C325" s="66">
        <v>2023</v>
      </c>
      <c r="D325" s="66" t="s">
        <v>209</v>
      </c>
      <c r="E325" s="66" t="s">
        <v>209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208</v>
      </c>
      <c r="B326" s="63">
        <v>4</v>
      </c>
      <c r="C326" s="66">
        <v>2023</v>
      </c>
      <c r="D326" s="63" t="s">
        <v>209</v>
      </c>
      <c r="E326" s="63" t="s">
        <v>209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208</v>
      </c>
      <c r="B327" s="66">
        <v>4</v>
      </c>
      <c r="C327" s="66">
        <v>2023</v>
      </c>
      <c r="D327" s="66" t="s">
        <v>209</v>
      </c>
      <c r="E327" s="66" t="s">
        <v>209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208</v>
      </c>
      <c r="B328" s="63">
        <v>4</v>
      </c>
      <c r="C328" s="66">
        <v>2023</v>
      </c>
      <c r="D328" s="63" t="s">
        <v>209</v>
      </c>
      <c r="E328" s="63" t="s">
        <v>209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208</v>
      </c>
      <c r="B329" s="66">
        <v>4</v>
      </c>
      <c r="C329" s="66">
        <v>2023</v>
      </c>
      <c r="D329" s="66" t="s">
        <v>209</v>
      </c>
      <c r="E329" s="66" t="s">
        <v>209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208</v>
      </c>
      <c r="B330" s="63">
        <v>4</v>
      </c>
      <c r="C330" s="66">
        <v>2023</v>
      </c>
      <c r="D330" s="63" t="s">
        <v>209</v>
      </c>
      <c r="E330" s="63" t="s">
        <v>209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208</v>
      </c>
      <c r="B331" s="66">
        <v>4</v>
      </c>
      <c r="C331" s="66">
        <v>2023</v>
      </c>
      <c r="D331" s="66" t="s">
        <v>209</v>
      </c>
      <c r="E331" s="66" t="s">
        <v>209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208</v>
      </c>
      <c r="B332" s="63">
        <v>4</v>
      </c>
      <c r="C332" s="66">
        <v>2023</v>
      </c>
      <c r="D332" s="63" t="s">
        <v>209</v>
      </c>
      <c r="E332" s="63" t="s">
        <v>209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208</v>
      </c>
      <c r="B333" s="66">
        <v>4</v>
      </c>
      <c r="C333" s="66">
        <v>2023</v>
      </c>
      <c r="D333" s="66" t="s">
        <v>209</v>
      </c>
      <c r="E333" s="66" t="s">
        <v>209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208</v>
      </c>
      <c r="B334" s="63">
        <v>4</v>
      </c>
      <c r="C334" s="66">
        <v>2023</v>
      </c>
      <c r="D334" s="63" t="s">
        <v>209</v>
      </c>
      <c r="E334" s="63" t="s">
        <v>209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208</v>
      </c>
      <c r="B335" s="66">
        <v>4</v>
      </c>
      <c r="C335" s="66">
        <v>2023</v>
      </c>
      <c r="D335" s="66" t="s">
        <v>209</v>
      </c>
      <c r="E335" s="66" t="s">
        <v>209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208</v>
      </c>
      <c r="B336" s="63">
        <v>4</v>
      </c>
      <c r="C336" s="66">
        <v>2023</v>
      </c>
      <c r="D336" s="63" t="s">
        <v>209</v>
      </c>
      <c r="E336" s="63" t="s">
        <v>209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208</v>
      </c>
      <c r="B337" s="66">
        <v>4</v>
      </c>
      <c r="C337" s="66">
        <v>2023</v>
      </c>
      <c r="D337" s="66" t="s">
        <v>209</v>
      </c>
      <c r="E337" s="66" t="s">
        <v>209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208</v>
      </c>
      <c r="B338" s="63">
        <v>4</v>
      </c>
      <c r="C338" s="66">
        <v>2023</v>
      </c>
      <c r="D338" s="63" t="s">
        <v>209</v>
      </c>
      <c r="E338" s="63" t="s">
        <v>209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208</v>
      </c>
      <c r="B339" s="66">
        <v>4</v>
      </c>
      <c r="C339" s="66">
        <v>2023</v>
      </c>
      <c r="D339" s="66" t="s">
        <v>209</v>
      </c>
      <c r="E339" s="66" t="s">
        <v>209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208</v>
      </c>
      <c r="B340" s="63">
        <v>4</v>
      </c>
      <c r="C340" s="66">
        <v>2023</v>
      </c>
      <c r="D340" s="63" t="s">
        <v>209</v>
      </c>
      <c r="E340" s="63" t="s">
        <v>209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208</v>
      </c>
      <c r="B341" s="66">
        <v>4</v>
      </c>
      <c r="C341" s="66">
        <v>2023</v>
      </c>
      <c r="D341" s="66" t="s">
        <v>209</v>
      </c>
      <c r="E341" s="66" t="s">
        <v>209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208</v>
      </c>
      <c r="B342" s="63">
        <v>4</v>
      </c>
      <c r="C342" s="66">
        <v>2023</v>
      </c>
      <c r="D342" s="63" t="s">
        <v>209</v>
      </c>
      <c r="E342" s="63" t="s">
        <v>209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208</v>
      </c>
      <c r="B343" s="66">
        <v>4</v>
      </c>
      <c r="C343" s="66">
        <v>2023</v>
      </c>
      <c r="D343" s="66" t="s">
        <v>209</v>
      </c>
      <c r="E343" s="66" t="s">
        <v>209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208</v>
      </c>
      <c r="B344" s="63">
        <v>4</v>
      </c>
      <c r="C344" s="66">
        <v>2023</v>
      </c>
      <c r="D344" s="63" t="s">
        <v>209</v>
      </c>
      <c r="E344" s="63" t="s">
        <v>209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208</v>
      </c>
      <c r="B345" s="66">
        <v>4</v>
      </c>
      <c r="C345" s="66">
        <v>2023</v>
      </c>
      <c r="D345" s="66" t="s">
        <v>209</v>
      </c>
      <c r="E345" s="66" t="s">
        <v>209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208</v>
      </c>
      <c r="B346" s="63">
        <v>4</v>
      </c>
      <c r="C346" s="66">
        <v>2023</v>
      </c>
      <c r="D346" s="63" t="s">
        <v>209</v>
      </c>
      <c r="E346" s="63" t="s">
        <v>209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208</v>
      </c>
      <c r="B347" s="66">
        <v>4</v>
      </c>
      <c r="C347" s="66">
        <v>2023</v>
      </c>
      <c r="D347" s="66" t="s">
        <v>209</v>
      </c>
      <c r="E347" s="66" t="s">
        <v>209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208</v>
      </c>
      <c r="B348" s="63">
        <v>4</v>
      </c>
      <c r="C348" s="66">
        <v>2023</v>
      </c>
      <c r="D348" s="63" t="s">
        <v>209</v>
      </c>
      <c r="E348" s="63" t="s">
        <v>209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208</v>
      </c>
      <c r="B349" s="66">
        <v>4</v>
      </c>
      <c r="C349" s="66">
        <v>2023</v>
      </c>
      <c r="D349" s="66" t="s">
        <v>209</v>
      </c>
      <c r="E349" s="66" t="s">
        <v>209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208</v>
      </c>
      <c r="B350" s="63">
        <v>4</v>
      </c>
      <c r="C350" s="66">
        <v>2023</v>
      </c>
      <c r="D350" s="63" t="s">
        <v>209</v>
      </c>
      <c r="E350" s="63" t="s">
        <v>209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208</v>
      </c>
      <c r="B351" s="66">
        <v>4</v>
      </c>
      <c r="C351" s="66">
        <v>2023</v>
      </c>
      <c r="D351" s="66" t="s">
        <v>209</v>
      </c>
      <c r="E351" s="66" t="s">
        <v>209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208</v>
      </c>
      <c r="B352" s="63">
        <v>4</v>
      </c>
      <c r="C352" s="66">
        <v>2023</v>
      </c>
      <c r="D352" s="63" t="s">
        <v>209</v>
      </c>
      <c r="E352" s="63" t="s">
        <v>209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208</v>
      </c>
      <c r="B353" s="66">
        <v>4</v>
      </c>
      <c r="C353" s="66">
        <v>2023</v>
      </c>
      <c r="D353" s="66" t="s">
        <v>209</v>
      </c>
      <c r="E353" s="66" t="s">
        <v>209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208</v>
      </c>
      <c r="B354" s="63">
        <v>4</v>
      </c>
      <c r="C354" s="66">
        <v>2023</v>
      </c>
      <c r="D354" s="63" t="s">
        <v>209</v>
      </c>
      <c r="E354" s="63" t="s">
        <v>209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208</v>
      </c>
      <c r="B355" s="66">
        <v>4</v>
      </c>
      <c r="C355" s="66">
        <v>2023</v>
      </c>
      <c r="D355" s="66" t="s">
        <v>209</v>
      </c>
      <c r="E355" s="66" t="s">
        <v>209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208</v>
      </c>
      <c r="B356" s="63">
        <v>4</v>
      </c>
      <c r="C356" s="66">
        <v>2023</v>
      </c>
      <c r="D356" s="63" t="s">
        <v>209</v>
      </c>
      <c r="E356" s="63" t="s">
        <v>209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208</v>
      </c>
      <c r="B357" s="66">
        <v>4</v>
      </c>
      <c r="C357" s="66">
        <v>2023</v>
      </c>
      <c r="D357" s="66" t="s">
        <v>209</v>
      </c>
      <c r="E357" s="66" t="s">
        <v>209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208</v>
      </c>
      <c r="B358" s="63">
        <v>4</v>
      </c>
      <c r="C358" s="66">
        <v>2023</v>
      </c>
      <c r="D358" s="63" t="s">
        <v>209</v>
      </c>
      <c r="E358" s="63" t="s">
        <v>209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208</v>
      </c>
      <c r="B359" s="66">
        <v>4</v>
      </c>
      <c r="C359" s="66">
        <v>2023</v>
      </c>
      <c r="D359" s="66" t="s">
        <v>209</v>
      </c>
      <c r="E359" s="66" t="s">
        <v>209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208</v>
      </c>
      <c r="B360" s="63">
        <v>4</v>
      </c>
      <c r="C360" s="66">
        <v>2023</v>
      </c>
      <c r="D360" s="63" t="s">
        <v>209</v>
      </c>
      <c r="E360" s="63" t="s">
        <v>209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208</v>
      </c>
      <c r="B361" s="66">
        <v>4</v>
      </c>
      <c r="C361" s="66">
        <v>2023</v>
      </c>
      <c r="D361" s="66" t="s">
        <v>209</v>
      </c>
      <c r="E361" s="66" t="s">
        <v>209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208</v>
      </c>
      <c r="B362" s="63">
        <v>4</v>
      </c>
      <c r="C362" s="66">
        <v>2023</v>
      </c>
      <c r="D362" s="63" t="s">
        <v>209</v>
      </c>
      <c r="E362" s="63" t="s">
        <v>209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208</v>
      </c>
      <c r="B363" s="66">
        <v>4</v>
      </c>
      <c r="C363" s="66">
        <v>2023</v>
      </c>
      <c r="D363" s="66" t="s">
        <v>209</v>
      </c>
      <c r="E363" s="66" t="s">
        <v>209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208</v>
      </c>
      <c r="B364" s="63">
        <v>4</v>
      </c>
      <c r="C364" s="66">
        <v>2023</v>
      </c>
      <c r="D364" s="63" t="s">
        <v>209</v>
      </c>
      <c r="E364" s="63" t="s">
        <v>209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208</v>
      </c>
      <c r="B365" s="66">
        <v>4</v>
      </c>
      <c r="C365" s="66">
        <v>2023</v>
      </c>
      <c r="D365" s="66" t="s">
        <v>209</v>
      </c>
      <c r="E365" s="66" t="s">
        <v>209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208</v>
      </c>
      <c r="B366" s="71">
        <v>4</v>
      </c>
      <c r="C366" s="66">
        <v>2023</v>
      </c>
      <c r="D366" s="71" t="s">
        <v>209</v>
      </c>
      <c r="E366" s="71" t="s">
        <v>209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210</v>
      </c>
      <c r="B367" s="71">
        <v>4</v>
      </c>
      <c r="C367" s="66">
        <v>2023</v>
      </c>
      <c r="D367" s="71" t="s">
        <v>209</v>
      </c>
      <c r="E367" s="71" t="s">
        <v>209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210</v>
      </c>
      <c r="B368" s="71">
        <v>4</v>
      </c>
      <c r="C368" s="66">
        <v>2023</v>
      </c>
      <c r="D368" s="71" t="s">
        <v>209</v>
      </c>
      <c r="E368" s="71" t="s">
        <v>209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210</v>
      </c>
      <c r="B369" s="71">
        <v>4</v>
      </c>
      <c r="C369" s="66">
        <v>2023</v>
      </c>
      <c r="D369" s="71" t="s">
        <v>209</v>
      </c>
      <c r="E369" s="71" t="s">
        <v>209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210</v>
      </c>
      <c r="B370" s="71">
        <v>4</v>
      </c>
      <c r="C370" s="66">
        <v>2023</v>
      </c>
      <c r="D370" s="71" t="s">
        <v>209</v>
      </c>
      <c r="E370" s="71" t="s">
        <v>209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210</v>
      </c>
      <c r="B371" s="71">
        <v>4</v>
      </c>
      <c r="C371" s="66">
        <v>2023</v>
      </c>
      <c r="D371" s="71" t="s">
        <v>209</v>
      </c>
      <c r="E371" s="71" t="s">
        <v>209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210</v>
      </c>
      <c r="B372" s="71">
        <v>4</v>
      </c>
      <c r="C372" s="66">
        <v>2023</v>
      </c>
      <c r="D372" s="71" t="s">
        <v>209</v>
      </c>
      <c r="E372" s="71" t="s">
        <v>209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210</v>
      </c>
      <c r="B373" s="71">
        <v>4</v>
      </c>
      <c r="C373" s="66">
        <v>2023</v>
      </c>
      <c r="D373" s="71" t="s">
        <v>209</v>
      </c>
      <c r="E373" s="71" t="s">
        <v>209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210</v>
      </c>
      <c r="B374" s="71">
        <v>4</v>
      </c>
      <c r="C374" s="66">
        <v>2023</v>
      </c>
      <c r="D374" s="71" t="s">
        <v>209</v>
      </c>
      <c r="E374" s="71" t="s">
        <v>209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210</v>
      </c>
      <c r="B375" s="71">
        <v>4</v>
      </c>
      <c r="C375" s="66">
        <v>2023</v>
      </c>
      <c r="D375" s="71" t="s">
        <v>209</v>
      </c>
      <c r="E375" s="71" t="s">
        <v>209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210</v>
      </c>
      <c r="B376" s="71">
        <v>4</v>
      </c>
      <c r="C376" s="66">
        <v>2023</v>
      </c>
      <c r="D376" s="71" t="s">
        <v>209</v>
      </c>
      <c r="E376" s="71" t="s">
        <v>209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210</v>
      </c>
      <c r="B377" s="71">
        <v>4</v>
      </c>
      <c r="C377" s="66">
        <v>2023</v>
      </c>
      <c r="D377" s="71" t="s">
        <v>209</v>
      </c>
      <c r="E377" s="71" t="s">
        <v>209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210</v>
      </c>
      <c r="B378" s="71">
        <v>4</v>
      </c>
      <c r="C378" s="66">
        <v>2023</v>
      </c>
      <c r="D378" s="71" t="s">
        <v>209</v>
      </c>
      <c r="E378" s="71" t="s">
        <v>209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210</v>
      </c>
      <c r="B379" s="71">
        <v>4</v>
      </c>
      <c r="C379" s="66">
        <v>2023</v>
      </c>
      <c r="D379" s="71" t="s">
        <v>209</v>
      </c>
      <c r="E379" s="71" t="s">
        <v>209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210</v>
      </c>
      <c r="B380" s="71">
        <v>4</v>
      </c>
      <c r="C380" s="66">
        <v>2023</v>
      </c>
      <c r="D380" s="71" t="s">
        <v>209</v>
      </c>
      <c r="E380" s="71" t="s">
        <v>209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210</v>
      </c>
      <c r="B381" s="71">
        <v>4</v>
      </c>
      <c r="C381" s="66">
        <v>2023</v>
      </c>
      <c r="D381" s="71" t="s">
        <v>209</v>
      </c>
      <c r="E381" s="71" t="s">
        <v>209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210</v>
      </c>
      <c r="B382" s="71">
        <v>4</v>
      </c>
      <c r="C382" s="66">
        <v>2023</v>
      </c>
      <c r="D382" s="71" t="s">
        <v>209</v>
      </c>
      <c r="E382" s="71" t="s">
        <v>209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210</v>
      </c>
      <c r="B383" s="71">
        <v>4</v>
      </c>
      <c r="C383" s="66">
        <v>2023</v>
      </c>
      <c r="D383" s="71" t="s">
        <v>209</v>
      </c>
      <c r="E383" s="71" t="s">
        <v>209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210</v>
      </c>
      <c r="B384" s="71">
        <v>4</v>
      </c>
      <c r="C384" s="66">
        <v>2023</v>
      </c>
      <c r="D384" s="71" t="s">
        <v>209</v>
      </c>
      <c r="E384" s="71" t="s">
        <v>209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210</v>
      </c>
      <c r="B385" s="71">
        <v>4</v>
      </c>
      <c r="C385" s="66">
        <v>2023</v>
      </c>
      <c r="D385" s="71" t="s">
        <v>209</v>
      </c>
      <c r="E385" s="71" t="s">
        <v>209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210</v>
      </c>
      <c r="B386" s="71">
        <v>4</v>
      </c>
      <c r="C386" s="66">
        <v>2023</v>
      </c>
      <c r="D386" s="71" t="s">
        <v>209</v>
      </c>
      <c r="E386" s="71" t="s">
        <v>209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210</v>
      </c>
      <c r="B387" s="71">
        <v>4</v>
      </c>
      <c r="C387" s="66">
        <v>2023</v>
      </c>
      <c r="D387" s="71" t="s">
        <v>209</v>
      </c>
      <c r="E387" s="71" t="s">
        <v>209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210</v>
      </c>
      <c r="B388" s="71">
        <v>4</v>
      </c>
      <c r="C388" s="66">
        <v>2023</v>
      </c>
      <c r="D388" s="71" t="s">
        <v>209</v>
      </c>
      <c r="E388" s="71" t="s">
        <v>209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210</v>
      </c>
      <c r="B389" s="71">
        <v>4</v>
      </c>
      <c r="C389" s="66">
        <v>2023</v>
      </c>
      <c r="D389" s="71" t="s">
        <v>209</v>
      </c>
      <c r="E389" s="71" t="s">
        <v>209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210</v>
      </c>
      <c r="B390" s="71">
        <v>4</v>
      </c>
      <c r="C390" s="66">
        <v>2023</v>
      </c>
      <c r="D390" s="71" t="s">
        <v>209</v>
      </c>
      <c r="E390" s="71" t="s">
        <v>209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210</v>
      </c>
      <c r="B391" s="71">
        <v>4</v>
      </c>
      <c r="C391" s="66">
        <v>2023</v>
      </c>
      <c r="D391" s="71" t="s">
        <v>209</v>
      </c>
      <c r="E391" s="71" t="s">
        <v>209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210</v>
      </c>
      <c r="B392" s="71">
        <v>4</v>
      </c>
      <c r="C392" s="66">
        <v>2023</v>
      </c>
      <c r="D392" s="71" t="s">
        <v>209</v>
      </c>
      <c r="E392" s="71" t="s">
        <v>209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210</v>
      </c>
      <c r="B393" s="71">
        <v>4</v>
      </c>
      <c r="C393" s="66">
        <v>2023</v>
      </c>
      <c r="D393" s="71" t="s">
        <v>209</v>
      </c>
      <c r="E393" s="71" t="s">
        <v>209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210</v>
      </c>
      <c r="B394" s="71">
        <v>4</v>
      </c>
      <c r="C394" s="66">
        <v>2023</v>
      </c>
      <c r="D394" s="71" t="s">
        <v>209</v>
      </c>
      <c r="E394" s="71" t="s">
        <v>209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210</v>
      </c>
      <c r="B395" s="71">
        <v>4</v>
      </c>
      <c r="C395" s="66">
        <v>2023</v>
      </c>
      <c r="D395" s="71" t="s">
        <v>209</v>
      </c>
      <c r="E395" s="71" t="s">
        <v>209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210</v>
      </c>
      <c r="B396" s="71">
        <v>4</v>
      </c>
      <c r="C396" s="66">
        <v>2023</v>
      </c>
      <c r="D396" s="71" t="s">
        <v>209</v>
      </c>
      <c r="E396" s="71" t="s">
        <v>209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210</v>
      </c>
      <c r="B397" s="105">
        <v>4</v>
      </c>
      <c r="C397" s="66">
        <v>2023</v>
      </c>
      <c r="D397" s="105" t="s">
        <v>209</v>
      </c>
      <c r="E397" s="105" t="s">
        <v>209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210</v>
      </c>
      <c r="B398" s="105">
        <v>4</v>
      </c>
      <c r="C398" s="66">
        <v>2023</v>
      </c>
      <c r="D398" s="105" t="s">
        <v>209</v>
      </c>
      <c r="E398" s="105" t="s">
        <v>209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210</v>
      </c>
      <c r="B399" s="105">
        <v>4</v>
      </c>
      <c r="C399" s="66">
        <v>2023</v>
      </c>
      <c r="D399" s="105" t="s">
        <v>209</v>
      </c>
      <c r="E399" s="105" t="s">
        <v>209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210</v>
      </c>
      <c r="B400" s="105">
        <v>4</v>
      </c>
      <c r="C400" s="66">
        <v>2023</v>
      </c>
      <c r="D400" s="105" t="s">
        <v>209</v>
      </c>
      <c r="E400" s="105" t="s">
        <v>209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210</v>
      </c>
      <c r="B401" s="105">
        <v>4</v>
      </c>
      <c r="C401" s="66">
        <v>2023</v>
      </c>
      <c r="D401" s="105" t="s">
        <v>209</v>
      </c>
      <c r="E401" s="105" t="s">
        <v>209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210</v>
      </c>
      <c r="B402" s="105">
        <v>4</v>
      </c>
      <c r="C402" s="66">
        <v>2023</v>
      </c>
      <c r="D402" s="105" t="s">
        <v>209</v>
      </c>
      <c r="E402" s="105" t="s">
        <v>209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210</v>
      </c>
      <c r="B403" s="105">
        <v>4</v>
      </c>
      <c r="C403" s="66">
        <v>2023</v>
      </c>
      <c r="D403" s="105" t="s">
        <v>209</v>
      </c>
      <c r="E403" s="105" t="s">
        <v>209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210</v>
      </c>
      <c r="B404" s="105">
        <v>4</v>
      </c>
      <c r="C404" s="66">
        <v>2023</v>
      </c>
      <c r="D404" s="105" t="s">
        <v>209</v>
      </c>
      <c r="E404" s="105" t="s">
        <v>209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210</v>
      </c>
      <c r="B405" s="105">
        <v>4</v>
      </c>
      <c r="C405" s="66">
        <v>2023</v>
      </c>
      <c r="D405" s="105" t="s">
        <v>209</v>
      </c>
      <c r="E405" s="105" t="s">
        <v>209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210</v>
      </c>
      <c r="B406" s="105">
        <v>4</v>
      </c>
      <c r="C406" s="66">
        <v>2023</v>
      </c>
      <c r="D406" s="105" t="s">
        <v>209</v>
      </c>
      <c r="E406" s="105" t="s">
        <v>209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210</v>
      </c>
      <c r="B407" s="105">
        <v>4</v>
      </c>
      <c r="C407" s="66">
        <v>2023</v>
      </c>
      <c r="D407" s="105" t="s">
        <v>209</v>
      </c>
      <c r="E407" s="105" t="s">
        <v>209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210</v>
      </c>
      <c r="B408" s="105">
        <v>4</v>
      </c>
      <c r="C408" s="66">
        <v>2023</v>
      </c>
      <c r="D408" s="105" t="s">
        <v>209</v>
      </c>
      <c r="E408" s="105" t="s">
        <v>209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210</v>
      </c>
      <c r="B409" s="105">
        <v>4</v>
      </c>
      <c r="C409" s="66">
        <v>2023</v>
      </c>
      <c r="D409" s="105" t="s">
        <v>209</v>
      </c>
      <c r="E409" s="105" t="s">
        <v>209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210</v>
      </c>
      <c r="B410" s="105">
        <v>4</v>
      </c>
      <c r="C410" s="66">
        <v>2023</v>
      </c>
      <c r="D410" s="105" t="s">
        <v>209</v>
      </c>
      <c r="E410" s="105" t="s">
        <v>209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210</v>
      </c>
      <c r="B411" s="105">
        <v>4</v>
      </c>
      <c r="C411" s="66">
        <v>2023</v>
      </c>
      <c r="D411" s="105" t="s">
        <v>209</v>
      </c>
      <c r="E411" s="105" t="s">
        <v>209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210</v>
      </c>
      <c r="B412" s="105">
        <v>4</v>
      </c>
      <c r="C412" s="66">
        <v>2023</v>
      </c>
      <c r="D412" s="105" t="s">
        <v>209</v>
      </c>
      <c r="E412" s="105" t="s">
        <v>209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210</v>
      </c>
      <c r="B413" s="105">
        <v>4</v>
      </c>
      <c r="C413" s="66">
        <v>2023</v>
      </c>
      <c r="D413" s="105" t="s">
        <v>209</v>
      </c>
      <c r="E413" s="105" t="s">
        <v>209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210</v>
      </c>
      <c r="B414" s="105">
        <v>4</v>
      </c>
      <c r="C414" s="66">
        <v>2023</v>
      </c>
      <c r="D414" s="105" t="s">
        <v>209</v>
      </c>
      <c r="E414" s="105" t="s">
        <v>209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210</v>
      </c>
      <c r="B415" s="105">
        <v>4</v>
      </c>
      <c r="C415" s="66">
        <v>2023</v>
      </c>
      <c r="D415" s="105" t="s">
        <v>209</v>
      </c>
      <c r="E415" s="105" t="s">
        <v>209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210</v>
      </c>
      <c r="B416" s="105">
        <v>4</v>
      </c>
      <c r="C416" s="66">
        <v>2023</v>
      </c>
      <c r="D416" s="105" t="s">
        <v>209</v>
      </c>
      <c r="E416" s="105" t="s">
        <v>209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210</v>
      </c>
      <c r="B417" s="105">
        <v>4</v>
      </c>
      <c r="C417" s="66">
        <v>2023</v>
      </c>
      <c r="D417" s="105" t="s">
        <v>209</v>
      </c>
      <c r="E417" s="105" t="s">
        <v>209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210</v>
      </c>
      <c r="B418" s="105">
        <v>4</v>
      </c>
      <c r="C418" s="66">
        <v>2023</v>
      </c>
      <c r="D418" s="105" t="s">
        <v>209</v>
      </c>
      <c r="E418" s="105" t="s">
        <v>209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210</v>
      </c>
      <c r="B419" s="105">
        <v>4</v>
      </c>
      <c r="C419" s="66">
        <v>2023</v>
      </c>
      <c r="D419" s="105" t="s">
        <v>209</v>
      </c>
      <c r="E419" s="105" t="s">
        <v>209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210</v>
      </c>
      <c r="B420" s="105">
        <v>4</v>
      </c>
      <c r="C420" s="66">
        <v>2023</v>
      </c>
      <c r="D420" s="105" t="s">
        <v>209</v>
      </c>
      <c r="E420" s="105" t="s">
        <v>209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210</v>
      </c>
      <c r="B421" s="105">
        <v>4</v>
      </c>
      <c r="C421" s="66">
        <v>2023</v>
      </c>
      <c r="D421" s="105" t="s">
        <v>209</v>
      </c>
      <c r="E421" s="105" t="s">
        <v>209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210</v>
      </c>
      <c r="B422" s="105">
        <v>4</v>
      </c>
      <c r="C422" s="66">
        <v>2023</v>
      </c>
      <c r="D422" s="105" t="s">
        <v>209</v>
      </c>
      <c r="E422" s="105" t="s">
        <v>209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210</v>
      </c>
      <c r="B423" s="105">
        <v>4</v>
      </c>
      <c r="C423" s="66">
        <v>2023</v>
      </c>
      <c r="D423" s="105" t="s">
        <v>209</v>
      </c>
      <c r="E423" s="105" t="s">
        <v>209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210</v>
      </c>
      <c r="B424" s="105">
        <v>4</v>
      </c>
      <c r="C424" s="66">
        <v>2023</v>
      </c>
      <c r="D424" s="105" t="s">
        <v>209</v>
      </c>
      <c r="E424" s="105" t="s">
        <v>209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210</v>
      </c>
      <c r="B425" s="105">
        <v>4</v>
      </c>
      <c r="C425" s="66">
        <v>2023</v>
      </c>
      <c r="D425" s="105" t="s">
        <v>209</v>
      </c>
      <c r="E425" s="105" t="s">
        <v>209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210</v>
      </c>
      <c r="B426" s="105">
        <v>4</v>
      </c>
      <c r="C426" s="66">
        <v>2023</v>
      </c>
      <c r="D426" s="105" t="s">
        <v>209</v>
      </c>
      <c r="E426" s="105" t="s">
        <v>209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210</v>
      </c>
      <c r="B427" s="105">
        <v>4</v>
      </c>
      <c r="C427" s="66">
        <v>2023</v>
      </c>
      <c r="D427" s="105" t="s">
        <v>209</v>
      </c>
      <c r="E427" s="105" t="s">
        <v>209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210</v>
      </c>
      <c r="B428" s="105">
        <v>4</v>
      </c>
      <c r="C428" s="66">
        <v>2023</v>
      </c>
      <c r="D428" s="105" t="s">
        <v>209</v>
      </c>
      <c r="E428" s="105" t="s">
        <v>209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210</v>
      </c>
      <c r="B429" s="105">
        <v>4</v>
      </c>
      <c r="C429" s="66">
        <v>2023</v>
      </c>
      <c r="D429" s="105" t="s">
        <v>209</v>
      </c>
      <c r="E429" s="105" t="s">
        <v>209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210</v>
      </c>
      <c r="B430" s="105">
        <v>4</v>
      </c>
      <c r="C430" s="66">
        <v>2023</v>
      </c>
      <c r="D430" s="105" t="s">
        <v>209</v>
      </c>
      <c r="E430" s="105" t="s">
        <v>209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210</v>
      </c>
      <c r="B431" s="105">
        <v>4</v>
      </c>
      <c r="C431" s="66">
        <v>2023</v>
      </c>
      <c r="D431" s="105" t="s">
        <v>209</v>
      </c>
      <c r="E431" s="105" t="s">
        <v>209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210</v>
      </c>
      <c r="B432" s="105">
        <v>4</v>
      </c>
      <c r="C432" s="66">
        <v>2023</v>
      </c>
      <c r="D432" s="105" t="s">
        <v>209</v>
      </c>
      <c r="E432" s="105" t="s">
        <v>209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210</v>
      </c>
      <c r="B433" s="102">
        <v>4</v>
      </c>
      <c r="C433" s="66">
        <v>2023</v>
      </c>
      <c r="D433" s="102" t="s">
        <v>209</v>
      </c>
      <c r="E433" s="102" t="s">
        <v>209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210</v>
      </c>
      <c r="B434" s="102">
        <v>4</v>
      </c>
      <c r="C434" s="66">
        <v>2023</v>
      </c>
      <c r="D434" s="102" t="s">
        <v>209</v>
      </c>
      <c r="E434" s="102" t="s">
        <v>209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210</v>
      </c>
      <c r="B435" s="102">
        <v>4</v>
      </c>
      <c r="C435" s="66">
        <v>2023</v>
      </c>
      <c r="D435" s="102" t="s">
        <v>209</v>
      </c>
      <c r="E435" s="102" t="s">
        <v>209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210</v>
      </c>
      <c r="B436" s="102">
        <v>4</v>
      </c>
      <c r="C436" s="66">
        <v>2023</v>
      </c>
      <c r="D436" s="102" t="s">
        <v>209</v>
      </c>
      <c r="E436" s="102" t="s">
        <v>209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210</v>
      </c>
      <c r="B437" s="102">
        <v>4</v>
      </c>
      <c r="C437" s="66">
        <v>2023</v>
      </c>
      <c r="D437" s="102" t="s">
        <v>209</v>
      </c>
      <c r="E437" s="102" t="s">
        <v>209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210</v>
      </c>
      <c r="B438" s="102">
        <v>4</v>
      </c>
      <c r="C438" s="66">
        <v>2023</v>
      </c>
      <c r="D438" s="102" t="s">
        <v>209</v>
      </c>
      <c r="E438" s="102" t="s">
        <v>209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210</v>
      </c>
      <c r="B439" s="102">
        <v>4</v>
      </c>
      <c r="C439" s="66">
        <v>2023</v>
      </c>
      <c r="D439" s="102" t="s">
        <v>209</v>
      </c>
      <c r="E439" s="102" t="s">
        <v>209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210</v>
      </c>
      <c r="B440" s="102">
        <v>4</v>
      </c>
      <c r="C440" s="66">
        <v>2023</v>
      </c>
      <c r="D440" s="102" t="s">
        <v>209</v>
      </c>
      <c r="E440" s="102" t="s">
        <v>209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210</v>
      </c>
      <c r="B441" s="102">
        <v>4</v>
      </c>
      <c r="C441" s="66">
        <v>2023</v>
      </c>
      <c r="D441" s="102" t="s">
        <v>209</v>
      </c>
      <c r="E441" s="102" t="s">
        <v>209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210</v>
      </c>
      <c r="B442" s="102">
        <v>4</v>
      </c>
      <c r="C442" s="66">
        <v>2023</v>
      </c>
      <c r="D442" s="102" t="s">
        <v>209</v>
      </c>
      <c r="E442" s="102" t="s">
        <v>209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210</v>
      </c>
      <c r="B443" s="102">
        <v>4</v>
      </c>
      <c r="C443" s="66">
        <v>2023</v>
      </c>
      <c r="D443" s="102" t="s">
        <v>209</v>
      </c>
      <c r="E443" s="102" t="s">
        <v>209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210</v>
      </c>
      <c r="B444" s="102">
        <v>4</v>
      </c>
      <c r="C444" s="66">
        <v>2023</v>
      </c>
      <c r="D444" s="102" t="s">
        <v>209</v>
      </c>
      <c r="E444" s="102" t="s">
        <v>209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210</v>
      </c>
      <c r="B445" s="102">
        <v>4</v>
      </c>
      <c r="C445" s="66">
        <v>2023</v>
      </c>
      <c r="D445" s="102" t="s">
        <v>209</v>
      </c>
      <c r="E445" s="102" t="s">
        <v>209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210</v>
      </c>
      <c r="B446" s="102">
        <v>4</v>
      </c>
      <c r="C446" s="66">
        <v>2023</v>
      </c>
      <c r="D446" s="102" t="s">
        <v>209</v>
      </c>
      <c r="E446" s="102" t="s">
        <v>209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210</v>
      </c>
      <c r="B447" s="102">
        <v>4</v>
      </c>
      <c r="C447" s="66">
        <v>2023</v>
      </c>
      <c r="D447" s="102" t="s">
        <v>209</v>
      </c>
      <c r="E447" s="102" t="s">
        <v>209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210</v>
      </c>
      <c r="B448" s="102">
        <v>4</v>
      </c>
      <c r="C448" s="66">
        <v>2023</v>
      </c>
      <c r="D448" s="102" t="s">
        <v>209</v>
      </c>
      <c r="E448" s="102" t="s">
        <v>209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210</v>
      </c>
      <c r="B449" s="102">
        <v>4</v>
      </c>
      <c r="C449" s="66">
        <v>2023</v>
      </c>
      <c r="D449" s="102" t="s">
        <v>209</v>
      </c>
      <c r="E449" s="102" t="s">
        <v>209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210</v>
      </c>
      <c r="B450" s="102">
        <v>4</v>
      </c>
      <c r="C450" s="66">
        <v>2023</v>
      </c>
      <c r="D450" s="102" t="s">
        <v>209</v>
      </c>
      <c r="E450" s="102" t="s">
        <v>209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210</v>
      </c>
      <c r="B451" s="102">
        <v>4</v>
      </c>
      <c r="C451" s="66">
        <v>2023</v>
      </c>
      <c r="D451" s="102" t="s">
        <v>209</v>
      </c>
      <c r="E451" s="102" t="s">
        <v>209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210</v>
      </c>
      <c r="B452" s="102">
        <v>4</v>
      </c>
      <c r="C452" s="66">
        <v>2023</v>
      </c>
      <c r="D452" s="102" t="s">
        <v>209</v>
      </c>
      <c r="E452" s="102" t="s">
        <v>209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210</v>
      </c>
      <c r="B453" s="102">
        <v>4</v>
      </c>
      <c r="C453" s="66">
        <v>2023</v>
      </c>
      <c r="D453" s="102" t="s">
        <v>209</v>
      </c>
      <c r="E453" s="102" t="s">
        <v>209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210</v>
      </c>
      <c r="B454" s="102">
        <v>4</v>
      </c>
      <c r="C454" s="66">
        <v>2023</v>
      </c>
      <c r="D454" s="102" t="s">
        <v>209</v>
      </c>
      <c r="E454" s="102" t="s">
        <v>209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210</v>
      </c>
      <c r="B455" s="102">
        <v>4</v>
      </c>
      <c r="C455" s="66">
        <v>2023</v>
      </c>
      <c r="D455" s="102" t="s">
        <v>209</v>
      </c>
      <c r="E455" s="102" t="s">
        <v>209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210</v>
      </c>
      <c r="B456" s="102">
        <v>4</v>
      </c>
      <c r="C456" s="66">
        <v>2023</v>
      </c>
      <c r="D456" s="102" t="s">
        <v>209</v>
      </c>
      <c r="E456" s="102" t="s">
        <v>209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210</v>
      </c>
      <c r="B457" s="102">
        <v>4</v>
      </c>
      <c r="C457" s="66">
        <v>2023</v>
      </c>
      <c r="D457" s="102" t="s">
        <v>209</v>
      </c>
      <c r="E457" s="102" t="s">
        <v>209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210</v>
      </c>
      <c r="B458" s="102">
        <v>4</v>
      </c>
      <c r="C458" s="66">
        <v>2023</v>
      </c>
      <c r="D458" s="102" t="s">
        <v>209</v>
      </c>
      <c r="E458" s="102" t="s">
        <v>209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210</v>
      </c>
      <c r="B459" s="102">
        <v>4</v>
      </c>
      <c r="C459" s="66">
        <v>2023</v>
      </c>
      <c r="D459" s="102" t="s">
        <v>209</v>
      </c>
      <c r="E459" s="102" t="s">
        <v>209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210</v>
      </c>
      <c r="B460" s="102">
        <v>4</v>
      </c>
      <c r="C460" s="66">
        <v>2023</v>
      </c>
      <c r="D460" s="102" t="s">
        <v>209</v>
      </c>
      <c r="E460" s="102" t="s">
        <v>209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210</v>
      </c>
      <c r="B461" s="102">
        <v>4</v>
      </c>
      <c r="C461" s="66">
        <v>2023</v>
      </c>
      <c r="D461" s="102" t="s">
        <v>209</v>
      </c>
      <c r="E461" s="102" t="s">
        <v>209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210</v>
      </c>
      <c r="B462" s="102">
        <v>4</v>
      </c>
      <c r="C462" s="66">
        <v>2023</v>
      </c>
      <c r="D462" s="102" t="s">
        <v>209</v>
      </c>
      <c r="E462" s="102" t="s">
        <v>209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210</v>
      </c>
      <c r="B463" s="102">
        <v>4</v>
      </c>
      <c r="C463" s="66">
        <v>2023</v>
      </c>
      <c r="D463" s="102" t="s">
        <v>209</v>
      </c>
      <c r="E463" s="102" t="s">
        <v>209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210</v>
      </c>
      <c r="B464" s="102">
        <v>4</v>
      </c>
      <c r="C464" s="66">
        <v>2023</v>
      </c>
      <c r="D464" s="102" t="s">
        <v>209</v>
      </c>
      <c r="E464" s="102" t="s">
        <v>209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210</v>
      </c>
      <c r="B465" s="102">
        <v>4</v>
      </c>
      <c r="C465" s="66">
        <v>2023</v>
      </c>
      <c r="D465" s="102" t="s">
        <v>209</v>
      </c>
      <c r="E465" s="102" t="s">
        <v>209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210</v>
      </c>
      <c r="B466" s="102">
        <v>4</v>
      </c>
      <c r="C466" s="66">
        <v>2023</v>
      </c>
      <c r="D466" s="102" t="s">
        <v>209</v>
      </c>
      <c r="E466" s="102" t="s">
        <v>209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210</v>
      </c>
      <c r="B467" s="102">
        <v>4</v>
      </c>
      <c r="C467" s="66">
        <v>2023</v>
      </c>
      <c r="D467" s="102" t="s">
        <v>209</v>
      </c>
      <c r="E467" s="102" t="s">
        <v>209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210</v>
      </c>
      <c r="B468" s="102">
        <v>4</v>
      </c>
      <c r="C468" s="66">
        <v>2023</v>
      </c>
      <c r="D468" s="102" t="s">
        <v>209</v>
      </c>
      <c r="E468" s="102" t="s">
        <v>209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210</v>
      </c>
      <c r="B469" s="102">
        <v>4</v>
      </c>
      <c r="C469" s="66">
        <v>2023</v>
      </c>
      <c r="D469" s="102" t="s">
        <v>209</v>
      </c>
      <c r="E469" s="102" t="s">
        <v>209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210</v>
      </c>
      <c r="B470" s="102">
        <v>4</v>
      </c>
      <c r="C470" s="66">
        <v>2023</v>
      </c>
      <c r="D470" s="102" t="s">
        <v>209</v>
      </c>
      <c r="E470" s="102" t="s">
        <v>209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210</v>
      </c>
      <c r="B471" s="102">
        <v>4</v>
      </c>
      <c r="C471" s="66">
        <v>2023</v>
      </c>
      <c r="D471" s="102" t="s">
        <v>209</v>
      </c>
      <c r="E471" s="102" t="s">
        <v>209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210</v>
      </c>
      <c r="B472" s="102">
        <v>4</v>
      </c>
      <c r="C472" s="66">
        <v>2023</v>
      </c>
      <c r="D472" s="102" t="s">
        <v>209</v>
      </c>
      <c r="E472" s="102" t="s">
        <v>209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210</v>
      </c>
      <c r="B473" s="102">
        <v>4</v>
      </c>
      <c r="C473" s="66">
        <v>2023</v>
      </c>
      <c r="D473" s="102" t="s">
        <v>209</v>
      </c>
      <c r="E473" s="102" t="s">
        <v>209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210</v>
      </c>
      <c r="B474" s="102">
        <v>4</v>
      </c>
      <c r="C474" s="66">
        <v>2023</v>
      </c>
      <c r="D474" s="102" t="s">
        <v>209</v>
      </c>
      <c r="E474" s="102" t="s">
        <v>209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210</v>
      </c>
      <c r="B475" s="102">
        <v>4</v>
      </c>
      <c r="C475" s="66">
        <v>2023</v>
      </c>
      <c r="D475" s="102" t="s">
        <v>209</v>
      </c>
      <c r="E475" s="102" t="s">
        <v>209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210</v>
      </c>
      <c r="B476" s="102">
        <v>4</v>
      </c>
      <c r="C476" s="66">
        <v>2023</v>
      </c>
      <c r="D476" s="102" t="s">
        <v>209</v>
      </c>
      <c r="E476" s="102" t="s">
        <v>209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210</v>
      </c>
      <c r="B477" s="102">
        <v>4</v>
      </c>
      <c r="C477" s="66">
        <v>2023</v>
      </c>
      <c r="D477" s="102" t="s">
        <v>209</v>
      </c>
      <c r="E477" s="102" t="s">
        <v>209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210</v>
      </c>
      <c r="B478" s="102">
        <v>4</v>
      </c>
      <c r="C478" s="66">
        <v>2023</v>
      </c>
      <c r="D478" s="102" t="s">
        <v>209</v>
      </c>
      <c r="E478" s="102" t="s">
        <v>209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210</v>
      </c>
      <c r="B479" s="102">
        <v>4</v>
      </c>
      <c r="C479" s="66">
        <v>2023</v>
      </c>
      <c r="D479" s="102" t="s">
        <v>209</v>
      </c>
      <c r="E479" s="102" t="s">
        <v>209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210</v>
      </c>
      <c r="B480" s="102">
        <v>4</v>
      </c>
      <c r="C480" s="66">
        <v>2023</v>
      </c>
      <c r="D480" s="102" t="s">
        <v>209</v>
      </c>
      <c r="E480" s="102" t="s">
        <v>209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210</v>
      </c>
      <c r="B481" s="102">
        <v>4</v>
      </c>
      <c r="C481" s="66">
        <v>2023</v>
      </c>
      <c r="D481" s="102" t="s">
        <v>209</v>
      </c>
      <c r="E481" s="102" t="s">
        <v>209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210</v>
      </c>
      <c r="B482" s="102">
        <v>4</v>
      </c>
      <c r="C482" s="66">
        <v>2023</v>
      </c>
      <c r="D482" s="102" t="s">
        <v>209</v>
      </c>
      <c r="E482" s="102" t="s">
        <v>209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210</v>
      </c>
      <c r="B483" s="102">
        <v>4</v>
      </c>
      <c r="C483" s="66">
        <v>2023</v>
      </c>
      <c r="D483" s="102" t="s">
        <v>209</v>
      </c>
      <c r="E483" s="102" t="s">
        <v>209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210</v>
      </c>
      <c r="B484" s="102">
        <v>4</v>
      </c>
      <c r="C484" s="66">
        <v>2023</v>
      </c>
      <c r="D484" s="102" t="s">
        <v>209</v>
      </c>
      <c r="E484" s="102" t="s">
        <v>209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210</v>
      </c>
      <c r="B485" s="102">
        <v>4</v>
      </c>
      <c r="C485" s="66">
        <v>2023</v>
      </c>
      <c r="D485" s="102" t="s">
        <v>209</v>
      </c>
      <c r="E485" s="102" t="s">
        <v>209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210</v>
      </c>
      <c r="B486" s="102">
        <v>4</v>
      </c>
      <c r="C486" s="66">
        <v>2023</v>
      </c>
      <c r="D486" s="102" t="s">
        <v>209</v>
      </c>
      <c r="E486" s="102" t="s">
        <v>209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210</v>
      </c>
      <c r="B487" s="102">
        <v>4</v>
      </c>
      <c r="C487" s="66">
        <v>2023</v>
      </c>
      <c r="D487" s="102" t="s">
        <v>209</v>
      </c>
      <c r="E487" s="102" t="s">
        <v>209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210</v>
      </c>
      <c r="B488" s="102">
        <v>4</v>
      </c>
      <c r="C488" s="66">
        <v>2023</v>
      </c>
      <c r="D488" s="102" t="s">
        <v>209</v>
      </c>
      <c r="E488" s="102" t="s">
        <v>209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210</v>
      </c>
      <c r="B489" s="102">
        <v>4</v>
      </c>
      <c r="C489" s="66">
        <v>2023</v>
      </c>
      <c r="D489" s="102" t="s">
        <v>209</v>
      </c>
      <c r="E489" s="102" t="s">
        <v>209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210</v>
      </c>
      <c r="B490" s="102">
        <v>4</v>
      </c>
      <c r="C490" s="66">
        <v>2023</v>
      </c>
      <c r="D490" s="102" t="s">
        <v>209</v>
      </c>
      <c r="E490" s="102" t="s">
        <v>209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210</v>
      </c>
      <c r="B491" s="102">
        <v>4</v>
      </c>
      <c r="C491" s="66">
        <v>2023</v>
      </c>
      <c r="D491" s="102" t="s">
        <v>209</v>
      </c>
      <c r="E491" s="102" t="s">
        <v>209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210</v>
      </c>
      <c r="B492" s="102">
        <v>4</v>
      </c>
      <c r="C492" s="66">
        <v>2023</v>
      </c>
      <c r="D492" s="102" t="s">
        <v>209</v>
      </c>
      <c r="E492" s="102" t="s">
        <v>209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210</v>
      </c>
      <c r="B493" s="102">
        <v>4</v>
      </c>
      <c r="C493" s="66">
        <v>2023</v>
      </c>
      <c r="D493" s="102" t="s">
        <v>209</v>
      </c>
      <c r="E493" s="102" t="s">
        <v>209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210</v>
      </c>
      <c r="B494" s="102">
        <v>4</v>
      </c>
      <c r="C494" s="66">
        <v>2023</v>
      </c>
      <c r="D494" s="102" t="s">
        <v>209</v>
      </c>
      <c r="E494" s="102" t="s">
        <v>209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210</v>
      </c>
      <c r="B495" s="102">
        <v>4</v>
      </c>
      <c r="C495" s="66">
        <v>2023</v>
      </c>
      <c r="D495" s="102" t="s">
        <v>209</v>
      </c>
      <c r="E495" s="102" t="s">
        <v>209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210</v>
      </c>
      <c r="B496" s="102">
        <v>4</v>
      </c>
      <c r="C496" s="66">
        <v>2023</v>
      </c>
      <c r="D496" s="102" t="s">
        <v>209</v>
      </c>
      <c r="E496" s="102" t="s">
        <v>209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210</v>
      </c>
      <c r="B497" s="102">
        <v>4</v>
      </c>
      <c r="C497" s="66">
        <v>2023</v>
      </c>
      <c r="D497" s="102" t="s">
        <v>209</v>
      </c>
      <c r="E497" s="102" t="s">
        <v>209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210</v>
      </c>
      <c r="B498" s="102">
        <v>4</v>
      </c>
      <c r="C498" s="66">
        <v>2023</v>
      </c>
      <c r="D498" s="102" t="s">
        <v>209</v>
      </c>
      <c r="E498" s="102" t="s">
        <v>209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210</v>
      </c>
      <c r="B499" s="102">
        <v>4</v>
      </c>
      <c r="C499" s="66">
        <v>2023</v>
      </c>
      <c r="D499" s="102" t="s">
        <v>209</v>
      </c>
      <c r="E499" s="102" t="s">
        <v>209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210</v>
      </c>
      <c r="B500" s="102">
        <v>4</v>
      </c>
      <c r="C500" s="66">
        <v>2023</v>
      </c>
      <c r="D500" s="102" t="s">
        <v>209</v>
      </c>
      <c r="E500" s="102" t="s">
        <v>209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210</v>
      </c>
      <c r="B501" s="102">
        <v>4</v>
      </c>
      <c r="C501" s="66">
        <v>2023</v>
      </c>
      <c r="D501" s="102" t="s">
        <v>209</v>
      </c>
      <c r="E501" s="102" t="s">
        <v>209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210</v>
      </c>
      <c r="B502" s="102">
        <v>4</v>
      </c>
      <c r="C502" s="66">
        <v>2023</v>
      </c>
      <c r="D502" s="102" t="s">
        <v>209</v>
      </c>
      <c r="E502" s="102" t="s">
        <v>209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210</v>
      </c>
      <c r="B503" s="102">
        <v>4</v>
      </c>
      <c r="C503" s="66">
        <v>2023</v>
      </c>
      <c r="D503" s="102" t="s">
        <v>211</v>
      </c>
      <c r="E503" s="102" t="s">
        <v>211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210</v>
      </c>
      <c r="B504" s="102">
        <v>4</v>
      </c>
      <c r="C504" s="66">
        <v>2023</v>
      </c>
      <c r="D504" s="102" t="s">
        <v>211</v>
      </c>
      <c r="E504" s="102" t="s">
        <v>211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210</v>
      </c>
      <c r="B505" s="102">
        <v>4</v>
      </c>
      <c r="C505" s="66">
        <v>2023</v>
      </c>
      <c r="D505" s="102" t="s">
        <v>211</v>
      </c>
      <c r="E505" s="102" t="s">
        <v>211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210</v>
      </c>
      <c r="B506" s="102">
        <v>4</v>
      </c>
      <c r="C506" s="66">
        <v>2023</v>
      </c>
      <c r="D506" s="102" t="s">
        <v>211</v>
      </c>
      <c r="E506" s="102" t="s">
        <v>211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210</v>
      </c>
      <c r="B507" s="102">
        <v>4</v>
      </c>
      <c r="C507" s="66">
        <v>2023</v>
      </c>
      <c r="D507" s="102" t="s">
        <v>211</v>
      </c>
      <c r="E507" s="102" t="s">
        <v>211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210</v>
      </c>
      <c r="B508" s="102">
        <v>4</v>
      </c>
      <c r="C508" s="66">
        <v>2023</v>
      </c>
      <c r="D508" s="102" t="s">
        <v>211</v>
      </c>
      <c r="E508" s="102" t="s">
        <v>211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210</v>
      </c>
      <c r="B509" s="102">
        <v>4</v>
      </c>
      <c r="C509" s="66">
        <v>2023</v>
      </c>
      <c r="D509" s="102" t="s">
        <v>211</v>
      </c>
      <c r="E509" s="102" t="s">
        <v>211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210</v>
      </c>
      <c r="B510" s="102">
        <v>4</v>
      </c>
      <c r="C510" s="66">
        <v>2023</v>
      </c>
      <c r="D510" s="102" t="s">
        <v>211</v>
      </c>
      <c r="E510" s="102" t="s">
        <v>211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210</v>
      </c>
      <c r="B511" s="102">
        <v>4</v>
      </c>
      <c r="C511" s="66">
        <v>2023</v>
      </c>
      <c r="D511" s="102" t="s">
        <v>211</v>
      </c>
      <c r="E511" s="102" t="s">
        <v>211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210</v>
      </c>
      <c r="B512" s="102">
        <v>4</v>
      </c>
      <c r="C512" s="66">
        <v>2023</v>
      </c>
      <c r="D512" s="102" t="s">
        <v>211</v>
      </c>
      <c r="E512" s="102" t="s">
        <v>211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210</v>
      </c>
      <c r="B513" s="102">
        <v>4</v>
      </c>
      <c r="C513" s="66">
        <v>2023</v>
      </c>
      <c r="D513" s="102" t="s">
        <v>211</v>
      </c>
      <c r="E513" s="102" t="s">
        <v>211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210</v>
      </c>
      <c r="B514" s="102">
        <v>4</v>
      </c>
      <c r="C514" s="66">
        <v>2023</v>
      </c>
      <c r="D514" s="102" t="s">
        <v>211</v>
      </c>
      <c r="E514" s="102" t="s">
        <v>211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210</v>
      </c>
      <c r="B515" s="102">
        <v>4</v>
      </c>
      <c r="C515" s="66">
        <v>2023</v>
      </c>
      <c r="D515" s="102" t="s">
        <v>211</v>
      </c>
      <c r="E515" s="102" t="s">
        <v>211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210</v>
      </c>
      <c r="B516" s="102">
        <v>4</v>
      </c>
      <c r="C516" s="66">
        <v>2023</v>
      </c>
      <c r="D516" s="102" t="s">
        <v>211</v>
      </c>
      <c r="E516" s="102" t="s">
        <v>211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210</v>
      </c>
      <c r="B517" s="102">
        <v>4</v>
      </c>
      <c r="C517" s="66">
        <v>2023</v>
      </c>
      <c r="D517" s="102" t="s">
        <v>211</v>
      </c>
      <c r="E517" s="102" t="s">
        <v>211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210</v>
      </c>
      <c r="B518" s="102">
        <v>4</v>
      </c>
      <c r="C518" s="66">
        <v>2023</v>
      </c>
      <c r="D518" s="102" t="s">
        <v>211</v>
      </c>
      <c r="E518" s="102" t="s">
        <v>211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210</v>
      </c>
      <c r="B519" s="102">
        <v>4</v>
      </c>
      <c r="C519" s="66">
        <v>2023</v>
      </c>
      <c r="D519" s="102" t="s">
        <v>211</v>
      </c>
      <c r="E519" s="102" t="s">
        <v>211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210</v>
      </c>
      <c r="B520" s="102">
        <v>4</v>
      </c>
      <c r="C520" s="66">
        <v>2023</v>
      </c>
      <c r="D520" s="102" t="s">
        <v>211</v>
      </c>
      <c r="E520" s="102" t="s">
        <v>211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210</v>
      </c>
      <c r="B521" s="102">
        <v>4</v>
      </c>
      <c r="C521" s="66">
        <v>2023</v>
      </c>
      <c r="D521" s="102" t="s">
        <v>211</v>
      </c>
      <c r="E521" s="102" t="s">
        <v>211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210</v>
      </c>
      <c r="B522" s="102">
        <v>4</v>
      </c>
      <c r="C522" s="66">
        <v>2023</v>
      </c>
      <c r="D522" s="102" t="s">
        <v>211</v>
      </c>
      <c r="E522" s="102" t="s">
        <v>211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210</v>
      </c>
      <c r="B523" s="102">
        <v>4</v>
      </c>
      <c r="C523" s="66">
        <v>2023</v>
      </c>
      <c r="D523" s="102" t="s">
        <v>211</v>
      </c>
      <c r="E523" s="102" t="s">
        <v>211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210</v>
      </c>
      <c r="B524" s="102">
        <v>4</v>
      </c>
      <c r="C524" s="66">
        <v>2023</v>
      </c>
      <c r="D524" s="102" t="s">
        <v>211</v>
      </c>
      <c r="E524" s="102" t="s">
        <v>211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210</v>
      </c>
      <c r="B525" s="102">
        <v>4</v>
      </c>
      <c r="C525" s="66">
        <v>2023</v>
      </c>
      <c r="D525" s="102" t="s">
        <v>211</v>
      </c>
      <c r="E525" s="102" t="s">
        <v>211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210</v>
      </c>
      <c r="B526" s="102">
        <v>4</v>
      </c>
      <c r="C526" s="66">
        <v>2023</v>
      </c>
      <c r="D526" s="102" t="s">
        <v>211</v>
      </c>
      <c r="E526" s="102" t="s">
        <v>211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210</v>
      </c>
      <c r="B527" s="102">
        <v>4</v>
      </c>
      <c r="C527" s="66">
        <v>2023</v>
      </c>
      <c r="D527" s="102" t="s">
        <v>211</v>
      </c>
      <c r="E527" s="102" t="s">
        <v>211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210</v>
      </c>
      <c r="B528" s="102">
        <v>4</v>
      </c>
      <c r="C528" s="66">
        <v>2023</v>
      </c>
      <c r="D528" s="102" t="s">
        <v>211</v>
      </c>
      <c r="E528" s="102" t="s">
        <v>211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210</v>
      </c>
      <c r="B529" s="102">
        <v>4</v>
      </c>
      <c r="C529" s="66">
        <v>2023</v>
      </c>
      <c r="D529" s="102" t="s">
        <v>211</v>
      </c>
      <c r="E529" s="102" t="s">
        <v>211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210</v>
      </c>
      <c r="B530" s="102">
        <v>4</v>
      </c>
      <c r="C530" s="66">
        <v>2023</v>
      </c>
      <c r="D530" s="102" t="s">
        <v>211</v>
      </c>
      <c r="E530" s="102" t="s">
        <v>211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210</v>
      </c>
      <c r="B531" s="102">
        <v>4</v>
      </c>
      <c r="C531" s="66">
        <v>2023</v>
      </c>
      <c r="D531" s="102" t="s">
        <v>211</v>
      </c>
      <c r="E531" s="102" t="s">
        <v>211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210</v>
      </c>
      <c r="B532" s="102">
        <v>4</v>
      </c>
      <c r="C532" s="66">
        <v>2023</v>
      </c>
      <c r="D532" s="102" t="s">
        <v>211</v>
      </c>
      <c r="E532" s="102" t="s">
        <v>211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210</v>
      </c>
      <c r="B533" s="102">
        <v>4</v>
      </c>
      <c r="C533" s="66">
        <v>2023</v>
      </c>
      <c r="D533" s="102" t="s">
        <v>211</v>
      </c>
      <c r="E533" s="102" t="s">
        <v>211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210</v>
      </c>
      <c r="B534" s="102">
        <v>4</v>
      </c>
      <c r="C534" s="66">
        <v>2023</v>
      </c>
      <c r="D534" s="102" t="s">
        <v>211</v>
      </c>
      <c r="E534" s="102" t="s">
        <v>211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210</v>
      </c>
      <c r="B535" s="102">
        <v>4</v>
      </c>
      <c r="C535" s="66">
        <v>2023</v>
      </c>
      <c r="D535" s="102" t="s">
        <v>211</v>
      </c>
      <c r="E535" s="102" t="s">
        <v>211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210</v>
      </c>
      <c r="B536" s="102">
        <v>4</v>
      </c>
      <c r="C536" s="66">
        <v>2023</v>
      </c>
      <c r="D536" s="102" t="s">
        <v>211</v>
      </c>
      <c r="E536" s="102" t="s">
        <v>211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210</v>
      </c>
      <c r="B537" s="102">
        <v>4</v>
      </c>
      <c r="C537" s="66">
        <v>2023</v>
      </c>
      <c r="D537" s="102" t="s">
        <v>211</v>
      </c>
      <c r="E537" s="102" t="s">
        <v>211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210</v>
      </c>
      <c r="B538" s="102">
        <v>4</v>
      </c>
      <c r="C538" s="66">
        <v>2023</v>
      </c>
      <c r="D538" s="102" t="s">
        <v>211</v>
      </c>
      <c r="E538" s="102" t="s">
        <v>211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210</v>
      </c>
      <c r="B539" s="102">
        <v>4</v>
      </c>
      <c r="C539" s="66">
        <v>2023</v>
      </c>
      <c r="D539" s="102" t="s">
        <v>211</v>
      </c>
      <c r="E539" s="102" t="s">
        <v>211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210</v>
      </c>
      <c r="B540" s="102">
        <v>4</v>
      </c>
      <c r="C540" s="66">
        <v>2023</v>
      </c>
      <c r="D540" s="102" t="s">
        <v>211</v>
      </c>
      <c r="E540" s="102" t="s">
        <v>211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210</v>
      </c>
      <c r="B541" s="102">
        <v>4</v>
      </c>
      <c r="C541" s="66">
        <v>2023</v>
      </c>
      <c r="D541" s="102" t="s">
        <v>211</v>
      </c>
      <c r="E541" s="102" t="s">
        <v>211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210</v>
      </c>
      <c r="B542" s="102">
        <v>4</v>
      </c>
      <c r="C542" s="66">
        <v>2023</v>
      </c>
      <c r="D542" s="102" t="s">
        <v>211</v>
      </c>
      <c r="E542" s="102" t="s">
        <v>211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210</v>
      </c>
      <c r="B543" s="102">
        <v>4</v>
      </c>
      <c r="C543" s="66">
        <v>2023</v>
      </c>
      <c r="D543" s="102" t="s">
        <v>211</v>
      </c>
      <c r="E543" s="102" t="s">
        <v>211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210</v>
      </c>
      <c r="B544" s="102">
        <v>4</v>
      </c>
      <c r="C544" s="66">
        <v>2023</v>
      </c>
      <c r="D544" s="102" t="s">
        <v>211</v>
      </c>
      <c r="E544" s="102" t="s">
        <v>211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210</v>
      </c>
      <c r="B545" s="102">
        <v>4</v>
      </c>
      <c r="C545" s="66">
        <v>2023</v>
      </c>
      <c r="D545" s="102" t="s">
        <v>211</v>
      </c>
      <c r="E545" s="102" t="s">
        <v>211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210</v>
      </c>
      <c r="B546" s="102">
        <v>4</v>
      </c>
      <c r="C546" s="66">
        <v>2023</v>
      </c>
      <c r="D546" s="102" t="s">
        <v>211</v>
      </c>
      <c r="E546" s="102" t="s">
        <v>211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210</v>
      </c>
      <c r="B547" s="102">
        <v>4</v>
      </c>
      <c r="C547" s="66">
        <v>2023</v>
      </c>
      <c r="D547" s="102" t="s">
        <v>211</v>
      </c>
      <c r="E547" s="102" t="s">
        <v>211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210</v>
      </c>
      <c r="B548" s="102">
        <v>4</v>
      </c>
      <c r="C548" s="66">
        <v>2023</v>
      </c>
      <c r="D548" s="102" t="s">
        <v>211</v>
      </c>
      <c r="E548" s="102" t="s">
        <v>211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210</v>
      </c>
      <c r="B549" s="102">
        <v>4</v>
      </c>
      <c r="C549" s="66">
        <v>2023</v>
      </c>
      <c r="D549" s="102" t="s">
        <v>211</v>
      </c>
      <c r="E549" s="102" t="s">
        <v>211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210</v>
      </c>
      <c r="B550" s="102">
        <v>4</v>
      </c>
      <c r="C550" s="66">
        <v>2023</v>
      </c>
      <c r="D550" s="102" t="s">
        <v>211</v>
      </c>
      <c r="E550" s="102" t="s">
        <v>211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210</v>
      </c>
      <c r="B551" s="102">
        <v>4</v>
      </c>
      <c r="C551" s="66">
        <v>2023</v>
      </c>
      <c r="D551" s="102" t="s">
        <v>211</v>
      </c>
      <c r="E551" s="102" t="s">
        <v>211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210</v>
      </c>
      <c r="B552" s="102">
        <v>4</v>
      </c>
      <c r="C552" s="66">
        <v>2023</v>
      </c>
      <c r="D552" s="102" t="s">
        <v>211</v>
      </c>
      <c r="E552" s="102" t="s">
        <v>211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210</v>
      </c>
      <c r="B553" s="102">
        <v>4</v>
      </c>
      <c r="C553" s="66">
        <v>2023</v>
      </c>
      <c r="D553" s="102" t="s">
        <v>211</v>
      </c>
      <c r="E553" s="102" t="s">
        <v>211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210</v>
      </c>
      <c r="B554" s="102">
        <v>4</v>
      </c>
      <c r="C554" s="66">
        <v>2023</v>
      </c>
      <c r="D554" s="102" t="s">
        <v>211</v>
      </c>
      <c r="E554" s="102" t="s">
        <v>211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210</v>
      </c>
      <c r="B555" s="102">
        <v>4</v>
      </c>
      <c r="C555" s="66">
        <v>2023</v>
      </c>
      <c r="D555" s="102" t="s">
        <v>211</v>
      </c>
      <c r="E555" s="102" t="s">
        <v>211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210</v>
      </c>
      <c r="B556" s="102">
        <v>4</v>
      </c>
      <c r="C556" s="66">
        <v>2023</v>
      </c>
      <c r="D556" s="102" t="s">
        <v>211</v>
      </c>
      <c r="E556" s="102" t="s">
        <v>211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210</v>
      </c>
      <c r="B557" s="102">
        <v>4</v>
      </c>
      <c r="C557" s="66">
        <v>2023</v>
      </c>
      <c r="D557" s="102" t="s">
        <v>211</v>
      </c>
      <c r="E557" s="102" t="s">
        <v>211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210</v>
      </c>
      <c r="B558" s="102">
        <v>4</v>
      </c>
      <c r="C558" s="66">
        <v>2023</v>
      </c>
      <c r="D558" s="102" t="s">
        <v>211</v>
      </c>
      <c r="E558" s="102" t="s">
        <v>211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210</v>
      </c>
      <c r="B559" s="102">
        <v>4</v>
      </c>
      <c r="C559" s="66">
        <v>2023</v>
      </c>
      <c r="D559" s="102" t="s">
        <v>211</v>
      </c>
      <c r="E559" s="102" t="s">
        <v>211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210</v>
      </c>
      <c r="B560" s="102">
        <v>4</v>
      </c>
      <c r="C560" s="66">
        <v>2023</v>
      </c>
      <c r="D560" s="102" t="s">
        <v>211</v>
      </c>
      <c r="E560" s="102" t="s">
        <v>211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210</v>
      </c>
      <c r="B561" s="102">
        <v>4</v>
      </c>
      <c r="C561" s="66">
        <v>2023</v>
      </c>
      <c r="D561" s="102" t="s">
        <v>211</v>
      </c>
      <c r="E561" s="102" t="s">
        <v>211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210</v>
      </c>
      <c r="B562" s="102">
        <v>4</v>
      </c>
      <c r="C562" s="66">
        <v>2023</v>
      </c>
      <c r="D562" s="102" t="s">
        <v>211</v>
      </c>
      <c r="E562" s="102" t="s">
        <v>211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210</v>
      </c>
      <c r="B563" s="102">
        <v>4</v>
      </c>
      <c r="C563" s="66">
        <v>2023</v>
      </c>
      <c r="D563" s="102" t="s">
        <v>211</v>
      </c>
      <c r="E563" s="102" t="s">
        <v>211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210</v>
      </c>
      <c r="B564" s="102">
        <v>4</v>
      </c>
      <c r="C564" s="66">
        <v>2023</v>
      </c>
      <c r="D564" s="102" t="s">
        <v>211</v>
      </c>
      <c r="E564" s="102" t="s">
        <v>211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210</v>
      </c>
      <c r="B565" s="102">
        <v>4</v>
      </c>
      <c r="C565" s="66">
        <v>2023</v>
      </c>
      <c r="D565" s="102" t="s">
        <v>211</v>
      </c>
      <c r="E565" s="102" t="s">
        <v>211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210</v>
      </c>
      <c r="B566" s="102">
        <v>4</v>
      </c>
      <c r="C566" s="66">
        <v>2023</v>
      </c>
      <c r="D566" s="102" t="s">
        <v>211</v>
      </c>
      <c r="E566" s="102" t="s">
        <v>211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210</v>
      </c>
      <c r="B567" s="102">
        <v>4</v>
      </c>
      <c r="C567" s="66">
        <v>2023</v>
      </c>
      <c r="D567" s="102" t="s">
        <v>211</v>
      </c>
      <c r="E567" s="102" t="s">
        <v>211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210</v>
      </c>
      <c r="B568" s="102">
        <v>4</v>
      </c>
      <c r="C568" s="66">
        <v>2023</v>
      </c>
      <c r="D568" s="102" t="s">
        <v>211</v>
      </c>
      <c r="E568" s="102" t="s">
        <v>211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210</v>
      </c>
      <c r="B569" s="102">
        <v>4</v>
      </c>
      <c r="C569" s="66">
        <v>2023</v>
      </c>
      <c r="D569" s="102" t="s">
        <v>211</v>
      </c>
      <c r="E569" s="102" t="s">
        <v>211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210</v>
      </c>
      <c r="B570" s="105">
        <v>4</v>
      </c>
      <c r="C570" s="66">
        <v>2023</v>
      </c>
      <c r="D570" s="105" t="s">
        <v>211</v>
      </c>
      <c r="E570" s="105" t="s">
        <v>211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210</v>
      </c>
      <c r="B571" s="102">
        <v>4</v>
      </c>
      <c r="C571" s="66">
        <v>2023</v>
      </c>
      <c r="D571" s="102" t="s">
        <v>211</v>
      </c>
      <c r="E571" s="102" t="s">
        <v>211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210</v>
      </c>
      <c r="B572" s="102">
        <v>4</v>
      </c>
      <c r="C572" s="66">
        <v>2023</v>
      </c>
      <c r="D572" s="102" t="s">
        <v>211</v>
      </c>
      <c r="E572" s="102" t="s">
        <v>211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210</v>
      </c>
      <c r="B573" s="102">
        <v>4</v>
      </c>
      <c r="C573" s="66">
        <v>2023</v>
      </c>
      <c r="D573" s="102" t="s">
        <v>211</v>
      </c>
      <c r="E573" s="102" t="s">
        <v>211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210</v>
      </c>
      <c r="B574" s="102">
        <v>4</v>
      </c>
      <c r="C574" s="66">
        <v>2023</v>
      </c>
      <c r="D574" s="102" t="s">
        <v>211</v>
      </c>
      <c r="E574" s="102" t="s">
        <v>211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210</v>
      </c>
      <c r="B575" s="102">
        <v>4</v>
      </c>
      <c r="C575" s="66">
        <v>2023</v>
      </c>
      <c r="D575" s="102" t="s">
        <v>211</v>
      </c>
      <c r="E575" s="102" t="s">
        <v>211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210</v>
      </c>
      <c r="B576" s="102">
        <v>4</v>
      </c>
      <c r="C576" s="66">
        <v>2023</v>
      </c>
      <c r="D576" s="102" t="s">
        <v>211</v>
      </c>
      <c r="E576" s="102" t="s">
        <v>211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210</v>
      </c>
      <c r="B577" s="102">
        <v>4</v>
      </c>
      <c r="C577" s="66">
        <v>2023</v>
      </c>
      <c r="D577" s="102" t="s">
        <v>211</v>
      </c>
      <c r="E577" s="102" t="s">
        <v>211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210</v>
      </c>
      <c r="B578" s="102">
        <v>4</v>
      </c>
      <c r="C578" s="66">
        <v>2023</v>
      </c>
      <c r="D578" s="102" t="s">
        <v>211</v>
      </c>
      <c r="E578" s="102" t="s">
        <v>211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210</v>
      </c>
      <c r="B579" s="102">
        <v>4</v>
      </c>
      <c r="C579" s="66">
        <v>2023</v>
      </c>
      <c r="D579" s="102" t="s">
        <v>211</v>
      </c>
      <c r="E579" s="102" t="s">
        <v>211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210</v>
      </c>
      <c r="B580" s="102">
        <v>4</v>
      </c>
      <c r="C580" s="66">
        <v>2023</v>
      </c>
      <c r="D580" s="102" t="s">
        <v>211</v>
      </c>
      <c r="E580" s="102" t="s">
        <v>211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210</v>
      </c>
      <c r="B581" s="102">
        <v>4</v>
      </c>
      <c r="C581" s="66">
        <v>2023</v>
      </c>
      <c r="D581" s="102" t="s">
        <v>211</v>
      </c>
      <c r="E581" s="102" t="s">
        <v>211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210</v>
      </c>
      <c r="B582" s="102">
        <v>4</v>
      </c>
      <c r="C582" s="66">
        <v>2023</v>
      </c>
      <c r="D582" s="102" t="s">
        <v>211</v>
      </c>
      <c r="E582" s="102" t="s">
        <v>211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210</v>
      </c>
      <c r="B583" s="102">
        <v>4</v>
      </c>
      <c r="C583" s="66">
        <v>2023</v>
      </c>
      <c r="D583" s="102" t="s">
        <v>211</v>
      </c>
      <c r="E583" s="102" t="s">
        <v>211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210</v>
      </c>
      <c r="B584" s="102">
        <v>4</v>
      </c>
      <c r="C584" s="66">
        <v>2023</v>
      </c>
      <c r="D584" s="102" t="s">
        <v>211</v>
      </c>
      <c r="E584" s="102" t="s">
        <v>211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210</v>
      </c>
      <c r="B585" s="102">
        <v>4</v>
      </c>
      <c r="C585" s="66">
        <v>2023</v>
      </c>
      <c r="D585" s="102" t="s">
        <v>211</v>
      </c>
      <c r="E585" s="102" t="s">
        <v>211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210</v>
      </c>
      <c r="B586" s="102">
        <v>4</v>
      </c>
      <c r="C586" s="66">
        <v>2023</v>
      </c>
      <c r="D586" s="102" t="s">
        <v>211</v>
      </c>
      <c r="E586" s="102" t="s">
        <v>211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210</v>
      </c>
      <c r="B587" s="102">
        <v>4</v>
      </c>
      <c r="C587" s="66">
        <v>2023</v>
      </c>
      <c r="D587" s="102" t="s">
        <v>211</v>
      </c>
      <c r="E587" s="102" t="s">
        <v>211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210</v>
      </c>
      <c r="B588" s="102">
        <v>4</v>
      </c>
      <c r="C588" s="66">
        <v>2023</v>
      </c>
      <c r="D588" s="102" t="s">
        <v>211</v>
      </c>
      <c r="E588" s="102" t="s">
        <v>211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210</v>
      </c>
      <c r="B589" s="102">
        <v>4</v>
      </c>
      <c r="C589" s="66">
        <v>2023</v>
      </c>
      <c r="D589" s="102" t="s">
        <v>211</v>
      </c>
      <c r="E589" s="102" t="s">
        <v>211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210</v>
      </c>
      <c r="B590" s="102">
        <v>4</v>
      </c>
      <c r="C590" s="66">
        <v>2023</v>
      </c>
      <c r="D590" s="102" t="s">
        <v>211</v>
      </c>
      <c r="E590" s="102" t="s">
        <v>211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210</v>
      </c>
      <c r="B591" s="102">
        <v>4</v>
      </c>
      <c r="C591" s="66">
        <v>2023</v>
      </c>
      <c r="D591" s="102" t="s">
        <v>211</v>
      </c>
      <c r="E591" s="102" t="s">
        <v>211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210</v>
      </c>
      <c r="B592" s="102">
        <v>4</v>
      </c>
      <c r="C592" s="66">
        <v>2023</v>
      </c>
      <c r="D592" s="102" t="s">
        <v>211</v>
      </c>
      <c r="E592" s="102" t="s">
        <v>211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210</v>
      </c>
      <c r="B593" s="102">
        <v>4</v>
      </c>
      <c r="C593" s="66">
        <v>2023</v>
      </c>
      <c r="D593" s="102" t="s">
        <v>211</v>
      </c>
      <c r="E593" s="102" t="s">
        <v>211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210</v>
      </c>
      <c r="B594" s="102">
        <v>4</v>
      </c>
      <c r="C594" s="66">
        <v>2023</v>
      </c>
      <c r="D594" s="102" t="s">
        <v>211</v>
      </c>
      <c r="E594" s="102" t="s">
        <v>211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210</v>
      </c>
      <c r="B595" s="102">
        <v>4</v>
      </c>
      <c r="C595" s="66">
        <v>2023</v>
      </c>
      <c r="D595" s="102" t="s">
        <v>211</v>
      </c>
      <c r="E595" s="102" t="s">
        <v>211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210</v>
      </c>
      <c r="B596" s="102">
        <v>4</v>
      </c>
      <c r="C596" s="66">
        <v>2023</v>
      </c>
      <c r="D596" s="102" t="s">
        <v>211</v>
      </c>
      <c r="E596" s="102" t="s">
        <v>211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210</v>
      </c>
      <c r="B597" s="102">
        <v>4</v>
      </c>
      <c r="C597" s="66">
        <v>2023</v>
      </c>
      <c r="D597" s="102" t="s">
        <v>211</v>
      </c>
      <c r="E597" s="102" t="s">
        <v>211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210</v>
      </c>
      <c r="B598" s="102">
        <v>4</v>
      </c>
      <c r="C598" s="66">
        <v>2023</v>
      </c>
      <c r="D598" s="102" t="s">
        <v>211</v>
      </c>
      <c r="E598" s="102" t="s">
        <v>211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210</v>
      </c>
      <c r="B599" s="102">
        <v>4</v>
      </c>
      <c r="C599" s="66">
        <v>2023</v>
      </c>
      <c r="D599" s="102" t="s">
        <v>211</v>
      </c>
      <c r="E599" s="102" t="s">
        <v>211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210</v>
      </c>
      <c r="B600" s="102">
        <v>4</v>
      </c>
      <c r="C600" s="66">
        <v>2023</v>
      </c>
      <c r="D600" s="102" t="s">
        <v>211</v>
      </c>
      <c r="E600" s="102" t="s">
        <v>211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210</v>
      </c>
      <c r="B601" s="102">
        <v>4</v>
      </c>
      <c r="C601" s="66">
        <v>2023</v>
      </c>
      <c r="D601" s="102" t="s">
        <v>211</v>
      </c>
      <c r="E601" s="102" t="s">
        <v>211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210</v>
      </c>
      <c r="B602" s="102">
        <v>4</v>
      </c>
      <c r="C602" s="66">
        <v>2023</v>
      </c>
      <c r="D602" s="102" t="s">
        <v>211</v>
      </c>
      <c r="E602" s="102" t="s">
        <v>211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210</v>
      </c>
      <c r="B603" s="102">
        <v>4</v>
      </c>
      <c r="C603" s="66">
        <v>2023</v>
      </c>
      <c r="D603" s="102" t="s">
        <v>211</v>
      </c>
      <c r="E603" s="102" t="s">
        <v>211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210</v>
      </c>
      <c r="B604" s="102">
        <v>4</v>
      </c>
      <c r="C604" s="66">
        <v>2023</v>
      </c>
      <c r="D604" s="102" t="s">
        <v>211</v>
      </c>
      <c r="E604" s="102" t="s">
        <v>211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210</v>
      </c>
      <c r="B605" s="102">
        <v>4</v>
      </c>
      <c r="C605" s="66">
        <v>2023</v>
      </c>
      <c r="D605" s="102" t="s">
        <v>211</v>
      </c>
      <c r="E605" s="102" t="s">
        <v>211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210</v>
      </c>
      <c r="B606" s="102">
        <v>4</v>
      </c>
      <c r="C606" s="66">
        <v>2023</v>
      </c>
      <c r="D606" s="102" t="s">
        <v>211</v>
      </c>
      <c r="E606" s="102" t="s">
        <v>211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210</v>
      </c>
      <c r="B607" s="102">
        <v>4</v>
      </c>
      <c r="C607" s="66">
        <v>2023</v>
      </c>
      <c r="D607" s="102" t="s">
        <v>211</v>
      </c>
      <c r="E607" s="102" t="s">
        <v>211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210</v>
      </c>
      <c r="B608" s="102">
        <v>4</v>
      </c>
      <c r="C608" s="66">
        <v>2023</v>
      </c>
      <c r="D608" s="102" t="s">
        <v>211</v>
      </c>
      <c r="E608" s="102" t="s">
        <v>211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210</v>
      </c>
      <c r="B609" s="102">
        <v>4</v>
      </c>
      <c r="C609" s="66">
        <v>2023</v>
      </c>
      <c r="D609" s="102" t="s">
        <v>211</v>
      </c>
      <c r="E609" s="102" t="s">
        <v>211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210</v>
      </c>
      <c r="B610" s="102">
        <v>4</v>
      </c>
      <c r="C610" s="66">
        <v>2023</v>
      </c>
      <c r="D610" s="102" t="s">
        <v>211</v>
      </c>
      <c r="E610" s="102" t="s">
        <v>211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210</v>
      </c>
      <c r="B611" s="102">
        <v>4</v>
      </c>
      <c r="C611" s="66">
        <v>2023</v>
      </c>
      <c r="D611" s="102" t="s">
        <v>211</v>
      </c>
      <c r="E611" s="102" t="s">
        <v>211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210</v>
      </c>
      <c r="B612" s="102">
        <v>4</v>
      </c>
      <c r="C612" s="66">
        <v>2023</v>
      </c>
      <c r="D612" s="102" t="s">
        <v>211</v>
      </c>
      <c r="E612" s="102" t="s">
        <v>211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210</v>
      </c>
      <c r="B613" s="102">
        <v>4</v>
      </c>
      <c r="C613" s="66">
        <v>2023</v>
      </c>
      <c r="D613" s="102" t="s">
        <v>211</v>
      </c>
      <c r="E613" s="102" t="s">
        <v>211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210</v>
      </c>
      <c r="B614" s="102">
        <v>4</v>
      </c>
      <c r="C614" s="66">
        <v>2023</v>
      </c>
      <c r="D614" s="102" t="s">
        <v>211</v>
      </c>
      <c r="E614" s="102" t="s">
        <v>211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210</v>
      </c>
      <c r="B615" s="102">
        <v>4</v>
      </c>
      <c r="C615" s="66">
        <v>2023</v>
      </c>
      <c r="D615" s="102" t="s">
        <v>211</v>
      </c>
      <c r="E615" s="102" t="s">
        <v>211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210</v>
      </c>
      <c r="B616" s="102">
        <v>4</v>
      </c>
      <c r="C616" s="66">
        <v>2023</v>
      </c>
      <c r="D616" s="102" t="s">
        <v>211</v>
      </c>
      <c r="E616" s="102" t="s">
        <v>211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210</v>
      </c>
      <c r="B617" s="102">
        <v>4</v>
      </c>
      <c r="C617" s="66">
        <v>2023</v>
      </c>
      <c r="D617" s="102" t="s">
        <v>211</v>
      </c>
      <c r="E617" s="102" t="s">
        <v>211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210</v>
      </c>
      <c r="B618" s="102">
        <v>4</v>
      </c>
      <c r="C618" s="66">
        <v>2023</v>
      </c>
      <c r="D618" s="102" t="s">
        <v>211</v>
      </c>
      <c r="E618" s="102" t="s">
        <v>211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210</v>
      </c>
      <c r="B619" s="102">
        <v>4</v>
      </c>
      <c r="C619" s="66">
        <v>2023</v>
      </c>
      <c r="D619" s="102" t="s">
        <v>211</v>
      </c>
      <c r="E619" s="102" t="s">
        <v>211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210</v>
      </c>
      <c r="B620" s="102">
        <v>4</v>
      </c>
      <c r="C620" s="66">
        <v>2023</v>
      </c>
      <c r="D620" s="102" t="s">
        <v>211</v>
      </c>
      <c r="E620" s="102" t="s">
        <v>211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210</v>
      </c>
      <c r="B621" s="102">
        <v>4</v>
      </c>
      <c r="C621" s="66">
        <v>2023</v>
      </c>
      <c r="D621" s="102" t="s">
        <v>211</v>
      </c>
      <c r="E621" s="102" t="s">
        <v>211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210</v>
      </c>
      <c r="B622" s="102">
        <v>4</v>
      </c>
      <c r="C622" s="66">
        <v>2023</v>
      </c>
      <c r="D622" s="102" t="s">
        <v>211</v>
      </c>
      <c r="E622" s="102" t="s">
        <v>211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210</v>
      </c>
      <c r="B623" s="102">
        <v>4</v>
      </c>
      <c r="C623" s="66">
        <v>2023</v>
      </c>
      <c r="D623" s="102" t="s">
        <v>211</v>
      </c>
      <c r="E623" s="102" t="s">
        <v>211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210</v>
      </c>
      <c r="B624" s="102">
        <v>4</v>
      </c>
      <c r="C624" s="66">
        <v>2023</v>
      </c>
      <c r="D624" s="102" t="s">
        <v>211</v>
      </c>
      <c r="E624" s="102" t="s">
        <v>211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210</v>
      </c>
      <c r="B625" s="102">
        <v>4</v>
      </c>
      <c r="C625" s="66">
        <v>2023</v>
      </c>
      <c r="D625" s="102" t="s">
        <v>211</v>
      </c>
      <c r="E625" s="102" t="s">
        <v>211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210</v>
      </c>
      <c r="B626" s="102">
        <v>4</v>
      </c>
      <c r="C626" s="66">
        <v>2023</v>
      </c>
      <c r="D626" s="102" t="s">
        <v>211</v>
      </c>
      <c r="E626" s="102" t="s">
        <v>211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210</v>
      </c>
      <c r="B627" s="102">
        <v>4</v>
      </c>
      <c r="C627" s="66">
        <v>2023</v>
      </c>
      <c r="D627" s="102" t="s">
        <v>211</v>
      </c>
      <c r="E627" s="102" t="s">
        <v>211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210</v>
      </c>
      <c r="B628" s="102">
        <v>4</v>
      </c>
      <c r="C628" s="66">
        <v>2023</v>
      </c>
      <c r="D628" s="102" t="s">
        <v>211</v>
      </c>
      <c r="E628" s="102" t="s">
        <v>211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210</v>
      </c>
      <c r="B629" s="102">
        <v>4</v>
      </c>
      <c r="C629" s="66">
        <v>2023</v>
      </c>
      <c r="D629" s="102" t="s">
        <v>211</v>
      </c>
      <c r="E629" s="102" t="s">
        <v>211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210</v>
      </c>
      <c r="B630" s="102">
        <v>4</v>
      </c>
      <c r="C630" s="66">
        <v>2023</v>
      </c>
      <c r="D630" s="102" t="s">
        <v>211</v>
      </c>
      <c r="E630" s="102" t="s">
        <v>211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210</v>
      </c>
      <c r="B631" s="102">
        <v>4</v>
      </c>
      <c r="C631" s="66">
        <v>2023</v>
      </c>
      <c r="D631" s="102" t="s">
        <v>211</v>
      </c>
      <c r="E631" s="102" t="s">
        <v>211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210</v>
      </c>
      <c r="B632" s="102">
        <v>4</v>
      </c>
      <c r="C632" s="66">
        <v>2023</v>
      </c>
      <c r="D632" s="102" t="s">
        <v>211</v>
      </c>
      <c r="E632" s="102" t="s">
        <v>211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210</v>
      </c>
      <c r="B633" s="102">
        <v>4</v>
      </c>
      <c r="C633" s="66">
        <v>2023</v>
      </c>
      <c r="D633" s="102" t="s">
        <v>211</v>
      </c>
      <c r="E633" s="102" t="s">
        <v>211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210</v>
      </c>
      <c r="B634" s="102">
        <v>4</v>
      </c>
      <c r="C634" s="66">
        <v>2023</v>
      </c>
      <c r="D634" s="102" t="s">
        <v>211</v>
      </c>
      <c r="E634" s="102" t="s">
        <v>211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210</v>
      </c>
      <c r="B635" s="102">
        <v>4</v>
      </c>
      <c r="C635" s="66">
        <v>2023</v>
      </c>
      <c r="D635" s="102" t="s">
        <v>211</v>
      </c>
      <c r="E635" s="102" t="s">
        <v>211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210</v>
      </c>
      <c r="B636" s="102">
        <v>4</v>
      </c>
      <c r="C636" s="66">
        <v>2023</v>
      </c>
      <c r="D636" s="102" t="s">
        <v>211</v>
      </c>
      <c r="E636" s="102" t="s">
        <v>211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210</v>
      </c>
      <c r="B637" s="102">
        <v>4</v>
      </c>
      <c r="C637" s="66">
        <v>2023</v>
      </c>
      <c r="D637" s="102" t="s">
        <v>211</v>
      </c>
      <c r="E637" s="102" t="s">
        <v>211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210</v>
      </c>
      <c r="B638" s="102">
        <v>4</v>
      </c>
      <c r="C638" s="66">
        <v>2023</v>
      </c>
      <c r="D638" s="102" t="s">
        <v>211</v>
      </c>
      <c r="E638" s="102" t="s">
        <v>211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210</v>
      </c>
      <c r="B639" s="102">
        <v>4</v>
      </c>
      <c r="C639" s="66">
        <v>2023</v>
      </c>
      <c r="D639" s="102" t="s">
        <v>211</v>
      </c>
      <c r="E639" s="102" t="s">
        <v>211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210</v>
      </c>
      <c r="B640" s="102">
        <v>4</v>
      </c>
      <c r="C640" s="66">
        <v>2023</v>
      </c>
      <c r="D640" s="102" t="s">
        <v>211</v>
      </c>
      <c r="E640" s="102" t="s">
        <v>211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210</v>
      </c>
      <c r="B641" s="102">
        <v>4</v>
      </c>
      <c r="C641" s="66">
        <v>2023</v>
      </c>
      <c r="D641" s="102" t="s">
        <v>211</v>
      </c>
      <c r="E641" s="102" t="s">
        <v>211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210</v>
      </c>
      <c r="B642" s="102">
        <v>4</v>
      </c>
      <c r="C642" s="102">
        <v>2024</v>
      </c>
      <c r="D642" s="102" t="s">
        <v>211</v>
      </c>
      <c r="E642" s="102" t="s">
        <v>211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210</v>
      </c>
      <c r="B643" s="102">
        <v>4</v>
      </c>
      <c r="C643" s="102">
        <v>2024</v>
      </c>
      <c r="D643" s="102" t="s">
        <v>211</v>
      </c>
      <c r="E643" s="102" t="s">
        <v>211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210</v>
      </c>
      <c r="B644" s="102">
        <v>4</v>
      </c>
      <c r="C644" s="102">
        <v>2024</v>
      </c>
      <c r="D644" s="102" t="s">
        <v>211</v>
      </c>
      <c r="E644" s="102" t="s">
        <v>211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210</v>
      </c>
      <c r="B645" s="102">
        <v>4</v>
      </c>
      <c r="C645" s="102">
        <v>2024</v>
      </c>
      <c r="D645" s="102" t="s">
        <v>211</v>
      </c>
      <c r="E645" s="102" t="s">
        <v>211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210</v>
      </c>
      <c r="B646" s="102">
        <v>4</v>
      </c>
      <c r="C646" s="102">
        <v>2024</v>
      </c>
      <c r="D646" s="102" t="s">
        <v>211</v>
      </c>
      <c r="E646" s="102" t="s">
        <v>211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210</v>
      </c>
      <c r="B647" s="102">
        <v>4</v>
      </c>
      <c r="C647" s="102">
        <v>2024</v>
      </c>
      <c r="D647" s="102" t="s">
        <v>211</v>
      </c>
      <c r="E647" s="102" t="s">
        <v>211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210</v>
      </c>
      <c r="B648" s="102">
        <v>4</v>
      </c>
      <c r="C648" s="102">
        <v>2024</v>
      </c>
      <c r="D648" s="102" t="s">
        <v>211</v>
      </c>
      <c r="E648" s="102" t="s">
        <v>211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210</v>
      </c>
      <c r="B649" s="102">
        <v>4</v>
      </c>
      <c r="C649" s="102">
        <v>2024</v>
      </c>
      <c r="D649" s="102" t="s">
        <v>211</v>
      </c>
      <c r="E649" s="102" t="s">
        <v>211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210</v>
      </c>
      <c r="B650" s="102">
        <v>4</v>
      </c>
      <c r="C650" s="102">
        <v>2024</v>
      </c>
      <c r="D650" s="102" t="s">
        <v>211</v>
      </c>
      <c r="E650" s="102" t="s">
        <v>211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210</v>
      </c>
      <c r="B651" s="102">
        <v>4</v>
      </c>
      <c r="C651" s="102">
        <v>2024</v>
      </c>
      <c r="D651" s="102" t="s">
        <v>211</v>
      </c>
      <c r="E651" s="102" t="s">
        <v>211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210</v>
      </c>
      <c r="B652" s="102">
        <v>4</v>
      </c>
      <c r="C652" s="102">
        <v>2024</v>
      </c>
      <c r="D652" s="102" t="s">
        <v>211</v>
      </c>
      <c r="E652" s="102" t="s">
        <v>211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210</v>
      </c>
      <c r="B653" s="102">
        <v>4</v>
      </c>
      <c r="C653" s="102">
        <v>2024</v>
      </c>
      <c r="D653" s="102" t="s">
        <v>211</v>
      </c>
      <c r="E653" s="102" t="s">
        <v>211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210</v>
      </c>
      <c r="B654" s="102">
        <v>4</v>
      </c>
      <c r="C654" s="102">
        <v>2024</v>
      </c>
      <c r="D654" s="102" t="s">
        <v>211</v>
      </c>
      <c r="E654" s="102" t="s">
        <v>211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210</v>
      </c>
      <c r="B655" s="102">
        <v>4</v>
      </c>
      <c r="C655" s="102">
        <v>2024</v>
      </c>
      <c r="D655" s="102" t="s">
        <v>211</v>
      </c>
      <c r="E655" s="102" t="s">
        <v>211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210</v>
      </c>
      <c r="B656" s="102">
        <v>4</v>
      </c>
      <c r="C656" s="102">
        <v>2024</v>
      </c>
      <c r="D656" s="102" t="s">
        <v>211</v>
      </c>
      <c r="E656" s="102" t="s">
        <v>211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210</v>
      </c>
      <c r="B657" s="102">
        <v>4</v>
      </c>
      <c r="C657" s="102">
        <v>2024</v>
      </c>
      <c r="D657" s="102" t="s">
        <v>211</v>
      </c>
      <c r="E657" s="102" t="s">
        <v>211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210</v>
      </c>
      <c r="B658" s="102">
        <v>4</v>
      </c>
      <c r="C658" s="102">
        <v>2024</v>
      </c>
      <c r="D658" s="102" t="s">
        <v>211</v>
      </c>
      <c r="E658" s="102" t="s">
        <v>211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210</v>
      </c>
      <c r="B659" s="102">
        <v>4</v>
      </c>
      <c r="C659" s="102">
        <v>2024</v>
      </c>
      <c r="D659" s="102" t="s">
        <v>211</v>
      </c>
      <c r="E659" s="102" t="s">
        <v>211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210</v>
      </c>
      <c r="B660" s="102">
        <v>4</v>
      </c>
      <c r="C660" s="102">
        <v>2024</v>
      </c>
      <c r="D660" s="102" t="s">
        <v>211</v>
      </c>
      <c r="E660" s="102" t="s">
        <v>211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210</v>
      </c>
      <c r="B661" s="102">
        <v>4</v>
      </c>
      <c r="C661" s="102">
        <v>2024</v>
      </c>
      <c r="D661" s="102" t="s">
        <v>211</v>
      </c>
      <c r="E661" s="102" t="s">
        <v>211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210</v>
      </c>
      <c r="B662" s="102">
        <v>4</v>
      </c>
      <c r="C662" s="102">
        <v>2024</v>
      </c>
      <c r="D662" s="102" t="s">
        <v>211</v>
      </c>
      <c r="E662" s="102" t="s">
        <v>211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210</v>
      </c>
      <c r="B663" s="102">
        <v>4</v>
      </c>
      <c r="C663" s="102">
        <v>2024</v>
      </c>
      <c r="D663" s="102" t="s">
        <v>211</v>
      </c>
      <c r="E663" s="102" t="s">
        <v>211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210</v>
      </c>
      <c r="B664" s="102">
        <v>4</v>
      </c>
      <c r="C664" s="102">
        <v>2024</v>
      </c>
      <c r="D664" s="102" t="s">
        <v>211</v>
      </c>
      <c r="E664" s="102" t="s">
        <v>211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210</v>
      </c>
      <c r="B665" s="102">
        <v>4</v>
      </c>
      <c r="C665" s="102">
        <v>2024</v>
      </c>
      <c r="D665" s="102" t="s">
        <v>211</v>
      </c>
      <c r="E665" s="102" t="s">
        <v>211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210</v>
      </c>
      <c r="B666" s="102">
        <v>4</v>
      </c>
      <c r="C666" s="102">
        <v>2024</v>
      </c>
      <c r="D666" s="102" t="s">
        <v>211</v>
      </c>
      <c r="E666" s="102" t="s">
        <v>211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210</v>
      </c>
      <c r="B667" s="102">
        <v>4</v>
      </c>
      <c r="C667" s="102">
        <v>2024</v>
      </c>
      <c r="D667" s="102" t="s">
        <v>211</v>
      </c>
      <c r="E667" s="102" t="s">
        <v>211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210</v>
      </c>
      <c r="B668" s="102">
        <v>4</v>
      </c>
      <c r="C668" s="102">
        <v>2024</v>
      </c>
      <c r="D668" s="102" t="s">
        <v>211</v>
      </c>
      <c r="E668" s="102" t="s">
        <v>211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210</v>
      </c>
      <c r="B669" s="102">
        <v>4</v>
      </c>
      <c r="C669" s="102">
        <v>2024</v>
      </c>
      <c r="D669" s="102" t="s">
        <v>211</v>
      </c>
      <c r="E669" s="102" t="s">
        <v>211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210</v>
      </c>
      <c r="B670" s="102">
        <v>4</v>
      </c>
      <c r="C670" s="102">
        <v>2024</v>
      </c>
      <c r="D670" s="102" t="s">
        <v>211</v>
      </c>
      <c r="E670" s="102" t="s">
        <v>211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210</v>
      </c>
      <c r="B671" s="102">
        <v>4</v>
      </c>
      <c r="C671" s="102">
        <v>2024</v>
      </c>
      <c r="D671" s="102" t="s">
        <v>211</v>
      </c>
      <c r="E671" s="102" t="s">
        <v>211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210</v>
      </c>
      <c r="B672" s="102">
        <v>4</v>
      </c>
      <c r="C672" s="102">
        <v>2024</v>
      </c>
      <c r="D672" s="102" t="s">
        <v>211</v>
      </c>
      <c r="E672" s="102" t="s">
        <v>211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210</v>
      </c>
      <c r="B673" s="102">
        <v>4</v>
      </c>
      <c r="C673" s="102">
        <v>2024</v>
      </c>
      <c r="D673" s="102" t="s">
        <v>211</v>
      </c>
      <c r="E673" s="102" t="s">
        <v>211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210</v>
      </c>
      <c r="B674" s="102">
        <v>4</v>
      </c>
      <c r="C674" s="102">
        <v>2024</v>
      </c>
      <c r="D674" s="102" t="s">
        <v>211</v>
      </c>
      <c r="E674" s="102" t="s">
        <v>211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210</v>
      </c>
      <c r="B675" s="102">
        <v>4</v>
      </c>
      <c r="C675" s="102">
        <v>2024</v>
      </c>
      <c r="D675" s="102" t="s">
        <v>211</v>
      </c>
      <c r="E675" s="102" t="s">
        <v>211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210</v>
      </c>
      <c r="B676" s="102">
        <v>4</v>
      </c>
      <c r="C676" s="102">
        <v>2024</v>
      </c>
      <c r="D676" s="102" t="s">
        <v>211</v>
      </c>
      <c r="E676" s="102" t="s">
        <v>211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210</v>
      </c>
      <c r="B677" s="102">
        <v>4</v>
      </c>
      <c r="C677" s="102">
        <v>2024</v>
      </c>
      <c r="D677" s="102" t="s">
        <v>211</v>
      </c>
      <c r="E677" s="102" t="s">
        <v>211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210</v>
      </c>
      <c r="B678" s="102">
        <v>4</v>
      </c>
      <c r="C678" s="102">
        <v>2024</v>
      </c>
      <c r="D678" s="102" t="s">
        <v>211</v>
      </c>
      <c r="E678" s="102" t="s">
        <v>211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210</v>
      </c>
      <c r="B679" s="102">
        <v>4</v>
      </c>
      <c r="C679" s="102">
        <v>2024</v>
      </c>
      <c r="D679" s="102" t="s">
        <v>211</v>
      </c>
      <c r="E679" s="102" t="s">
        <v>211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210</v>
      </c>
      <c r="B680" s="102">
        <v>4</v>
      </c>
      <c r="C680" s="102">
        <v>2024</v>
      </c>
      <c r="D680" s="102" t="s">
        <v>211</v>
      </c>
      <c r="E680" s="102" t="s">
        <v>211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210</v>
      </c>
      <c r="B681" s="102">
        <v>4</v>
      </c>
      <c r="C681" s="102">
        <v>2024</v>
      </c>
      <c r="D681" s="102" t="s">
        <v>211</v>
      </c>
      <c r="E681" s="102" t="s">
        <v>211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210</v>
      </c>
      <c r="B682" s="102">
        <v>4</v>
      </c>
      <c r="C682" s="102">
        <v>2024</v>
      </c>
      <c r="D682" s="102" t="s">
        <v>211</v>
      </c>
      <c r="E682" s="102" t="s">
        <v>211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210</v>
      </c>
      <c r="B683" s="102">
        <v>4</v>
      </c>
      <c r="C683" s="102">
        <v>2024</v>
      </c>
      <c r="D683" s="102" t="s">
        <v>211</v>
      </c>
      <c r="E683" s="102" t="s">
        <v>211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210</v>
      </c>
      <c r="B684" s="102">
        <v>4</v>
      </c>
      <c r="C684" s="102">
        <v>2024</v>
      </c>
      <c r="D684" s="102" t="s">
        <v>211</v>
      </c>
      <c r="E684" s="102" t="s">
        <v>211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210</v>
      </c>
      <c r="B685" s="102">
        <v>4</v>
      </c>
      <c r="C685" s="102">
        <v>2024</v>
      </c>
      <c r="D685" s="102" t="s">
        <v>211</v>
      </c>
      <c r="E685" s="102" t="s">
        <v>211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210</v>
      </c>
      <c r="B686" s="102">
        <v>4</v>
      </c>
      <c r="C686" s="102">
        <v>2024</v>
      </c>
      <c r="D686" s="102" t="s">
        <v>211</v>
      </c>
      <c r="E686" s="102" t="s">
        <v>211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210</v>
      </c>
      <c r="B687" s="102">
        <v>4</v>
      </c>
      <c r="C687" s="102">
        <v>2024</v>
      </c>
      <c r="D687" s="102" t="s">
        <v>211</v>
      </c>
      <c r="E687" s="102" t="s">
        <v>211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210</v>
      </c>
      <c r="B688" s="102">
        <v>4</v>
      </c>
      <c r="C688" s="102">
        <v>2024</v>
      </c>
      <c r="D688" s="102" t="s">
        <v>211</v>
      </c>
      <c r="E688" s="102" t="s">
        <v>211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210</v>
      </c>
      <c r="B689" s="102">
        <v>4</v>
      </c>
      <c r="C689" s="102">
        <v>2024</v>
      </c>
      <c r="D689" s="102" t="s">
        <v>211</v>
      </c>
      <c r="E689" s="102" t="s">
        <v>211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210</v>
      </c>
      <c r="B690" s="102">
        <v>4</v>
      </c>
      <c r="C690" s="102">
        <v>2024</v>
      </c>
      <c r="D690" s="102" t="s">
        <v>211</v>
      </c>
      <c r="E690" s="102" t="s">
        <v>211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210</v>
      </c>
      <c r="B691" s="102">
        <v>4</v>
      </c>
      <c r="C691" s="102">
        <v>2024</v>
      </c>
      <c r="D691" s="102" t="s">
        <v>211</v>
      </c>
      <c r="E691" s="102" t="s">
        <v>211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210</v>
      </c>
      <c r="B692" s="102">
        <v>4</v>
      </c>
      <c r="C692" s="102">
        <v>2024</v>
      </c>
      <c r="D692" s="102" t="s">
        <v>211</v>
      </c>
      <c r="E692" s="102" t="s">
        <v>211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210</v>
      </c>
      <c r="B693" s="102">
        <v>4</v>
      </c>
      <c r="C693" s="102">
        <v>2024</v>
      </c>
      <c r="D693" s="102" t="s">
        <v>211</v>
      </c>
      <c r="E693" s="102" t="s">
        <v>211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210</v>
      </c>
      <c r="B694" s="102">
        <v>4</v>
      </c>
      <c r="C694" s="102">
        <v>2024</v>
      </c>
      <c r="D694" s="102" t="s">
        <v>211</v>
      </c>
      <c r="E694" s="102" t="s">
        <v>211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210</v>
      </c>
      <c r="B695" s="102">
        <v>4</v>
      </c>
      <c r="C695" s="102">
        <v>2024</v>
      </c>
      <c r="D695" s="102" t="s">
        <v>211</v>
      </c>
      <c r="E695" s="102" t="s">
        <v>211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210</v>
      </c>
      <c r="B696" s="102">
        <v>4</v>
      </c>
      <c r="C696" s="102">
        <v>2024</v>
      </c>
      <c r="D696" s="102" t="s">
        <v>211</v>
      </c>
      <c r="E696" s="102" t="s">
        <v>211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210</v>
      </c>
      <c r="B697" s="102">
        <v>4</v>
      </c>
      <c r="C697" s="102">
        <v>2024</v>
      </c>
      <c r="D697" s="102" t="s">
        <v>211</v>
      </c>
      <c r="E697" s="102" t="s">
        <v>211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210</v>
      </c>
      <c r="B698" s="102">
        <v>4</v>
      </c>
      <c r="C698" s="102">
        <v>2024</v>
      </c>
      <c r="D698" s="102" t="s">
        <v>211</v>
      </c>
      <c r="E698" s="102" t="s">
        <v>211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210</v>
      </c>
      <c r="B699" s="102">
        <v>4</v>
      </c>
      <c r="C699" s="102">
        <v>2024</v>
      </c>
      <c r="D699" s="102" t="s">
        <v>211</v>
      </c>
      <c r="E699" s="102" t="s">
        <v>211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210</v>
      </c>
      <c r="B700" s="102">
        <v>4</v>
      </c>
      <c r="C700" s="102">
        <v>2024</v>
      </c>
      <c r="D700" s="102" t="s">
        <v>211</v>
      </c>
      <c r="E700" s="102" t="s">
        <v>211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210</v>
      </c>
      <c r="B701" s="102">
        <v>4</v>
      </c>
      <c r="C701" s="102">
        <v>2024</v>
      </c>
      <c r="D701" s="102" t="s">
        <v>211</v>
      </c>
      <c r="E701" s="102" t="s">
        <v>211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210</v>
      </c>
      <c r="B702" s="102">
        <v>4</v>
      </c>
      <c r="C702" s="102">
        <v>2024</v>
      </c>
      <c r="D702" s="102" t="s">
        <v>211</v>
      </c>
      <c r="E702" s="102" t="s">
        <v>211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210</v>
      </c>
      <c r="B703" s="102">
        <v>4</v>
      </c>
      <c r="C703" s="102">
        <v>2024</v>
      </c>
      <c r="D703" s="102" t="s">
        <v>211</v>
      </c>
      <c r="E703" s="102" t="s">
        <v>211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210</v>
      </c>
      <c r="B704" s="102">
        <v>4</v>
      </c>
      <c r="C704" s="102">
        <v>2024</v>
      </c>
      <c r="D704" s="102" t="s">
        <v>211</v>
      </c>
      <c r="E704" s="102" t="s">
        <v>211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210</v>
      </c>
      <c r="B705" s="102">
        <v>4</v>
      </c>
      <c r="C705" s="102">
        <v>2024</v>
      </c>
      <c r="D705" s="102" t="s">
        <v>211</v>
      </c>
      <c r="E705" s="102" t="s">
        <v>211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210</v>
      </c>
      <c r="B706" s="102">
        <v>4</v>
      </c>
      <c r="C706" s="102">
        <v>2024</v>
      </c>
      <c r="D706" s="102" t="s">
        <v>211</v>
      </c>
      <c r="E706" s="102" t="s">
        <v>211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210</v>
      </c>
      <c r="B707" s="102">
        <v>4</v>
      </c>
      <c r="C707" s="102">
        <v>2024</v>
      </c>
      <c r="D707" s="102" t="s">
        <v>211</v>
      </c>
      <c r="E707" s="102" t="s">
        <v>211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210</v>
      </c>
      <c r="B708" s="102">
        <v>4</v>
      </c>
      <c r="C708" s="102">
        <v>2024</v>
      </c>
      <c r="D708" s="102" t="s">
        <v>211</v>
      </c>
      <c r="E708" s="102" t="s">
        <v>211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210</v>
      </c>
      <c r="B709" s="102">
        <v>4</v>
      </c>
      <c r="C709" s="102">
        <v>2024</v>
      </c>
      <c r="D709" s="102" t="s">
        <v>211</v>
      </c>
      <c r="E709" s="102" t="s">
        <v>211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210</v>
      </c>
      <c r="B710" s="102">
        <v>4</v>
      </c>
      <c r="C710" s="102">
        <v>2024</v>
      </c>
      <c r="D710" s="102" t="s">
        <v>211</v>
      </c>
      <c r="E710" s="102" t="s">
        <v>211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210</v>
      </c>
      <c r="B711" s="102">
        <v>4</v>
      </c>
      <c r="C711" s="102">
        <v>2024</v>
      </c>
      <c r="D711" s="102" t="s">
        <v>211</v>
      </c>
      <c r="E711" s="102" t="s">
        <v>211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210</v>
      </c>
      <c r="B712" s="102">
        <v>4</v>
      </c>
      <c r="C712" s="102">
        <v>2024</v>
      </c>
      <c r="D712" s="102" t="s">
        <v>211</v>
      </c>
      <c r="E712" s="102" t="s">
        <v>211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210</v>
      </c>
      <c r="B713" s="102">
        <v>4</v>
      </c>
      <c r="C713" s="102">
        <v>2024</v>
      </c>
      <c r="D713" s="102" t="s">
        <v>211</v>
      </c>
      <c r="E713" s="102" t="s">
        <v>211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210</v>
      </c>
      <c r="B714" s="102">
        <v>4</v>
      </c>
      <c r="C714" s="102">
        <v>2024</v>
      </c>
      <c r="D714" s="102" t="s">
        <v>211</v>
      </c>
      <c r="E714" s="102" t="s">
        <v>211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210</v>
      </c>
      <c r="B715" s="102">
        <v>4</v>
      </c>
      <c r="C715" s="102">
        <v>2024</v>
      </c>
      <c r="D715" s="102" t="s">
        <v>211</v>
      </c>
      <c r="E715" s="102" t="s">
        <v>211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210</v>
      </c>
      <c r="B716" s="102">
        <v>4</v>
      </c>
      <c r="C716" s="102">
        <v>2024</v>
      </c>
      <c r="D716" s="102" t="s">
        <v>211</v>
      </c>
      <c r="E716" s="102" t="s">
        <v>211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210</v>
      </c>
      <c r="B717" s="102">
        <v>4</v>
      </c>
      <c r="C717" s="102">
        <v>2024</v>
      </c>
      <c r="D717" s="102" t="s">
        <v>211</v>
      </c>
      <c r="E717" s="102" t="s">
        <v>211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210</v>
      </c>
      <c r="B718" s="102">
        <v>4</v>
      </c>
      <c r="C718" s="102">
        <v>2024</v>
      </c>
      <c r="D718" s="102" t="s">
        <v>211</v>
      </c>
      <c r="E718" s="102" t="s">
        <v>211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210</v>
      </c>
      <c r="B719" s="102">
        <v>4</v>
      </c>
      <c r="C719" s="102">
        <v>2024</v>
      </c>
      <c r="D719" s="102" t="s">
        <v>211</v>
      </c>
      <c r="E719" s="102" t="s">
        <v>211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210</v>
      </c>
      <c r="B720" s="102">
        <v>4</v>
      </c>
      <c r="C720" s="102">
        <v>2024</v>
      </c>
      <c r="D720" s="102" t="s">
        <v>211</v>
      </c>
      <c r="E720" s="102" t="s">
        <v>211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210</v>
      </c>
      <c r="B721" s="102">
        <v>4</v>
      </c>
      <c r="C721" s="102">
        <v>2024</v>
      </c>
      <c r="D721" s="102" t="s">
        <v>211</v>
      </c>
      <c r="E721" s="102" t="s">
        <v>211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210</v>
      </c>
      <c r="B722" s="102">
        <v>4</v>
      </c>
      <c r="C722" s="102">
        <v>2024</v>
      </c>
      <c r="D722" s="102" t="s">
        <v>211</v>
      </c>
      <c r="E722" s="102" t="s">
        <v>211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210</v>
      </c>
      <c r="B723" s="102">
        <v>4</v>
      </c>
      <c r="C723" s="102">
        <v>2024</v>
      </c>
      <c r="D723" s="102" t="s">
        <v>211</v>
      </c>
      <c r="E723" s="102" t="s">
        <v>211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210</v>
      </c>
      <c r="B724" s="102">
        <v>4</v>
      </c>
      <c r="C724" s="102">
        <v>2024</v>
      </c>
      <c r="D724" s="102" t="s">
        <v>211</v>
      </c>
      <c r="E724" s="102" t="s">
        <v>211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210</v>
      </c>
      <c r="B725" s="102">
        <v>4</v>
      </c>
      <c r="C725" s="102">
        <v>2024</v>
      </c>
      <c r="D725" s="102" t="s">
        <v>211</v>
      </c>
      <c r="E725" s="102" t="s">
        <v>211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210</v>
      </c>
      <c r="B726" s="102">
        <v>4</v>
      </c>
      <c r="C726" s="102">
        <v>2024</v>
      </c>
      <c r="D726" s="102" t="s">
        <v>211</v>
      </c>
      <c r="E726" s="102" t="s">
        <v>211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210</v>
      </c>
      <c r="B727" s="102">
        <v>4</v>
      </c>
      <c r="C727" s="102">
        <v>2024</v>
      </c>
      <c r="D727" s="102" t="s">
        <v>211</v>
      </c>
      <c r="E727" s="102" t="s">
        <v>211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210</v>
      </c>
      <c r="B728" s="102">
        <v>4</v>
      </c>
      <c r="C728" s="102">
        <v>2024</v>
      </c>
      <c r="D728" s="102" t="s">
        <v>211</v>
      </c>
      <c r="E728" s="102" t="s">
        <v>211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210</v>
      </c>
      <c r="B729" s="102">
        <v>4</v>
      </c>
      <c r="C729" s="102">
        <v>2024</v>
      </c>
      <c r="D729" s="102" t="s">
        <v>211</v>
      </c>
      <c r="E729" s="102" t="s">
        <v>211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210</v>
      </c>
      <c r="B730" s="102">
        <v>4</v>
      </c>
      <c r="C730" s="102">
        <v>2024</v>
      </c>
      <c r="D730" s="102" t="s">
        <v>211</v>
      </c>
      <c r="E730" s="102" t="s">
        <v>211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210</v>
      </c>
      <c r="B731" s="102">
        <v>4</v>
      </c>
      <c r="C731" s="102">
        <v>2024</v>
      </c>
      <c r="D731" s="102" t="s">
        <v>211</v>
      </c>
      <c r="E731" s="102" t="s">
        <v>211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210</v>
      </c>
      <c r="B732" s="102">
        <v>4</v>
      </c>
      <c r="C732" s="102">
        <v>2024</v>
      </c>
      <c r="D732" s="102" t="s">
        <v>211</v>
      </c>
      <c r="E732" s="102" t="s">
        <v>211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210</v>
      </c>
      <c r="B733" s="102">
        <v>4</v>
      </c>
      <c r="C733" s="102">
        <v>2024</v>
      </c>
      <c r="D733" s="102" t="s">
        <v>211</v>
      </c>
      <c r="E733" s="102" t="s">
        <v>211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212</v>
      </c>
      <c r="B734" s="102">
        <v>4</v>
      </c>
      <c r="C734" s="102">
        <v>2024</v>
      </c>
      <c r="D734" s="102" t="s">
        <v>211</v>
      </c>
      <c r="E734" s="102" t="s">
        <v>211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212</v>
      </c>
      <c r="B735" s="102">
        <v>4</v>
      </c>
      <c r="C735" s="102">
        <v>2024</v>
      </c>
      <c r="D735" s="102" t="s">
        <v>211</v>
      </c>
      <c r="E735" s="102" t="s">
        <v>211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212</v>
      </c>
      <c r="B736" s="102">
        <v>4</v>
      </c>
      <c r="C736" s="102">
        <v>2024</v>
      </c>
      <c r="D736" s="102" t="s">
        <v>211</v>
      </c>
      <c r="E736" s="102" t="s">
        <v>211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212</v>
      </c>
      <c r="B737" s="102">
        <v>4</v>
      </c>
      <c r="C737" s="102">
        <v>2024</v>
      </c>
      <c r="D737" s="102" t="s">
        <v>211</v>
      </c>
      <c r="E737" s="102" t="s">
        <v>211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212</v>
      </c>
      <c r="B738" s="102">
        <v>4</v>
      </c>
      <c r="C738" s="102">
        <v>2024</v>
      </c>
      <c r="D738" s="102" t="s">
        <v>211</v>
      </c>
      <c r="E738" s="102" t="s">
        <v>211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212</v>
      </c>
      <c r="B739" s="102">
        <v>4</v>
      </c>
      <c r="C739" s="102">
        <v>2024</v>
      </c>
      <c r="D739" s="102" t="s">
        <v>211</v>
      </c>
      <c r="E739" s="102" t="s">
        <v>211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212</v>
      </c>
      <c r="B740" s="102">
        <v>4</v>
      </c>
      <c r="C740" s="102">
        <v>2024</v>
      </c>
      <c r="D740" s="102" t="s">
        <v>211</v>
      </c>
      <c r="E740" s="102" t="s">
        <v>211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212</v>
      </c>
      <c r="B741" s="102">
        <v>4</v>
      </c>
      <c r="C741" s="102">
        <v>2024</v>
      </c>
      <c r="D741" s="102" t="s">
        <v>211</v>
      </c>
      <c r="E741" s="102" t="s">
        <v>211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212</v>
      </c>
      <c r="B742" s="102">
        <v>4</v>
      </c>
      <c r="C742" s="102">
        <v>2024</v>
      </c>
      <c r="D742" s="102" t="s">
        <v>211</v>
      </c>
      <c r="E742" s="102" t="s">
        <v>211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212</v>
      </c>
      <c r="B743" s="102">
        <v>4</v>
      </c>
      <c r="C743" s="102">
        <v>2024</v>
      </c>
      <c r="D743" s="102" t="s">
        <v>211</v>
      </c>
      <c r="E743" s="102" t="s">
        <v>211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212</v>
      </c>
      <c r="B744" s="102">
        <v>4</v>
      </c>
      <c r="C744" s="102">
        <v>2024</v>
      </c>
      <c r="D744" s="102" t="s">
        <v>211</v>
      </c>
      <c r="E744" s="102" t="s">
        <v>211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212</v>
      </c>
      <c r="B745" s="102">
        <v>4</v>
      </c>
      <c r="C745" s="102">
        <v>2024</v>
      </c>
      <c r="D745" s="102" t="s">
        <v>211</v>
      </c>
      <c r="E745" s="102" t="s">
        <v>211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212</v>
      </c>
      <c r="B746" s="102">
        <v>4</v>
      </c>
      <c r="C746" s="102">
        <v>2024</v>
      </c>
      <c r="D746" s="102" t="s">
        <v>211</v>
      </c>
      <c r="E746" s="102" t="s">
        <v>211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212</v>
      </c>
      <c r="B747" s="102">
        <v>4</v>
      </c>
      <c r="C747" s="102">
        <v>2024</v>
      </c>
      <c r="D747" s="102" t="s">
        <v>211</v>
      </c>
      <c r="E747" s="102" t="s">
        <v>211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212</v>
      </c>
      <c r="B748" s="102">
        <v>4</v>
      </c>
      <c r="C748" s="102">
        <v>2024</v>
      </c>
      <c r="D748" s="102" t="s">
        <v>211</v>
      </c>
      <c r="E748" s="102" t="s">
        <v>211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212</v>
      </c>
      <c r="B749" s="102">
        <v>4</v>
      </c>
      <c r="C749" s="102">
        <v>2024</v>
      </c>
      <c r="D749" s="102" t="s">
        <v>211</v>
      </c>
      <c r="E749" s="102" t="s">
        <v>211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212</v>
      </c>
      <c r="B750" s="102">
        <v>4</v>
      </c>
      <c r="C750" s="102">
        <v>2024</v>
      </c>
      <c r="D750" s="102" t="s">
        <v>211</v>
      </c>
      <c r="E750" s="102" t="s">
        <v>211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212</v>
      </c>
      <c r="B751" s="102">
        <v>4</v>
      </c>
      <c r="C751" s="102">
        <v>2024</v>
      </c>
      <c r="D751" s="102" t="s">
        <v>211</v>
      </c>
      <c r="E751" s="102" t="s">
        <v>211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212</v>
      </c>
      <c r="B752" s="102">
        <v>4</v>
      </c>
      <c r="C752" s="102">
        <v>2024</v>
      </c>
      <c r="D752" s="102" t="s">
        <v>211</v>
      </c>
      <c r="E752" s="102" t="s">
        <v>211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212</v>
      </c>
      <c r="B753" s="102">
        <v>4</v>
      </c>
      <c r="C753" s="102">
        <v>2024</v>
      </c>
      <c r="D753" s="102" t="s">
        <v>211</v>
      </c>
      <c r="E753" s="102" t="s">
        <v>211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212</v>
      </c>
      <c r="B754" s="102">
        <v>4</v>
      </c>
      <c r="C754" s="102">
        <v>2024</v>
      </c>
      <c r="D754" s="102" t="s">
        <v>211</v>
      </c>
      <c r="E754" s="102" t="s">
        <v>211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212</v>
      </c>
      <c r="B755" s="102">
        <v>4</v>
      </c>
      <c r="C755" s="102">
        <v>2024</v>
      </c>
      <c r="D755" s="102" t="s">
        <v>211</v>
      </c>
      <c r="E755" s="102" t="s">
        <v>211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212</v>
      </c>
      <c r="B756" s="102">
        <v>4</v>
      </c>
      <c r="C756" s="102">
        <v>2024</v>
      </c>
      <c r="D756" s="102" t="s">
        <v>211</v>
      </c>
      <c r="E756" s="102" t="s">
        <v>211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212</v>
      </c>
      <c r="B757" s="102">
        <v>4</v>
      </c>
      <c r="C757" s="102">
        <v>2024</v>
      </c>
      <c r="D757" s="102" t="s">
        <v>211</v>
      </c>
      <c r="E757" s="102" t="s">
        <v>211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212</v>
      </c>
      <c r="B758" s="102">
        <v>4</v>
      </c>
      <c r="C758" s="102">
        <v>2024</v>
      </c>
      <c r="D758" s="102" t="s">
        <v>211</v>
      </c>
      <c r="E758" s="102" t="s">
        <v>211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212</v>
      </c>
      <c r="B759" s="102">
        <v>4</v>
      </c>
      <c r="C759" s="102">
        <v>2024</v>
      </c>
      <c r="D759" s="102" t="s">
        <v>211</v>
      </c>
      <c r="E759" s="102" t="s">
        <v>211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212</v>
      </c>
      <c r="B760" s="102">
        <v>4</v>
      </c>
      <c r="C760" s="102">
        <v>2024</v>
      </c>
      <c r="D760" s="102" t="s">
        <v>211</v>
      </c>
      <c r="E760" s="102" t="s">
        <v>211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212</v>
      </c>
      <c r="B761" s="102">
        <v>4</v>
      </c>
      <c r="C761" s="102">
        <v>2024</v>
      </c>
      <c r="D761" s="102" t="s">
        <v>211</v>
      </c>
      <c r="E761" s="102" t="s">
        <v>211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212</v>
      </c>
      <c r="B762" s="102">
        <v>4</v>
      </c>
      <c r="C762" s="102">
        <v>2024</v>
      </c>
      <c r="D762" s="102" t="s">
        <v>211</v>
      </c>
      <c r="E762" s="102" t="s">
        <v>211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212</v>
      </c>
      <c r="B763" s="102">
        <v>5</v>
      </c>
      <c r="C763" s="102">
        <v>2024</v>
      </c>
      <c r="D763" s="102" t="s">
        <v>211</v>
      </c>
      <c r="E763" s="102" t="s">
        <v>211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212</v>
      </c>
      <c r="B764" s="102">
        <v>5</v>
      </c>
      <c r="C764" s="102">
        <v>2024</v>
      </c>
      <c r="D764" s="102" t="s">
        <v>211</v>
      </c>
      <c r="E764" s="102" t="s">
        <v>211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212</v>
      </c>
      <c r="B765" s="102">
        <v>5</v>
      </c>
      <c r="C765" s="102">
        <v>2024</v>
      </c>
      <c r="D765" s="102" t="s">
        <v>211</v>
      </c>
      <c r="E765" s="102" t="s">
        <v>211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212</v>
      </c>
      <c r="B766" s="102">
        <v>5</v>
      </c>
      <c r="C766" s="102">
        <v>2024</v>
      </c>
      <c r="D766" s="102" t="s">
        <v>211</v>
      </c>
      <c r="E766" s="102" t="s">
        <v>211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212</v>
      </c>
      <c r="B767" s="102">
        <v>5</v>
      </c>
      <c r="C767" s="102">
        <v>2024</v>
      </c>
      <c r="D767" s="102" t="s">
        <v>211</v>
      </c>
      <c r="E767" s="102" t="s">
        <v>211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212</v>
      </c>
      <c r="B768" s="102">
        <v>5</v>
      </c>
      <c r="C768" s="102">
        <v>2024</v>
      </c>
      <c r="D768" s="102" t="s">
        <v>211</v>
      </c>
      <c r="E768" s="102" t="s">
        <v>211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212</v>
      </c>
      <c r="B769" s="102">
        <v>5</v>
      </c>
      <c r="C769" s="102">
        <v>2024</v>
      </c>
      <c r="D769" s="102" t="s">
        <v>211</v>
      </c>
      <c r="E769" s="102" t="s">
        <v>211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212</v>
      </c>
      <c r="B770" s="102">
        <v>5</v>
      </c>
      <c r="C770" s="102">
        <v>2024</v>
      </c>
      <c r="D770" s="102" t="s">
        <v>211</v>
      </c>
      <c r="E770" s="102" t="s">
        <v>211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212</v>
      </c>
      <c r="B771" s="102">
        <v>5</v>
      </c>
      <c r="C771" s="102">
        <v>2024</v>
      </c>
      <c r="D771" s="102" t="s">
        <v>211</v>
      </c>
      <c r="E771" s="102" t="s">
        <v>211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212</v>
      </c>
      <c r="B772" s="102">
        <v>5</v>
      </c>
      <c r="C772" s="102">
        <v>2024</v>
      </c>
      <c r="D772" s="102" t="s">
        <v>211</v>
      </c>
      <c r="E772" s="102" t="s">
        <v>211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212</v>
      </c>
      <c r="B773" s="102">
        <v>5</v>
      </c>
      <c r="C773" s="102">
        <v>2024</v>
      </c>
      <c r="D773" s="102" t="s">
        <v>211</v>
      </c>
      <c r="E773" s="102" t="s">
        <v>211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212</v>
      </c>
      <c r="B774" s="102">
        <v>5</v>
      </c>
      <c r="C774" s="102">
        <v>2024</v>
      </c>
      <c r="D774" s="102" t="s">
        <v>211</v>
      </c>
      <c r="E774" s="102" t="s">
        <v>211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212</v>
      </c>
      <c r="B775" s="102">
        <v>5</v>
      </c>
      <c r="C775" s="102">
        <v>2024</v>
      </c>
      <c r="D775" s="102" t="s">
        <v>211</v>
      </c>
      <c r="E775" s="102" t="s">
        <v>211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212</v>
      </c>
      <c r="B776" s="102">
        <v>5</v>
      </c>
      <c r="C776" s="102">
        <v>2024</v>
      </c>
      <c r="D776" s="102" t="s">
        <v>211</v>
      </c>
      <c r="E776" s="102" t="s">
        <v>211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212</v>
      </c>
      <c r="B777" s="102">
        <v>5</v>
      </c>
      <c r="C777" s="102">
        <v>2024</v>
      </c>
      <c r="D777" s="102" t="s">
        <v>211</v>
      </c>
      <c r="E777" s="102" t="s">
        <v>211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212</v>
      </c>
      <c r="B778" s="102">
        <v>5</v>
      </c>
      <c r="C778" s="102">
        <v>2024</v>
      </c>
      <c r="D778" s="102" t="s">
        <v>211</v>
      </c>
      <c r="E778" s="102" t="s">
        <v>211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212</v>
      </c>
      <c r="B779" s="102">
        <v>5</v>
      </c>
      <c r="C779" s="102">
        <v>2024</v>
      </c>
      <c r="D779" s="102" t="s">
        <v>211</v>
      </c>
      <c r="E779" s="102" t="s">
        <v>211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212</v>
      </c>
      <c r="B780" s="102">
        <v>5</v>
      </c>
      <c r="C780" s="102">
        <v>2024</v>
      </c>
      <c r="D780" s="102" t="s">
        <v>211</v>
      </c>
      <c r="E780" s="102" t="s">
        <v>211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212</v>
      </c>
      <c r="B781" s="102">
        <v>5</v>
      </c>
      <c r="C781" s="102">
        <v>2024</v>
      </c>
      <c r="D781" s="102" t="s">
        <v>211</v>
      </c>
      <c r="E781" s="102" t="s">
        <v>211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212</v>
      </c>
      <c r="B782" s="102">
        <v>5</v>
      </c>
      <c r="C782" s="102">
        <v>2024</v>
      </c>
      <c r="D782" s="102" t="s">
        <v>211</v>
      </c>
      <c r="E782" s="102" t="s">
        <v>211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212</v>
      </c>
      <c r="B783" s="102">
        <v>5</v>
      </c>
      <c r="C783" s="102">
        <v>2024</v>
      </c>
      <c r="D783" s="102" t="s">
        <v>211</v>
      </c>
      <c r="E783" s="102" t="s">
        <v>211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212</v>
      </c>
      <c r="B784" s="102">
        <v>5</v>
      </c>
      <c r="C784" s="102">
        <v>2024</v>
      </c>
      <c r="D784" s="102" t="s">
        <v>211</v>
      </c>
      <c r="E784" s="102" t="s">
        <v>211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212</v>
      </c>
      <c r="B785" s="102">
        <v>5</v>
      </c>
      <c r="C785" s="102">
        <v>2024</v>
      </c>
      <c r="D785" s="102" t="s">
        <v>211</v>
      </c>
      <c r="E785" s="102" t="s">
        <v>211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212</v>
      </c>
      <c r="B786" s="102">
        <v>5</v>
      </c>
      <c r="C786" s="102">
        <v>2024</v>
      </c>
      <c r="D786" s="102" t="s">
        <v>211</v>
      </c>
      <c r="E786" s="102" t="s">
        <v>211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212</v>
      </c>
      <c r="B787" s="102">
        <v>5</v>
      </c>
      <c r="C787" s="102">
        <v>2024</v>
      </c>
      <c r="D787" s="102" t="s">
        <v>211</v>
      </c>
      <c r="E787" s="102" t="s">
        <v>211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212</v>
      </c>
      <c r="B788" s="102">
        <v>5</v>
      </c>
      <c r="C788" s="102">
        <v>2024</v>
      </c>
      <c r="D788" s="102" t="s">
        <v>211</v>
      </c>
      <c r="E788" s="102" t="s">
        <v>211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212</v>
      </c>
      <c r="B789" s="102">
        <v>5</v>
      </c>
      <c r="C789" s="102">
        <v>2024</v>
      </c>
      <c r="D789" s="102" t="s">
        <v>211</v>
      </c>
      <c r="E789" s="102" t="s">
        <v>211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212</v>
      </c>
      <c r="B790" s="102">
        <v>5</v>
      </c>
      <c r="C790" s="102">
        <v>2024</v>
      </c>
      <c r="D790" s="102" t="s">
        <v>211</v>
      </c>
      <c r="E790" s="102" t="s">
        <v>211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212</v>
      </c>
      <c r="B791" s="102">
        <v>5</v>
      </c>
      <c r="C791" s="102">
        <v>2024</v>
      </c>
      <c r="D791" s="102" t="s">
        <v>211</v>
      </c>
      <c r="E791" s="102" t="s">
        <v>211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212</v>
      </c>
      <c r="B792" s="102">
        <v>5</v>
      </c>
      <c r="C792" s="102">
        <v>2024</v>
      </c>
      <c r="D792" s="102" t="s">
        <v>211</v>
      </c>
      <c r="E792" s="102" t="s">
        <v>211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212</v>
      </c>
      <c r="B793" s="102">
        <v>5</v>
      </c>
      <c r="C793" s="102">
        <v>2024</v>
      </c>
      <c r="D793" s="102" t="s">
        <v>211</v>
      </c>
      <c r="E793" s="102" t="s">
        <v>211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212</v>
      </c>
      <c r="B794" s="102">
        <v>5</v>
      </c>
      <c r="C794" s="102">
        <v>2024</v>
      </c>
      <c r="D794" s="102" t="s">
        <v>211</v>
      </c>
      <c r="E794" s="102" t="s">
        <v>211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212</v>
      </c>
      <c r="B795" s="102">
        <v>5</v>
      </c>
      <c r="C795" s="102">
        <v>2024</v>
      </c>
      <c r="D795" s="102" t="s">
        <v>211</v>
      </c>
      <c r="E795" s="102" t="s">
        <v>211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212</v>
      </c>
      <c r="B796" s="102">
        <v>5</v>
      </c>
      <c r="C796" s="102">
        <v>2024</v>
      </c>
      <c r="D796" s="102" t="s">
        <v>211</v>
      </c>
      <c r="E796" s="102" t="s">
        <v>211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212</v>
      </c>
      <c r="B797" s="102">
        <v>5</v>
      </c>
      <c r="C797" s="102">
        <v>2024</v>
      </c>
      <c r="D797" s="102" t="s">
        <v>211</v>
      </c>
      <c r="E797" s="102" t="s">
        <v>211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212</v>
      </c>
      <c r="B798" s="102">
        <v>5</v>
      </c>
      <c r="C798" s="102">
        <v>2024</v>
      </c>
      <c r="D798" s="102" t="s">
        <v>211</v>
      </c>
      <c r="E798" s="102" t="s">
        <v>211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212</v>
      </c>
      <c r="B799" s="102">
        <v>5</v>
      </c>
      <c r="C799" s="102">
        <v>2024</v>
      </c>
      <c r="D799" s="102" t="s">
        <v>211</v>
      </c>
      <c r="E799" s="102" t="s">
        <v>211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212</v>
      </c>
      <c r="B800" s="102">
        <v>5</v>
      </c>
      <c r="C800" s="102">
        <v>2024</v>
      </c>
      <c r="D800" s="102" t="s">
        <v>211</v>
      </c>
      <c r="E800" s="102" t="s">
        <v>211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212</v>
      </c>
      <c r="B801" s="102">
        <v>5</v>
      </c>
      <c r="C801" s="102">
        <v>2024</v>
      </c>
      <c r="D801" s="102" t="s">
        <v>211</v>
      </c>
      <c r="E801" s="102" t="s">
        <v>211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212</v>
      </c>
      <c r="B802" s="102">
        <v>5</v>
      </c>
      <c r="C802" s="102">
        <v>2024</v>
      </c>
      <c r="D802" s="102" t="s">
        <v>211</v>
      </c>
      <c r="E802" s="102" t="s">
        <v>211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212</v>
      </c>
      <c r="B803" s="102">
        <v>5</v>
      </c>
      <c r="C803" s="102">
        <v>2024</v>
      </c>
      <c r="D803" s="102" t="s">
        <v>211</v>
      </c>
      <c r="E803" s="102" t="s">
        <v>211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212</v>
      </c>
      <c r="B804" s="102">
        <v>5</v>
      </c>
      <c r="C804" s="102">
        <v>2024</v>
      </c>
      <c r="D804" s="102" t="s">
        <v>211</v>
      </c>
      <c r="E804" s="102" t="s">
        <v>211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212</v>
      </c>
      <c r="B805" s="102">
        <v>5</v>
      </c>
      <c r="C805" s="102">
        <v>2024</v>
      </c>
      <c r="D805" s="102" t="s">
        <v>211</v>
      </c>
      <c r="E805" s="102" t="s">
        <v>211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212</v>
      </c>
      <c r="B806" s="102">
        <v>5</v>
      </c>
      <c r="C806" s="102">
        <v>2024</v>
      </c>
      <c r="D806" s="102" t="s">
        <v>211</v>
      </c>
      <c r="E806" s="102" t="s">
        <v>211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212</v>
      </c>
      <c r="B807" s="102">
        <v>5</v>
      </c>
      <c r="C807" s="102">
        <v>2024</v>
      </c>
      <c r="D807" s="102" t="s">
        <v>211</v>
      </c>
      <c r="E807" s="102" t="s">
        <v>211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212</v>
      </c>
      <c r="B808" s="102">
        <v>5</v>
      </c>
      <c r="C808" s="102">
        <v>2024</v>
      </c>
      <c r="D808" s="102" t="s">
        <v>211</v>
      </c>
      <c r="E808" s="102" t="s">
        <v>211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212</v>
      </c>
      <c r="B809" s="102">
        <v>5</v>
      </c>
      <c r="C809" s="102">
        <v>2024</v>
      </c>
      <c r="D809" s="102" t="s">
        <v>211</v>
      </c>
      <c r="E809" s="102" t="s">
        <v>211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212</v>
      </c>
      <c r="B810" s="102">
        <v>5</v>
      </c>
      <c r="C810" s="102">
        <v>2024</v>
      </c>
      <c r="D810" s="102" t="s">
        <v>211</v>
      </c>
      <c r="E810" s="102" t="s">
        <v>211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212</v>
      </c>
      <c r="B811" s="102">
        <v>5</v>
      </c>
      <c r="C811" s="102">
        <v>2024</v>
      </c>
      <c r="D811" s="102" t="s">
        <v>211</v>
      </c>
      <c r="E811" s="102" t="s">
        <v>211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212</v>
      </c>
      <c r="B812" s="102">
        <v>5</v>
      </c>
      <c r="C812" s="102">
        <v>2024</v>
      </c>
      <c r="D812" s="102" t="s">
        <v>211</v>
      </c>
      <c r="E812" s="102" t="s">
        <v>211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212</v>
      </c>
      <c r="B813" s="102">
        <v>5</v>
      </c>
      <c r="C813" s="102">
        <v>2024</v>
      </c>
      <c r="D813" s="102" t="s">
        <v>211</v>
      </c>
      <c r="E813" s="102" t="s">
        <v>211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212</v>
      </c>
      <c r="B814" s="102">
        <v>5</v>
      </c>
      <c r="C814" s="102">
        <v>2024</v>
      </c>
      <c r="D814" s="102" t="s">
        <v>211</v>
      </c>
      <c r="E814" s="102" t="s">
        <v>211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212</v>
      </c>
      <c r="B815" s="102">
        <v>5</v>
      </c>
      <c r="C815" s="102">
        <v>2024</v>
      </c>
      <c r="D815" s="102" t="s">
        <v>211</v>
      </c>
      <c r="E815" s="102" t="s">
        <v>211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212</v>
      </c>
      <c r="B816" s="102">
        <v>5</v>
      </c>
      <c r="C816" s="102">
        <v>2024</v>
      </c>
      <c r="D816" s="102" t="s">
        <v>211</v>
      </c>
      <c r="E816" s="102" t="s">
        <v>211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212</v>
      </c>
      <c r="B817" s="102">
        <v>5</v>
      </c>
      <c r="C817" s="102">
        <v>2024</v>
      </c>
      <c r="D817" s="102" t="s">
        <v>211</v>
      </c>
      <c r="E817" s="102" t="s">
        <v>211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212</v>
      </c>
      <c r="B818" s="102">
        <v>5</v>
      </c>
      <c r="C818" s="102">
        <v>2024</v>
      </c>
      <c r="D818" s="102" t="s">
        <v>211</v>
      </c>
      <c r="E818" s="102" t="s">
        <v>211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212</v>
      </c>
      <c r="B819" s="102">
        <v>5</v>
      </c>
      <c r="C819" s="102">
        <v>2024</v>
      </c>
      <c r="D819" s="102" t="s">
        <v>211</v>
      </c>
      <c r="E819" s="102" t="s">
        <v>211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212</v>
      </c>
      <c r="B820" s="102">
        <v>5</v>
      </c>
      <c r="C820" s="102">
        <v>2024</v>
      </c>
      <c r="D820" s="102" t="s">
        <v>211</v>
      </c>
      <c r="E820" s="102" t="s">
        <v>211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212</v>
      </c>
      <c r="B821" s="102">
        <v>5</v>
      </c>
      <c r="C821" s="102">
        <v>2024</v>
      </c>
      <c r="D821" s="102" t="s">
        <v>211</v>
      </c>
      <c r="E821" s="102" t="s">
        <v>211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212</v>
      </c>
      <c r="B822" s="102">
        <v>5</v>
      </c>
      <c r="C822" s="102">
        <v>2024</v>
      </c>
      <c r="D822" s="102" t="s">
        <v>211</v>
      </c>
      <c r="E822" s="102" t="s">
        <v>211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212</v>
      </c>
      <c r="B823" s="102">
        <v>5</v>
      </c>
      <c r="C823" s="102">
        <v>2024</v>
      </c>
      <c r="D823" s="102" t="s">
        <v>211</v>
      </c>
      <c r="E823" s="102" t="s">
        <v>211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212</v>
      </c>
      <c r="B824" s="102">
        <v>7</v>
      </c>
      <c r="C824" s="102">
        <v>2024</v>
      </c>
      <c r="D824" s="102" t="s">
        <v>211</v>
      </c>
      <c r="E824" s="102" t="s">
        <v>211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212</v>
      </c>
      <c r="B825" s="102">
        <v>7</v>
      </c>
      <c r="C825" s="102">
        <v>2024</v>
      </c>
      <c r="D825" s="102" t="s">
        <v>211</v>
      </c>
      <c r="E825" s="102" t="s">
        <v>211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212</v>
      </c>
      <c r="B826" s="102">
        <v>7</v>
      </c>
      <c r="C826" s="102">
        <v>2024</v>
      </c>
      <c r="D826" s="102" t="s">
        <v>211</v>
      </c>
      <c r="E826" s="102" t="s">
        <v>211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212</v>
      </c>
      <c r="B827" s="102">
        <v>7</v>
      </c>
      <c r="C827" s="102">
        <v>2024</v>
      </c>
      <c r="D827" s="102" t="s">
        <v>211</v>
      </c>
      <c r="E827" s="102" t="s">
        <v>211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212</v>
      </c>
      <c r="B828" s="102">
        <v>7</v>
      </c>
      <c r="C828" s="102">
        <v>2024</v>
      </c>
      <c r="D828" s="102" t="s">
        <v>211</v>
      </c>
      <c r="E828" s="102" t="s">
        <v>211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212</v>
      </c>
      <c r="B829" s="102">
        <v>7</v>
      </c>
      <c r="C829" s="102">
        <v>2024</v>
      </c>
      <c r="D829" s="102" t="s">
        <v>211</v>
      </c>
      <c r="E829" s="102" t="s">
        <v>211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212</v>
      </c>
      <c r="B830" s="102">
        <v>7</v>
      </c>
      <c r="C830" s="102">
        <v>2024</v>
      </c>
      <c r="D830" s="102" t="s">
        <v>211</v>
      </c>
      <c r="E830" s="102" t="s">
        <v>211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212</v>
      </c>
      <c r="B831" s="102">
        <v>7</v>
      </c>
      <c r="C831" s="102">
        <v>2024</v>
      </c>
      <c r="D831" s="102" t="s">
        <v>211</v>
      </c>
      <c r="E831" s="102" t="s">
        <v>211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212</v>
      </c>
      <c r="B832" s="102">
        <v>7</v>
      </c>
      <c r="C832" s="102">
        <v>2024</v>
      </c>
      <c r="D832" s="102" t="s">
        <v>211</v>
      </c>
      <c r="E832" s="102" t="s">
        <v>211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212</v>
      </c>
      <c r="B833" s="102">
        <v>7</v>
      </c>
      <c r="C833" s="102">
        <v>2024</v>
      </c>
      <c r="D833" s="102" t="s">
        <v>211</v>
      </c>
      <c r="E833" s="102" t="s">
        <v>211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212</v>
      </c>
      <c r="B834" s="102">
        <v>7</v>
      </c>
      <c r="C834" s="102">
        <v>2024</v>
      </c>
      <c r="D834" s="102" t="s">
        <v>211</v>
      </c>
      <c r="E834" s="102" t="s">
        <v>211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212</v>
      </c>
      <c r="B835" s="102">
        <v>7</v>
      </c>
      <c r="C835" s="102">
        <v>2024</v>
      </c>
      <c r="D835" s="102" t="s">
        <v>211</v>
      </c>
      <c r="E835" s="102" t="s">
        <v>211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212</v>
      </c>
      <c r="B836" s="102">
        <v>7</v>
      </c>
      <c r="C836" s="102">
        <v>2024</v>
      </c>
      <c r="D836" s="102" t="s">
        <v>211</v>
      </c>
      <c r="E836" s="102" t="s">
        <v>211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212</v>
      </c>
      <c r="B837" s="102">
        <v>7</v>
      </c>
      <c r="C837" s="102">
        <v>2024</v>
      </c>
      <c r="D837" s="102" t="s">
        <v>211</v>
      </c>
      <c r="E837" s="102" t="s">
        <v>211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212</v>
      </c>
      <c r="B838" s="102">
        <v>7</v>
      </c>
      <c r="C838" s="102">
        <v>2024</v>
      </c>
      <c r="D838" s="102" t="s">
        <v>211</v>
      </c>
      <c r="E838" s="102" t="s">
        <v>211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212</v>
      </c>
      <c r="B839" s="102">
        <v>7</v>
      </c>
      <c r="C839" s="102">
        <v>2024</v>
      </c>
      <c r="D839" s="102" t="s">
        <v>211</v>
      </c>
      <c r="E839" s="102" t="s">
        <v>211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212</v>
      </c>
      <c r="B840" s="102">
        <v>7</v>
      </c>
      <c r="C840" s="102">
        <v>2024</v>
      </c>
      <c r="D840" s="102" t="s">
        <v>211</v>
      </c>
      <c r="E840" s="102" t="s">
        <v>211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212</v>
      </c>
      <c r="B841" s="102">
        <v>7</v>
      </c>
      <c r="C841" s="102">
        <v>2024</v>
      </c>
      <c r="D841" s="102" t="s">
        <v>211</v>
      </c>
      <c r="E841" s="102" t="s">
        <v>211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212</v>
      </c>
      <c r="B842" s="102">
        <v>7</v>
      </c>
      <c r="C842" s="102">
        <v>2024</v>
      </c>
      <c r="D842" s="102" t="s">
        <v>211</v>
      </c>
      <c r="E842" s="102" t="s">
        <v>211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212</v>
      </c>
      <c r="B843" s="102">
        <v>7</v>
      </c>
      <c r="C843" s="102">
        <v>2024</v>
      </c>
      <c r="D843" s="102" t="s">
        <v>211</v>
      </c>
      <c r="E843" s="102" t="s">
        <v>211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212</v>
      </c>
      <c r="B844" s="102">
        <v>7</v>
      </c>
      <c r="C844" s="102">
        <v>2024</v>
      </c>
      <c r="D844" s="102" t="s">
        <v>211</v>
      </c>
      <c r="E844" s="102" t="s">
        <v>211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212</v>
      </c>
      <c r="B845" s="102">
        <v>7</v>
      </c>
      <c r="C845" s="102">
        <v>2024</v>
      </c>
      <c r="D845" s="102" t="s">
        <v>211</v>
      </c>
      <c r="E845" s="102" t="s">
        <v>211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212</v>
      </c>
      <c r="B846" s="102">
        <v>7</v>
      </c>
      <c r="C846" s="102">
        <v>2024</v>
      </c>
      <c r="D846" s="102" t="s">
        <v>211</v>
      </c>
      <c r="E846" s="102" t="s">
        <v>211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212</v>
      </c>
      <c r="B847" s="102">
        <v>7</v>
      </c>
      <c r="C847" s="102">
        <v>2024</v>
      </c>
      <c r="D847" s="102" t="s">
        <v>211</v>
      </c>
      <c r="E847" s="102" t="s">
        <v>211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212</v>
      </c>
      <c r="B848" s="102">
        <v>7</v>
      </c>
      <c r="C848" s="102">
        <v>2024</v>
      </c>
      <c r="D848" s="102" t="s">
        <v>211</v>
      </c>
      <c r="E848" s="102" t="s">
        <v>211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212</v>
      </c>
      <c r="B849" s="102">
        <v>7</v>
      </c>
      <c r="C849" s="102">
        <v>2024</v>
      </c>
      <c r="D849" s="102" t="s">
        <v>211</v>
      </c>
      <c r="E849" s="102" t="s">
        <v>211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212</v>
      </c>
      <c r="B850" s="102">
        <v>7</v>
      </c>
      <c r="C850" s="102">
        <v>2024</v>
      </c>
      <c r="D850" s="102" t="s">
        <v>211</v>
      </c>
      <c r="E850" s="102" t="s">
        <v>211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212</v>
      </c>
      <c r="B851" s="102">
        <v>7</v>
      </c>
      <c r="C851" s="102">
        <v>2024</v>
      </c>
      <c r="D851" s="102" t="s">
        <v>211</v>
      </c>
      <c r="E851" s="102" t="s">
        <v>211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212</v>
      </c>
      <c r="B852" s="102">
        <v>7</v>
      </c>
      <c r="C852" s="102">
        <v>2024</v>
      </c>
      <c r="D852" s="102" t="s">
        <v>211</v>
      </c>
      <c r="E852" s="102" t="s">
        <v>211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212</v>
      </c>
      <c r="B853" s="102">
        <v>7</v>
      </c>
      <c r="C853" s="102">
        <v>2024</v>
      </c>
      <c r="D853" s="102" t="s">
        <v>211</v>
      </c>
      <c r="E853" s="102" t="s">
        <v>211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212</v>
      </c>
      <c r="B854" s="102">
        <v>7</v>
      </c>
      <c r="C854" s="102">
        <v>2024</v>
      </c>
      <c r="D854" s="102" t="s">
        <v>211</v>
      </c>
      <c r="E854" s="102" t="s">
        <v>211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212</v>
      </c>
      <c r="B855" s="102">
        <v>8</v>
      </c>
      <c r="C855" s="102">
        <v>2024</v>
      </c>
      <c r="D855" s="102" t="s">
        <v>211</v>
      </c>
      <c r="E855" s="102" t="s">
        <v>211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212</v>
      </c>
      <c r="B856" s="102">
        <v>8</v>
      </c>
      <c r="C856" s="102">
        <v>2024</v>
      </c>
      <c r="D856" s="102" t="s">
        <v>211</v>
      </c>
      <c r="E856" s="102" t="s">
        <v>211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212</v>
      </c>
      <c r="B857" s="102">
        <v>8</v>
      </c>
      <c r="C857" s="102">
        <v>2024</v>
      </c>
      <c r="D857" s="102" t="s">
        <v>211</v>
      </c>
      <c r="E857" s="102" t="s">
        <v>211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212</v>
      </c>
      <c r="B858" s="102">
        <v>8</v>
      </c>
      <c r="C858" s="102">
        <v>2024</v>
      </c>
      <c r="D858" s="102" t="s">
        <v>211</v>
      </c>
      <c r="E858" s="102" t="s">
        <v>211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212</v>
      </c>
      <c r="B859" s="102">
        <v>8</v>
      </c>
      <c r="C859" s="102">
        <v>2024</v>
      </c>
      <c r="D859" s="102" t="s">
        <v>211</v>
      </c>
      <c r="E859" s="102" t="s">
        <v>211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212</v>
      </c>
      <c r="B860" s="102">
        <v>8</v>
      </c>
      <c r="C860" s="102">
        <v>2024</v>
      </c>
      <c r="D860" s="102" t="s">
        <v>211</v>
      </c>
      <c r="E860" s="102" t="s">
        <v>211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212</v>
      </c>
      <c r="B861" s="102">
        <v>8</v>
      </c>
      <c r="C861" s="102">
        <v>2024</v>
      </c>
      <c r="D861" s="102" t="s">
        <v>211</v>
      </c>
      <c r="E861" s="102" t="s">
        <v>211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212</v>
      </c>
      <c r="B862" s="102">
        <v>8</v>
      </c>
      <c r="C862" s="102">
        <v>2024</v>
      </c>
      <c r="D862" s="102" t="s">
        <v>211</v>
      </c>
      <c r="E862" s="102" t="s">
        <v>211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212</v>
      </c>
      <c r="B863" s="102">
        <v>8</v>
      </c>
      <c r="C863" s="102">
        <v>2024</v>
      </c>
      <c r="D863" s="102" t="s">
        <v>211</v>
      </c>
      <c r="E863" s="102" t="s">
        <v>211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212</v>
      </c>
      <c r="B864" s="102">
        <v>8</v>
      </c>
      <c r="C864" s="102">
        <v>2024</v>
      </c>
      <c r="D864" s="102" t="s">
        <v>211</v>
      </c>
      <c r="E864" s="102" t="s">
        <v>211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212</v>
      </c>
      <c r="B865" s="102">
        <v>8</v>
      </c>
      <c r="C865" s="102">
        <v>2024</v>
      </c>
      <c r="D865" s="102" t="s">
        <v>211</v>
      </c>
      <c r="E865" s="102" t="s">
        <v>211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212</v>
      </c>
      <c r="B866" s="102">
        <v>8</v>
      </c>
      <c r="C866" s="102">
        <v>2024</v>
      </c>
      <c r="D866" s="102" t="s">
        <v>211</v>
      </c>
      <c r="E866" s="102" t="s">
        <v>211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212</v>
      </c>
      <c r="B867" s="102">
        <v>8</v>
      </c>
      <c r="C867" s="102">
        <v>2024</v>
      </c>
      <c r="D867" s="102" t="s">
        <v>211</v>
      </c>
      <c r="E867" s="102" t="s">
        <v>211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212</v>
      </c>
      <c r="B868" s="102">
        <v>8</v>
      </c>
      <c r="C868" s="102">
        <v>2024</v>
      </c>
      <c r="D868" s="102" t="s">
        <v>211</v>
      </c>
      <c r="E868" s="102" t="s">
        <v>211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212</v>
      </c>
      <c r="B869" s="102">
        <v>8</v>
      </c>
      <c r="C869" s="102">
        <v>2024</v>
      </c>
      <c r="D869" s="102" t="s">
        <v>211</v>
      </c>
      <c r="E869" s="102" t="s">
        <v>211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212</v>
      </c>
      <c r="B870" s="102">
        <v>8</v>
      </c>
      <c r="C870" s="102">
        <v>2024</v>
      </c>
      <c r="D870" s="102" t="s">
        <v>211</v>
      </c>
      <c r="E870" s="102" t="s">
        <v>211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212</v>
      </c>
      <c r="B871" s="102">
        <v>8</v>
      </c>
      <c r="C871" s="102">
        <v>2024</v>
      </c>
      <c r="D871" s="102" t="s">
        <v>211</v>
      </c>
      <c r="E871" s="102" t="s">
        <v>211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212</v>
      </c>
      <c r="B872" s="102">
        <v>8</v>
      </c>
      <c r="C872" s="102">
        <v>2024</v>
      </c>
      <c r="D872" s="102" t="s">
        <v>211</v>
      </c>
      <c r="E872" s="102" t="s">
        <v>211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212</v>
      </c>
      <c r="B873" s="102">
        <v>8</v>
      </c>
      <c r="C873" s="102">
        <v>2024</v>
      </c>
      <c r="D873" s="102" t="s">
        <v>211</v>
      </c>
      <c r="E873" s="102" t="s">
        <v>211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212</v>
      </c>
      <c r="B874" s="102">
        <v>8</v>
      </c>
      <c r="C874" s="102">
        <v>2024</v>
      </c>
      <c r="D874" s="102" t="s">
        <v>211</v>
      </c>
      <c r="E874" s="102" t="s">
        <v>211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212</v>
      </c>
      <c r="B875" s="102">
        <v>8</v>
      </c>
      <c r="C875" s="102">
        <v>2024</v>
      </c>
      <c r="D875" s="102" t="s">
        <v>211</v>
      </c>
      <c r="E875" s="102" t="s">
        <v>211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212</v>
      </c>
      <c r="B876" s="102">
        <v>8</v>
      </c>
      <c r="C876" s="102">
        <v>2024</v>
      </c>
      <c r="D876" s="102" t="s">
        <v>211</v>
      </c>
      <c r="E876" s="102" t="s">
        <v>211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212</v>
      </c>
      <c r="B877" s="102">
        <v>8</v>
      </c>
      <c r="C877" s="102">
        <v>2024</v>
      </c>
      <c r="D877" s="102" t="s">
        <v>211</v>
      </c>
      <c r="E877" s="102" t="s">
        <v>211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212</v>
      </c>
      <c r="B878" s="102">
        <v>8</v>
      </c>
      <c r="C878" s="102">
        <v>2024</v>
      </c>
      <c r="D878" s="102" t="s">
        <v>211</v>
      </c>
      <c r="E878" s="102" t="s">
        <v>211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212</v>
      </c>
      <c r="B879" s="102">
        <v>8</v>
      </c>
      <c r="C879" s="102">
        <v>2024</v>
      </c>
      <c r="D879" s="102" t="s">
        <v>211</v>
      </c>
      <c r="E879" s="102" t="s">
        <v>211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212</v>
      </c>
      <c r="B880" s="102">
        <v>8</v>
      </c>
      <c r="C880" s="102">
        <v>2024</v>
      </c>
      <c r="D880" s="102" t="s">
        <v>211</v>
      </c>
      <c r="E880" s="102" t="s">
        <v>211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212</v>
      </c>
      <c r="B881" s="102">
        <v>8</v>
      </c>
      <c r="C881" s="102">
        <v>2024</v>
      </c>
      <c r="D881" s="102" t="s">
        <v>211</v>
      </c>
      <c r="E881" s="102" t="s">
        <v>211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212</v>
      </c>
      <c r="B882" s="102">
        <v>8</v>
      </c>
      <c r="C882" s="102">
        <v>2024</v>
      </c>
      <c r="D882" s="102" t="s">
        <v>211</v>
      </c>
      <c r="E882" s="102" t="s">
        <v>211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212</v>
      </c>
      <c r="B883" s="102">
        <v>8</v>
      </c>
      <c r="C883" s="102">
        <v>2024</v>
      </c>
      <c r="D883" s="102" t="s">
        <v>211</v>
      </c>
      <c r="E883" s="102" t="s">
        <v>211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212</v>
      </c>
      <c r="B884" s="102">
        <v>8</v>
      </c>
      <c r="C884" s="102">
        <v>2024</v>
      </c>
      <c r="D884" s="102" t="s">
        <v>211</v>
      </c>
      <c r="E884" s="102" t="s">
        <v>211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212</v>
      </c>
      <c r="B885" s="102">
        <v>8</v>
      </c>
      <c r="C885" s="102">
        <v>2024</v>
      </c>
      <c r="D885" s="102" t="s">
        <v>211</v>
      </c>
      <c r="E885" s="102" t="s">
        <v>211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212</v>
      </c>
      <c r="B886" s="102">
        <v>9</v>
      </c>
      <c r="C886" s="102">
        <v>2024</v>
      </c>
      <c r="D886" s="102" t="s">
        <v>211</v>
      </c>
      <c r="E886" s="102" t="s">
        <v>211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212</v>
      </c>
      <c r="B887" s="102">
        <v>9</v>
      </c>
      <c r="C887" s="102">
        <v>2024</v>
      </c>
      <c r="D887" s="102" t="s">
        <v>211</v>
      </c>
      <c r="E887" s="102" t="s">
        <v>211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212</v>
      </c>
      <c r="B888" s="102">
        <v>9</v>
      </c>
      <c r="C888" s="102">
        <v>2024</v>
      </c>
      <c r="D888" s="102" t="s">
        <v>211</v>
      </c>
      <c r="E888" s="102" t="s">
        <v>211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212</v>
      </c>
      <c r="B889" s="102">
        <v>9</v>
      </c>
      <c r="C889" s="102">
        <v>2024</v>
      </c>
      <c r="D889" s="102" t="s">
        <v>211</v>
      </c>
      <c r="E889" s="102" t="s">
        <v>211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212</v>
      </c>
      <c r="B890" s="102">
        <v>9</v>
      </c>
      <c r="C890" s="102">
        <v>2024</v>
      </c>
      <c r="D890" s="102" t="s">
        <v>211</v>
      </c>
      <c r="E890" s="102" t="s">
        <v>211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212</v>
      </c>
      <c r="B891" s="102">
        <v>9</v>
      </c>
      <c r="C891" s="102">
        <v>2024</v>
      </c>
      <c r="D891" s="102" t="s">
        <v>211</v>
      </c>
      <c r="E891" s="102" t="s">
        <v>211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212</v>
      </c>
      <c r="B892" s="102">
        <v>9</v>
      </c>
      <c r="C892" s="102">
        <v>2024</v>
      </c>
      <c r="D892" s="102" t="s">
        <v>211</v>
      </c>
      <c r="E892" s="102" t="s">
        <v>211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212</v>
      </c>
      <c r="B893" s="102">
        <v>9</v>
      </c>
      <c r="C893" s="102">
        <v>2024</v>
      </c>
      <c r="D893" s="102" t="s">
        <v>211</v>
      </c>
      <c r="E893" s="102" t="s">
        <v>211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212</v>
      </c>
      <c r="B894" s="102">
        <v>9</v>
      </c>
      <c r="C894" s="102">
        <v>2024</v>
      </c>
      <c r="D894" s="102" t="s">
        <v>211</v>
      </c>
      <c r="E894" s="102" t="s">
        <v>211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212</v>
      </c>
      <c r="B895" s="102">
        <v>9</v>
      </c>
      <c r="C895" s="102">
        <v>2024</v>
      </c>
      <c r="D895" s="102" t="s">
        <v>211</v>
      </c>
      <c r="E895" s="102" t="s">
        <v>211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212</v>
      </c>
      <c r="B896" s="102">
        <v>9</v>
      </c>
      <c r="C896" s="102">
        <v>2024</v>
      </c>
      <c r="D896" s="102" t="s">
        <v>211</v>
      </c>
      <c r="E896" s="102" t="s">
        <v>211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212</v>
      </c>
      <c r="B897" s="102">
        <v>9</v>
      </c>
      <c r="C897" s="102">
        <v>2024</v>
      </c>
      <c r="D897" s="102" t="s">
        <v>211</v>
      </c>
      <c r="E897" s="102" t="s">
        <v>211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212</v>
      </c>
      <c r="B898" s="102">
        <v>9</v>
      </c>
      <c r="C898" s="102">
        <v>2024</v>
      </c>
      <c r="D898" s="102" t="s">
        <v>211</v>
      </c>
      <c r="E898" s="102" t="s">
        <v>211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212</v>
      </c>
      <c r="B899" s="102">
        <v>9</v>
      </c>
      <c r="C899" s="102">
        <v>2024</v>
      </c>
      <c r="D899" s="102" t="s">
        <v>211</v>
      </c>
      <c r="E899" s="102" t="s">
        <v>211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212</v>
      </c>
      <c r="B900" s="102">
        <v>9</v>
      </c>
      <c r="C900" s="102">
        <v>2024</v>
      </c>
      <c r="D900" s="102" t="s">
        <v>211</v>
      </c>
      <c r="E900" s="102" t="s">
        <v>211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212</v>
      </c>
      <c r="B901" s="102">
        <v>9</v>
      </c>
      <c r="C901" s="102">
        <v>2024</v>
      </c>
      <c r="D901" s="102" t="s">
        <v>211</v>
      </c>
      <c r="E901" s="102" t="s">
        <v>211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212</v>
      </c>
      <c r="B902" s="102">
        <v>9</v>
      </c>
      <c r="C902" s="102">
        <v>2024</v>
      </c>
      <c r="D902" s="102" t="s">
        <v>211</v>
      </c>
      <c r="E902" s="102" t="s">
        <v>211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212</v>
      </c>
      <c r="B903" s="102">
        <v>9</v>
      </c>
      <c r="C903" s="102">
        <v>2024</v>
      </c>
      <c r="D903" s="102" t="s">
        <v>211</v>
      </c>
      <c r="E903" s="102" t="s">
        <v>211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212</v>
      </c>
      <c r="B904" s="102">
        <v>9</v>
      </c>
      <c r="C904" s="102">
        <v>2024</v>
      </c>
      <c r="D904" s="102" t="s">
        <v>211</v>
      </c>
      <c r="E904" s="102" t="s">
        <v>211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212</v>
      </c>
      <c r="B905" s="102">
        <v>9</v>
      </c>
      <c r="C905" s="102">
        <v>2024</v>
      </c>
      <c r="D905" s="102" t="s">
        <v>211</v>
      </c>
      <c r="E905" s="102" t="s">
        <v>211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212</v>
      </c>
      <c r="B906" s="102">
        <v>9</v>
      </c>
      <c r="C906" s="102">
        <v>2024</v>
      </c>
      <c r="D906" s="102" t="s">
        <v>211</v>
      </c>
      <c r="E906" s="102" t="s">
        <v>211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212</v>
      </c>
      <c r="B907" s="102">
        <v>9</v>
      </c>
      <c r="C907" s="102">
        <v>2024</v>
      </c>
      <c r="D907" s="102" t="s">
        <v>211</v>
      </c>
      <c r="E907" s="102" t="s">
        <v>211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212</v>
      </c>
      <c r="B908" s="102">
        <v>9</v>
      </c>
      <c r="C908" s="102">
        <v>2024</v>
      </c>
      <c r="D908" s="102" t="s">
        <v>211</v>
      </c>
      <c r="E908" s="102" t="s">
        <v>211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212</v>
      </c>
      <c r="B909" s="102">
        <v>9</v>
      </c>
      <c r="C909" s="102">
        <v>2024</v>
      </c>
      <c r="D909" s="102" t="s">
        <v>211</v>
      </c>
      <c r="E909" s="102" t="s">
        <v>211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212</v>
      </c>
      <c r="B910" s="102">
        <v>9</v>
      </c>
      <c r="C910" s="102">
        <v>2024</v>
      </c>
      <c r="D910" s="102" t="s">
        <v>211</v>
      </c>
      <c r="E910" s="102" t="s">
        <v>211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212</v>
      </c>
      <c r="B911" s="102">
        <v>9</v>
      </c>
      <c r="C911" s="102">
        <v>2024</v>
      </c>
      <c r="D911" s="102" t="s">
        <v>211</v>
      </c>
      <c r="E911" s="102" t="s">
        <v>211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212</v>
      </c>
      <c r="B912" s="102">
        <v>9</v>
      </c>
      <c r="C912" s="102">
        <v>2024</v>
      </c>
      <c r="D912" s="102" t="s">
        <v>211</v>
      </c>
      <c r="E912" s="102" t="s">
        <v>211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212</v>
      </c>
      <c r="B913" s="102">
        <v>9</v>
      </c>
      <c r="C913" s="102">
        <v>2024</v>
      </c>
      <c r="D913" s="102" t="s">
        <v>211</v>
      </c>
      <c r="E913" s="102" t="s">
        <v>211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212</v>
      </c>
      <c r="B914" s="102">
        <v>9</v>
      </c>
      <c r="C914" s="102">
        <v>2024</v>
      </c>
      <c r="D914" s="102" t="s">
        <v>211</v>
      </c>
      <c r="E914" s="102" t="s">
        <v>211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212</v>
      </c>
      <c r="B915" s="102">
        <v>9</v>
      </c>
      <c r="C915" s="102">
        <v>2024</v>
      </c>
      <c r="D915" s="102" t="s">
        <v>211</v>
      </c>
      <c r="E915" s="102" t="s">
        <v>211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212</v>
      </c>
      <c r="B916" s="102">
        <v>9</v>
      </c>
      <c r="C916" s="102">
        <v>2024</v>
      </c>
      <c r="D916" s="102" t="s">
        <v>211</v>
      </c>
      <c r="E916" s="102" t="s">
        <v>211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212</v>
      </c>
      <c r="B917" s="102">
        <v>9</v>
      </c>
      <c r="C917" s="102">
        <v>2024</v>
      </c>
      <c r="D917" s="102" t="s">
        <v>211</v>
      </c>
      <c r="E917" s="102" t="s">
        <v>211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212</v>
      </c>
      <c r="B918" s="102">
        <v>9</v>
      </c>
      <c r="C918" s="102">
        <v>2024</v>
      </c>
      <c r="D918" s="102" t="s">
        <v>211</v>
      </c>
      <c r="E918" s="102" t="s">
        <v>211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212</v>
      </c>
      <c r="B919" s="102">
        <v>9</v>
      </c>
      <c r="C919" s="102">
        <v>2024</v>
      </c>
      <c r="D919" s="102" t="s">
        <v>211</v>
      </c>
      <c r="E919" s="102" t="s">
        <v>211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212</v>
      </c>
      <c r="B920" s="102">
        <v>9</v>
      </c>
      <c r="C920" s="102">
        <v>2024</v>
      </c>
      <c r="D920" s="102" t="s">
        <v>211</v>
      </c>
      <c r="E920" s="102" t="s">
        <v>211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212</v>
      </c>
      <c r="B921" s="102">
        <v>9</v>
      </c>
      <c r="C921" s="102">
        <v>2024</v>
      </c>
      <c r="D921" s="102" t="s">
        <v>211</v>
      </c>
      <c r="E921" s="102" t="s">
        <v>211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212</v>
      </c>
      <c r="B922" s="102">
        <v>9</v>
      </c>
      <c r="C922" s="102">
        <v>2024</v>
      </c>
      <c r="D922" s="102" t="s">
        <v>211</v>
      </c>
      <c r="E922" s="102" t="s">
        <v>211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212</v>
      </c>
      <c r="B923" s="102">
        <v>9</v>
      </c>
      <c r="C923" s="102">
        <v>2024</v>
      </c>
      <c r="D923" s="102" t="s">
        <v>211</v>
      </c>
      <c r="E923" s="102" t="s">
        <v>211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212</v>
      </c>
      <c r="B924" s="102">
        <v>9</v>
      </c>
      <c r="C924" s="102">
        <v>2024</v>
      </c>
      <c r="D924" s="102" t="s">
        <v>211</v>
      </c>
      <c r="E924" s="102" t="s">
        <v>211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212</v>
      </c>
      <c r="B925" s="102">
        <v>9</v>
      </c>
      <c r="C925" s="102">
        <v>2024</v>
      </c>
      <c r="D925" s="102" t="s">
        <v>211</v>
      </c>
      <c r="E925" s="102" t="s">
        <v>211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212</v>
      </c>
      <c r="B926" s="102">
        <v>9</v>
      </c>
      <c r="C926" s="102">
        <v>2024</v>
      </c>
      <c r="D926" s="102" t="s">
        <v>211</v>
      </c>
      <c r="E926" s="102" t="s">
        <v>211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212</v>
      </c>
      <c r="B927" s="102">
        <v>9</v>
      </c>
      <c r="C927" s="102">
        <v>2024</v>
      </c>
      <c r="D927" s="102" t="s">
        <v>211</v>
      </c>
      <c r="E927" s="102" t="s">
        <v>211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212</v>
      </c>
      <c r="B928" s="102">
        <v>9</v>
      </c>
      <c r="C928" s="102">
        <v>2024</v>
      </c>
      <c r="D928" s="102" t="s">
        <v>211</v>
      </c>
      <c r="E928" s="102" t="s">
        <v>211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212</v>
      </c>
      <c r="B929" s="102">
        <v>9</v>
      </c>
      <c r="C929" s="102">
        <v>2024</v>
      </c>
      <c r="D929" s="102" t="s">
        <v>211</v>
      </c>
      <c r="E929" s="102" t="s">
        <v>211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212</v>
      </c>
      <c r="B930" s="102">
        <v>9</v>
      </c>
      <c r="C930" s="102">
        <v>2024</v>
      </c>
      <c r="D930" s="102" t="s">
        <v>211</v>
      </c>
      <c r="E930" s="102" t="s">
        <v>211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212</v>
      </c>
      <c r="B931" s="102">
        <v>9</v>
      </c>
      <c r="C931" s="102">
        <v>2024</v>
      </c>
      <c r="D931" s="102" t="s">
        <v>211</v>
      </c>
      <c r="E931" s="102" t="s">
        <v>211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212</v>
      </c>
      <c r="B932" s="102">
        <v>9</v>
      </c>
      <c r="C932" s="102">
        <v>2024</v>
      </c>
      <c r="D932" s="102" t="s">
        <v>211</v>
      </c>
      <c r="E932" s="102" t="s">
        <v>211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212</v>
      </c>
      <c r="B933" s="102">
        <v>9</v>
      </c>
      <c r="C933" s="102">
        <v>2024</v>
      </c>
      <c r="D933" s="102" t="s">
        <v>211</v>
      </c>
      <c r="E933" s="102" t="s">
        <v>211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212</v>
      </c>
      <c r="B934" s="102">
        <v>9</v>
      </c>
      <c r="C934" s="102">
        <v>2024</v>
      </c>
      <c r="D934" s="102" t="s">
        <v>211</v>
      </c>
      <c r="E934" s="102" t="s">
        <v>211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212</v>
      </c>
      <c r="B935" s="102">
        <v>9</v>
      </c>
      <c r="C935" s="102">
        <v>2024</v>
      </c>
      <c r="D935" s="102" t="s">
        <v>211</v>
      </c>
      <c r="E935" s="102" t="s">
        <v>211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212</v>
      </c>
      <c r="B936" s="102">
        <v>9</v>
      </c>
      <c r="C936" s="102">
        <v>2024</v>
      </c>
      <c r="D936" s="102" t="s">
        <v>211</v>
      </c>
      <c r="E936" s="102" t="s">
        <v>211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212</v>
      </c>
      <c r="B937" s="102">
        <v>9</v>
      </c>
      <c r="C937" s="102">
        <v>2024</v>
      </c>
      <c r="D937" s="102" t="s">
        <v>211</v>
      </c>
      <c r="E937" s="102" t="s">
        <v>211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212</v>
      </c>
      <c r="B938" s="102">
        <v>9</v>
      </c>
      <c r="C938" s="102">
        <v>2024</v>
      </c>
      <c r="D938" s="102" t="s">
        <v>211</v>
      </c>
      <c r="E938" s="102" t="s">
        <v>211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212</v>
      </c>
      <c r="B939" s="102">
        <v>9</v>
      </c>
      <c r="C939" s="102">
        <v>2024</v>
      </c>
      <c r="D939" s="102" t="s">
        <v>211</v>
      </c>
      <c r="E939" s="102" t="s">
        <v>211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212</v>
      </c>
      <c r="B940" s="102">
        <v>9</v>
      </c>
      <c r="C940" s="102">
        <v>2024</v>
      </c>
      <c r="D940" s="102" t="s">
        <v>211</v>
      </c>
      <c r="E940" s="102" t="s">
        <v>211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212</v>
      </c>
      <c r="B941" s="102">
        <v>9</v>
      </c>
      <c r="C941" s="102">
        <v>2024</v>
      </c>
      <c r="D941" s="102" t="s">
        <v>211</v>
      </c>
      <c r="E941" s="102" t="s">
        <v>211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212</v>
      </c>
      <c r="B942" s="102">
        <v>9</v>
      </c>
      <c r="C942" s="102">
        <v>2024</v>
      </c>
      <c r="D942" s="102" t="s">
        <v>211</v>
      </c>
      <c r="E942" s="102" t="s">
        <v>211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212</v>
      </c>
      <c r="B943" s="102">
        <v>9</v>
      </c>
      <c r="C943" s="102">
        <v>2024</v>
      </c>
      <c r="D943" s="102" t="s">
        <v>211</v>
      </c>
      <c r="E943" s="102" t="s">
        <v>211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212</v>
      </c>
      <c r="B944" s="102">
        <v>9</v>
      </c>
      <c r="C944" s="102">
        <v>2024</v>
      </c>
      <c r="D944" s="102" t="s">
        <v>211</v>
      </c>
      <c r="E944" s="102" t="s">
        <v>211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212</v>
      </c>
      <c r="B945" s="102">
        <v>9</v>
      </c>
      <c r="C945" s="102">
        <v>2024</v>
      </c>
      <c r="D945" s="102" t="s">
        <v>211</v>
      </c>
      <c r="E945" s="102" t="s">
        <v>211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212</v>
      </c>
      <c r="B946" s="102">
        <v>9</v>
      </c>
      <c r="C946" s="102">
        <v>2024</v>
      </c>
      <c r="D946" s="102" t="s">
        <v>211</v>
      </c>
      <c r="E946" s="102" t="s">
        <v>211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212</v>
      </c>
      <c r="B947" s="102">
        <v>9</v>
      </c>
      <c r="C947" s="102">
        <v>2024</v>
      </c>
      <c r="D947" s="102" t="s">
        <v>211</v>
      </c>
      <c r="E947" s="102" t="s">
        <v>211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212</v>
      </c>
      <c r="B948" s="102">
        <v>9</v>
      </c>
      <c r="C948" s="102">
        <v>2024</v>
      </c>
      <c r="D948" s="102" t="s">
        <v>211</v>
      </c>
      <c r="E948" s="102" t="s">
        <v>211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212</v>
      </c>
      <c r="B949" s="102">
        <v>9</v>
      </c>
      <c r="C949" s="102">
        <v>2024</v>
      </c>
      <c r="D949" s="102" t="s">
        <v>211</v>
      </c>
      <c r="E949" s="102" t="s">
        <v>211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212</v>
      </c>
      <c r="B950" s="102">
        <v>9</v>
      </c>
      <c r="C950" s="102">
        <v>2024</v>
      </c>
      <c r="D950" s="102" t="s">
        <v>211</v>
      </c>
      <c r="E950" s="102" t="s">
        <v>211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212</v>
      </c>
      <c r="B951" s="102">
        <v>9</v>
      </c>
      <c r="C951" s="102">
        <v>2024</v>
      </c>
      <c r="D951" s="102" t="s">
        <v>211</v>
      </c>
      <c r="E951" s="102" t="s">
        <v>211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212</v>
      </c>
      <c r="B952" s="102">
        <v>9</v>
      </c>
      <c r="C952" s="102">
        <v>2024</v>
      </c>
      <c r="D952" s="102" t="s">
        <v>211</v>
      </c>
      <c r="E952" s="102" t="s">
        <v>211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212</v>
      </c>
      <c r="B953" s="102">
        <v>9</v>
      </c>
      <c r="C953" s="102">
        <v>2024</v>
      </c>
      <c r="D953" s="102" t="s">
        <v>211</v>
      </c>
      <c r="E953" s="102" t="s">
        <v>211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212</v>
      </c>
      <c r="B954" s="102">
        <v>9</v>
      </c>
      <c r="C954" s="102">
        <v>2024</v>
      </c>
      <c r="D954" s="102" t="s">
        <v>211</v>
      </c>
      <c r="E954" s="102" t="s">
        <v>211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212</v>
      </c>
      <c r="B955" s="102">
        <v>9</v>
      </c>
      <c r="C955" s="102">
        <v>2024</v>
      </c>
      <c r="D955" s="102" t="s">
        <v>211</v>
      </c>
      <c r="E955" s="102" t="s">
        <v>211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212</v>
      </c>
      <c r="B956" s="102">
        <v>9</v>
      </c>
      <c r="C956" s="102">
        <v>2024</v>
      </c>
      <c r="D956" s="102" t="s">
        <v>211</v>
      </c>
      <c r="E956" s="102" t="s">
        <v>211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212</v>
      </c>
      <c r="B957" s="102">
        <v>9</v>
      </c>
      <c r="C957" s="102">
        <v>2024</v>
      </c>
      <c r="D957" s="102" t="s">
        <v>211</v>
      </c>
      <c r="E957" s="102" t="s">
        <v>211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212</v>
      </c>
      <c r="B958" s="102">
        <v>9</v>
      </c>
      <c r="C958" s="102">
        <v>2024</v>
      </c>
      <c r="D958" s="102" t="s">
        <v>211</v>
      </c>
      <c r="E958" s="102" t="s">
        <v>211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212</v>
      </c>
      <c r="B959" s="102">
        <v>9</v>
      </c>
      <c r="C959" s="102">
        <v>2024</v>
      </c>
      <c r="D959" s="102" t="s">
        <v>211</v>
      </c>
      <c r="E959" s="102" t="s">
        <v>211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212</v>
      </c>
      <c r="B960" s="102">
        <v>9</v>
      </c>
      <c r="C960" s="102">
        <v>2024</v>
      </c>
      <c r="D960" s="102" t="s">
        <v>211</v>
      </c>
      <c r="E960" s="102" t="s">
        <v>211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212</v>
      </c>
      <c r="B961" s="102">
        <v>9</v>
      </c>
      <c r="C961" s="102">
        <v>2024</v>
      </c>
      <c r="D961" s="102" t="s">
        <v>211</v>
      </c>
      <c r="E961" s="102" t="s">
        <v>211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212</v>
      </c>
      <c r="B962" s="102">
        <v>9</v>
      </c>
      <c r="C962" s="102">
        <v>2024</v>
      </c>
      <c r="D962" s="102" t="s">
        <v>211</v>
      </c>
      <c r="E962" s="102" t="s">
        <v>211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212</v>
      </c>
      <c r="B963" s="102">
        <v>9</v>
      </c>
      <c r="C963" s="102">
        <v>2024</v>
      </c>
      <c r="D963" s="102" t="s">
        <v>211</v>
      </c>
      <c r="E963" s="102" t="s">
        <v>211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212</v>
      </c>
      <c r="B964" s="102">
        <v>9</v>
      </c>
      <c r="C964" s="102">
        <v>2024</v>
      </c>
      <c r="D964" s="102" t="s">
        <v>211</v>
      </c>
      <c r="E964" s="102" t="s">
        <v>211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212</v>
      </c>
      <c r="B965" s="102">
        <v>9</v>
      </c>
      <c r="C965" s="102">
        <v>2024</v>
      </c>
      <c r="D965" s="102" t="s">
        <v>211</v>
      </c>
      <c r="E965" s="102" t="s">
        <v>211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212</v>
      </c>
      <c r="B966" s="102">
        <v>9</v>
      </c>
      <c r="C966" s="102">
        <v>2024</v>
      </c>
      <c r="D966" s="102" t="s">
        <v>211</v>
      </c>
      <c r="E966" s="102" t="s">
        <v>211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212</v>
      </c>
      <c r="B967" s="102">
        <v>9</v>
      </c>
      <c r="C967" s="102">
        <v>2024</v>
      </c>
      <c r="D967" s="102" t="s">
        <v>211</v>
      </c>
      <c r="E967" s="102" t="s">
        <v>211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212</v>
      </c>
      <c r="B968" s="102">
        <v>9</v>
      </c>
      <c r="C968" s="102">
        <v>2024</v>
      </c>
      <c r="D968" s="102" t="s">
        <v>211</v>
      </c>
      <c r="E968" s="102" t="s">
        <v>211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212</v>
      </c>
      <c r="B969" s="102">
        <v>9</v>
      </c>
      <c r="C969" s="102">
        <v>2024</v>
      </c>
      <c r="D969" s="102" t="s">
        <v>211</v>
      </c>
      <c r="E969" s="102" t="s">
        <v>211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212</v>
      </c>
      <c r="B970" s="102">
        <v>9</v>
      </c>
      <c r="C970" s="102">
        <v>2024</v>
      </c>
      <c r="D970" s="102" t="s">
        <v>211</v>
      </c>
      <c r="E970" s="102" t="s">
        <v>211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212</v>
      </c>
      <c r="B971" s="102">
        <v>9</v>
      </c>
      <c r="C971" s="102">
        <v>2024</v>
      </c>
      <c r="D971" s="102" t="s">
        <v>211</v>
      </c>
      <c r="E971" s="102" t="s">
        <v>211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212</v>
      </c>
      <c r="B972" s="102">
        <v>9</v>
      </c>
      <c r="C972" s="102">
        <v>2024</v>
      </c>
      <c r="D972" s="102" t="s">
        <v>211</v>
      </c>
      <c r="E972" s="102" t="s">
        <v>211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212</v>
      </c>
      <c r="B973" s="102">
        <v>9</v>
      </c>
      <c r="C973" s="102">
        <v>2024</v>
      </c>
      <c r="D973" s="102" t="s">
        <v>211</v>
      </c>
      <c r="E973" s="102" t="s">
        <v>211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212</v>
      </c>
      <c r="B974" s="102">
        <v>9</v>
      </c>
      <c r="C974" s="102">
        <v>2024</v>
      </c>
      <c r="D974" s="102" t="s">
        <v>211</v>
      </c>
      <c r="E974" s="102" t="s">
        <v>211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212</v>
      </c>
      <c r="B975" s="102">
        <v>9</v>
      </c>
      <c r="C975" s="102">
        <v>2024</v>
      </c>
      <c r="D975" s="102" t="s">
        <v>211</v>
      </c>
      <c r="E975" s="102" t="s">
        <v>211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212</v>
      </c>
      <c r="B976" s="102">
        <v>9</v>
      </c>
      <c r="C976" s="102">
        <v>2024</v>
      </c>
      <c r="D976" s="102" t="s">
        <v>211</v>
      </c>
      <c r="E976" s="102" t="s">
        <v>211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212</v>
      </c>
      <c r="B977" s="102">
        <v>9</v>
      </c>
      <c r="C977" s="102">
        <v>2024</v>
      </c>
      <c r="D977" s="102" t="s">
        <v>211</v>
      </c>
      <c r="E977" s="102" t="s">
        <v>211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212</v>
      </c>
      <c r="B978" s="102">
        <v>9</v>
      </c>
      <c r="C978" s="102">
        <v>2024</v>
      </c>
      <c r="D978" s="102" t="s">
        <v>211</v>
      </c>
      <c r="E978" s="102" t="s">
        <v>211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212</v>
      </c>
      <c r="B979" s="102">
        <v>9</v>
      </c>
      <c r="C979" s="102">
        <v>2024</v>
      </c>
      <c r="D979" s="102" t="s">
        <v>211</v>
      </c>
      <c r="E979" s="102" t="s">
        <v>211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212</v>
      </c>
      <c r="B980" s="102">
        <v>9</v>
      </c>
      <c r="C980" s="102">
        <v>2024</v>
      </c>
      <c r="D980" s="102" t="s">
        <v>211</v>
      </c>
      <c r="E980" s="102" t="s">
        <v>211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212</v>
      </c>
      <c r="B981" s="102">
        <v>9</v>
      </c>
      <c r="C981" s="102">
        <v>2024</v>
      </c>
      <c r="D981" s="102" t="s">
        <v>211</v>
      </c>
      <c r="E981" s="102" t="s">
        <v>211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212</v>
      </c>
      <c r="B982" s="102">
        <v>9</v>
      </c>
      <c r="C982" s="102">
        <v>2024</v>
      </c>
      <c r="D982" s="102" t="s">
        <v>211</v>
      </c>
      <c r="E982" s="102" t="s">
        <v>211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212</v>
      </c>
      <c r="B983" s="102">
        <v>9</v>
      </c>
      <c r="C983" s="102">
        <v>2024</v>
      </c>
      <c r="D983" s="102" t="s">
        <v>211</v>
      </c>
      <c r="E983" s="102" t="s">
        <v>211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212</v>
      </c>
      <c r="B984" s="102">
        <v>9</v>
      </c>
      <c r="C984" s="102">
        <v>2024</v>
      </c>
      <c r="D984" s="102" t="s">
        <v>211</v>
      </c>
      <c r="E984" s="102" t="s">
        <v>211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212</v>
      </c>
      <c r="B985" s="102">
        <v>9</v>
      </c>
      <c r="C985" s="102">
        <v>2024</v>
      </c>
      <c r="D985" s="102" t="s">
        <v>211</v>
      </c>
      <c r="E985" s="102" t="s">
        <v>211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212</v>
      </c>
      <c r="B986" s="102">
        <v>9</v>
      </c>
      <c r="C986" s="102">
        <v>2024</v>
      </c>
      <c r="D986" s="102" t="s">
        <v>211</v>
      </c>
      <c r="E986" s="102" t="s">
        <v>211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212</v>
      </c>
      <c r="B987" s="102">
        <v>9</v>
      </c>
      <c r="C987" s="102">
        <v>2024</v>
      </c>
      <c r="D987" s="102" t="s">
        <v>211</v>
      </c>
      <c r="E987" s="102" t="s">
        <v>211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212</v>
      </c>
      <c r="B988" s="102">
        <v>9</v>
      </c>
      <c r="C988" s="102">
        <v>2024</v>
      </c>
      <c r="D988" s="102" t="s">
        <v>211</v>
      </c>
      <c r="E988" s="102" t="s">
        <v>211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212</v>
      </c>
      <c r="B989" s="102">
        <v>9</v>
      </c>
      <c r="C989" s="102">
        <v>2024</v>
      </c>
      <c r="D989" s="102" t="s">
        <v>211</v>
      </c>
      <c r="E989" s="102" t="s">
        <v>211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212</v>
      </c>
      <c r="B990" s="102">
        <v>9</v>
      </c>
      <c r="C990" s="102">
        <v>2024</v>
      </c>
      <c r="D990" s="102" t="s">
        <v>211</v>
      </c>
      <c r="E990" s="102" t="s">
        <v>211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212</v>
      </c>
      <c r="B991" s="102">
        <v>9</v>
      </c>
      <c r="C991" s="102">
        <v>2024</v>
      </c>
      <c r="D991" s="102" t="s">
        <v>211</v>
      </c>
      <c r="E991" s="102" t="s">
        <v>211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212</v>
      </c>
      <c r="B992" s="102">
        <v>9</v>
      </c>
      <c r="C992" s="102">
        <v>2024</v>
      </c>
      <c r="D992" s="102" t="s">
        <v>211</v>
      </c>
      <c r="E992" s="102" t="s">
        <v>211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212</v>
      </c>
      <c r="B993" s="102">
        <v>9</v>
      </c>
      <c r="C993" s="102">
        <v>2024</v>
      </c>
      <c r="D993" s="102" t="s">
        <v>211</v>
      </c>
      <c r="E993" s="102" t="s">
        <v>211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212</v>
      </c>
      <c r="B994" s="102">
        <v>9</v>
      </c>
      <c r="C994" s="102">
        <v>2024</v>
      </c>
      <c r="D994" s="102" t="s">
        <v>211</v>
      </c>
      <c r="E994" s="102" t="s">
        <v>211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212</v>
      </c>
      <c r="B995" s="102">
        <v>9</v>
      </c>
      <c r="C995" s="102">
        <v>2024</v>
      </c>
      <c r="D995" s="102" t="s">
        <v>211</v>
      </c>
      <c r="E995" s="102" t="s">
        <v>211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212</v>
      </c>
      <c r="B996" s="102">
        <v>9</v>
      </c>
      <c r="C996" s="102">
        <v>2024</v>
      </c>
      <c r="D996" s="102" t="s">
        <v>211</v>
      </c>
      <c r="E996" s="102" t="s">
        <v>211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212</v>
      </c>
      <c r="B997" s="102">
        <v>9</v>
      </c>
      <c r="C997" s="102">
        <v>2024</v>
      </c>
      <c r="D997" s="102" t="s">
        <v>211</v>
      </c>
      <c r="E997" s="102" t="s">
        <v>211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212</v>
      </c>
      <c r="B998" s="102">
        <v>9</v>
      </c>
      <c r="C998" s="102">
        <v>2024</v>
      </c>
      <c r="D998" s="102" t="s">
        <v>211</v>
      </c>
      <c r="E998" s="102" t="s">
        <v>211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212</v>
      </c>
      <c r="B999" s="102">
        <v>9</v>
      </c>
      <c r="C999" s="102">
        <v>2024</v>
      </c>
      <c r="D999" s="102" t="s">
        <v>211</v>
      </c>
      <c r="E999" s="102" t="s">
        <v>211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212</v>
      </c>
      <c r="B1000" s="102">
        <v>9</v>
      </c>
      <c r="C1000" s="102">
        <v>2024</v>
      </c>
      <c r="D1000" s="102" t="s">
        <v>211</v>
      </c>
      <c r="E1000" s="102" t="s">
        <v>211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212</v>
      </c>
      <c r="B1001" s="102">
        <v>9</v>
      </c>
      <c r="C1001" s="102">
        <v>2024</v>
      </c>
      <c r="D1001" s="102" t="s">
        <v>211</v>
      </c>
      <c r="E1001" s="102" t="s">
        <v>211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212</v>
      </c>
      <c r="B1002" s="102">
        <v>9</v>
      </c>
      <c r="C1002" s="102">
        <v>2024</v>
      </c>
      <c r="D1002" s="102" t="s">
        <v>211</v>
      </c>
      <c r="E1002" s="102" t="s">
        <v>211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212</v>
      </c>
      <c r="B1003" s="102">
        <v>9</v>
      </c>
      <c r="C1003" s="102">
        <v>2024</v>
      </c>
      <c r="D1003" s="102" t="s">
        <v>211</v>
      </c>
      <c r="E1003" s="102" t="s">
        <v>211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212</v>
      </c>
      <c r="B1004" s="102">
        <v>9</v>
      </c>
      <c r="C1004" s="102">
        <v>2024</v>
      </c>
      <c r="D1004" s="102" t="s">
        <v>211</v>
      </c>
      <c r="E1004" s="102" t="s">
        <v>211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212</v>
      </c>
      <c r="B1005" s="102">
        <v>9</v>
      </c>
      <c r="C1005" s="102">
        <v>2024</v>
      </c>
      <c r="D1005" s="102" t="s">
        <v>211</v>
      </c>
      <c r="E1005" s="102" t="s">
        <v>211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212</v>
      </c>
      <c r="B1006" s="102">
        <v>9</v>
      </c>
      <c r="C1006" s="102">
        <v>2024</v>
      </c>
      <c r="D1006" s="102" t="s">
        <v>211</v>
      </c>
      <c r="E1006" s="102" t="s">
        <v>211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212</v>
      </c>
      <c r="B1007" s="102">
        <v>9</v>
      </c>
      <c r="C1007" s="102">
        <v>2024</v>
      </c>
      <c r="D1007" s="102" t="s">
        <v>211</v>
      </c>
      <c r="E1007" s="102" t="s">
        <v>211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212</v>
      </c>
      <c r="B1008" s="102">
        <v>9</v>
      </c>
      <c r="C1008" s="102">
        <v>2024</v>
      </c>
      <c r="D1008" s="102" t="s">
        <v>211</v>
      </c>
      <c r="E1008" s="102" t="s">
        <v>211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212</v>
      </c>
      <c r="B1009" s="102">
        <v>9</v>
      </c>
      <c r="C1009" s="102">
        <v>2024</v>
      </c>
      <c r="D1009" s="102" t="s">
        <v>211</v>
      </c>
      <c r="E1009" s="102" t="s">
        <v>211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212</v>
      </c>
      <c r="B1010" s="102">
        <v>9</v>
      </c>
      <c r="C1010" s="102">
        <v>2024</v>
      </c>
      <c r="D1010" s="102" t="s">
        <v>211</v>
      </c>
      <c r="E1010" s="102" t="s">
        <v>211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212</v>
      </c>
      <c r="B1011" s="102">
        <v>9</v>
      </c>
      <c r="C1011" s="102">
        <v>2024</v>
      </c>
      <c r="D1011" s="102" t="s">
        <v>211</v>
      </c>
      <c r="E1011" s="102" t="s">
        <v>211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212</v>
      </c>
      <c r="B1012" s="102">
        <v>9</v>
      </c>
      <c r="C1012" s="102">
        <v>2024</v>
      </c>
      <c r="D1012" s="102" t="s">
        <v>211</v>
      </c>
      <c r="E1012" s="102" t="s">
        <v>211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212</v>
      </c>
      <c r="B1013" s="102">
        <v>9</v>
      </c>
      <c r="C1013" s="102">
        <v>2024</v>
      </c>
      <c r="D1013" s="102" t="s">
        <v>211</v>
      </c>
      <c r="E1013" s="102" t="s">
        <v>211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212</v>
      </c>
      <c r="B1014" s="102">
        <v>9</v>
      </c>
      <c r="C1014" s="102">
        <v>2024</v>
      </c>
      <c r="D1014" s="102" t="s">
        <v>211</v>
      </c>
      <c r="E1014" s="102" t="s">
        <v>211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212</v>
      </c>
      <c r="B1015" s="102">
        <v>9</v>
      </c>
      <c r="C1015" s="102">
        <v>2024</v>
      </c>
      <c r="D1015" s="102" t="s">
        <v>211</v>
      </c>
      <c r="E1015" s="102" t="s">
        <v>211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212</v>
      </c>
      <c r="B1016" s="102">
        <v>9</v>
      </c>
      <c r="C1016" s="102">
        <v>2024</v>
      </c>
      <c r="D1016" s="102" t="s">
        <v>211</v>
      </c>
      <c r="E1016" s="102" t="s">
        <v>211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212</v>
      </c>
      <c r="B1017" s="102">
        <v>9</v>
      </c>
      <c r="C1017" s="102">
        <v>2024</v>
      </c>
      <c r="D1017" s="102" t="s">
        <v>211</v>
      </c>
      <c r="E1017" s="102" t="s">
        <v>211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212</v>
      </c>
      <c r="B1018" s="102">
        <v>9</v>
      </c>
      <c r="C1018" s="102">
        <v>2024</v>
      </c>
      <c r="D1018" s="102" t="s">
        <v>211</v>
      </c>
      <c r="E1018" s="102" t="s">
        <v>211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212</v>
      </c>
      <c r="B1019" s="102">
        <v>9</v>
      </c>
      <c r="C1019" s="102">
        <v>2024</v>
      </c>
      <c r="D1019" s="102" t="s">
        <v>211</v>
      </c>
      <c r="E1019" s="102" t="s">
        <v>211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212</v>
      </c>
      <c r="B1020" s="102">
        <v>9</v>
      </c>
      <c r="C1020" s="102">
        <v>2024</v>
      </c>
      <c r="D1020" s="102" t="s">
        <v>211</v>
      </c>
      <c r="E1020" s="102" t="s">
        <v>211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212</v>
      </c>
      <c r="B1021" s="102">
        <v>9</v>
      </c>
      <c r="C1021" s="102">
        <v>2024</v>
      </c>
      <c r="D1021" s="102" t="s">
        <v>211</v>
      </c>
      <c r="E1021" s="102" t="s">
        <v>211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212</v>
      </c>
      <c r="B1022" s="102">
        <v>9</v>
      </c>
      <c r="C1022" s="102">
        <v>2024</v>
      </c>
      <c r="D1022" s="102" t="s">
        <v>211</v>
      </c>
      <c r="E1022" s="102" t="s">
        <v>211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212</v>
      </c>
      <c r="B1023" s="102">
        <v>9</v>
      </c>
      <c r="C1023" s="102">
        <v>2024</v>
      </c>
      <c r="D1023" s="102" t="s">
        <v>211</v>
      </c>
      <c r="E1023" s="102" t="s">
        <v>211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212</v>
      </c>
      <c r="B1024" s="102">
        <v>9</v>
      </c>
      <c r="C1024" s="102">
        <v>2024</v>
      </c>
      <c r="D1024" s="102" t="s">
        <v>211</v>
      </c>
      <c r="E1024" s="102" t="s">
        <v>211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212</v>
      </c>
      <c r="B1025" s="102">
        <v>9</v>
      </c>
      <c r="C1025" s="102">
        <v>2024</v>
      </c>
      <c r="D1025" s="102" t="s">
        <v>211</v>
      </c>
      <c r="E1025" s="102" t="s">
        <v>211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212</v>
      </c>
      <c r="B1026" s="102">
        <v>9</v>
      </c>
      <c r="C1026" s="102">
        <v>2024</v>
      </c>
      <c r="D1026" s="102" t="s">
        <v>211</v>
      </c>
      <c r="E1026" s="102" t="s">
        <v>211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212</v>
      </c>
      <c r="B1027" s="102">
        <v>9</v>
      </c>
      <c r="C1027" s="102">
        <v>2024</v>
      </c>
      <c r="D1027" s="102" t="s">
        <v>211</v>
      </c>
      <c r="E1027" s="102" t="s">
        <v>211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212</v>
      </c>
      <c r="B1028" s="102">
        <v>9</v>
      </c>
      <c r="C1028" s="102">
        <v>2024</v>
      </c>
      <c r="D1028" s="102" t="s">
        <v>211</v>
      </c>
      <c r="E1028" s="102" t="s">
        <v>211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212</v>
      </c>
      <c r="B1029" s="102">
        <v>9</v>
      </c>
      <c r="C1029" s="102">
        <v>2024</v>
      </c>
      <c r="D1029" s="102" t="s">
        <v>211</v>
      </c>
      <c r="E1029" s="102" t="s">
        <v>211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212</v>
      </c>
      <c r="B1030" s="102">
        <v>9</v>
      </c>
      <c r="C1030" s="102">
        <v>2024</v>
      </c>
      <c r="D1030" s="102" t="s">
        <v>211</v>
      </c>
      <c r="E1030" s="102" t="s">
        <v>211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212</v>
      </c>
      <c r="B1031" s="102">
        <v>9</v>
      </c>
      <c r="C1031" s="102">
        <v>2024</v>
      </c>
      <c r="D1031" s="102" t="s">
        <v>211</v>
      </c>
      <c r="E1031" s="102" t="s">
        <v>211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212</v>
      </c>
      <c r="B1032" s="102">
        <v>9</v>
      </c>
      <c r="C1032" s="102">
        <v>2024</v>
      </c>
      <c r="D1032" s="102" t="s">
        <v>211</v>
      </c>
      <c r="E1032" s="102" t="s">
        <v>211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212</v>
      </c>
      <c r="B1033" s="102">
        <v>9</v>
      </c>
      <c r="C1033" s="102">
        <v>2024</v>
      </c>
      <c r="D1033" s="102" t="s">
        <v>211</v>
      </c>
      <c r="E1033" s="102" t="s">
        <v>211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212</v>
      </c>
      <c r="B1034" s="102">
        <v>9</v>
      </c>
      <c r="C1034" s="102">
        <v>2024</v>
      </c>
      <c r="D1034" s="102" t="s">
        <v>211</v>
      </c>
      <c r="E1034" s="102" t="s">
        <v>211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212</v>
      </c>
      <c r="B1035" s="102">
        <v>9</v>
      </c>
      <c r="C1035" s="102">
        <v>2024</v>
      </c>
      <c r="D1035" s="102" t="s">
        <v>211</v>
      </c>
      <c r="E1035" s="102" t="s">
        <v>211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212</v>
      </c>
      <c r="B1036" s="102">
        <v>9</v>
      </c>
      <c r="C1036" s="102">
        <v>2024</v>
      </c>
      <c r="D1036" s="102" t="s">
        <v>211</v>
      </c>
      <c r="E1036" s="102" t="s">
        <v>211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212</v>
      </c>
      <c r="B1037" s="102">
        <v>9</v>
      </c>
      <c r="C1037" s="102">
        <v>2024</v>
      </c>
      <c r="D1037" s="102" t="s">
        <v>211</v>
      </c>
      <c r="E1037" s="102" t="s">
        <v>211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212</v>
      </c>
      <c r="B1038" s="102">
        <v>9</v>
      </c>
      <c r="C1038" s="102">
        <v>2024</v>
      </c>
      <c r="D1038" s="102" t="s">
        <v>211</v>
      </c>
      <c r="E1038" s="102" t="s">
        <v>211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212</v>
      </c>
      <c r="B1039" s="102">
        <v>9</v>
      </c>
      <c r="C1039" s="102">
        <v>2024</v>
      </c>
      <c r="D1039" s="102" t="s">
        <v>211</v>
      </c>
      <c r="E1039" s="102" t="s">
        <v>211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212</v>
      </c>
      <c r="B1040" s="102">
        <v>9</v>
      </c>
      <c r="C1040" s="102">
        <v>2024</v>
      </c>
      <c r="D1040" s="102" t="s">
        <v>211</v>
      </c>
      <c r="E1040" s="102" t="s">
        <v>211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212</v>
      </c>
      <c r="B1041" s="102">
        <v>9</v>
      </c>
      <c r="C1041" s="102">
        <v>2024</v>
      </c>
      <c r="D1041" s="102" t="s">
        <v>211</v>
      </c>
      <c r="E1041" s="102" t="s">
        <v>211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212</v>
      </c>
      <c r="B1042" s="102">
        <v>9</v>
      </c>
      <c r="C1042" s="102">
        <v>2024</v>
      </c>
      <c r="D1042" s="102" t="s">
        <v>211</v>
      </c>
      <c r="E1042" s="102" t="s">
        <v>211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212</v>
      </c>
      <c r="B1043" s="102">
        <v>9</v>
      </c>
      <c r="C1043" s="102">
        <v>2024</v>
      </c>
      <c r="D1043" s="102" t="s">
        <v>211</v>
      </c>
      <c r="E1043" s="102" t="s">
        <v>211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212</v>
      </c>
      <c r="B1044" s="102">
        <v>9</v>
      </c>
      <c r="C1044" s="102">
        <v>2024</v>
      </c>
      <c r="D1044" s="102" t="s">
        <v>211</v>
      </c>
      <c r="E1044" s="102" t="s">
        <v>211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212</v>
      </c>
      <c r="B1045" s="102">
        <v>9</v>
      </c>
      <c r="C1045" s="102">
        <v>2024</v>
      </c>
      <c r="D1045" s="102" t="s">
        <v>211</v>
      </c>
      <c r="E1045" s="102" t="s">
        <v>211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212</v>
      </c>
      <c r="B1046" s="102">
        <v>9</v>
      </c>
      <c r="C1046" s="102">
        <v>2024</v>
      </c>
      <c r="D1046" s="102" t="s">
        <v>211</v>
      </c>
      <c r="E1046" s="102" t="s">
        <v>211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212</v>
      </c>
      <c r="B1047" s="102">
        <v>9</v>
      </c>
      <c r="C1047" s="102">
        <v>2024</v>
      </c>
      <c r="D1047" s="102" t="s">
        <v>211</v>
      </c>
      <c r="E1047" s="102" t="s">
        <v>211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212</v>
      </c>
      <c r="B1048" s="102">
        <v>9</v>
      </c>
      <c r="C1048" s="102">
        <v>2024</v>
      </c>
      <c r="D1048" s="102" t="s">
        <v>211</v>
      </c>
      <c r="E1048" s="102" t="s">
        <v>211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212</v>
      </c>
      <c r="B1049" s="102">
        <v>9</v>
      </c>
      <c r="C1049" s="102">
        <v>2024</v>
      </c>
      <c r="D1049" s="102" t="s">
        <v>211</v>
      </c>
      <c r="E1049" s="102" t="s">
        <v>211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212</v>
      </c>
      <c r="B1050" s="102">
        <v>9</v>
      </c>
      <c r="C1050" s="102">
        <v>2024</v>
      </c>
      <c r="D1050" s="102" t="s">
        <v>211</v>
      </c>
      <c r="E1050" s="102" t="s">
        <v>211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212</v>
      </c>
      <c r="B1051" s="102">
        <v>9</v>
      </c>
      <c r="C1051" s="102">
        <v>2024</v>
      </c>
      <c r="D1051" s="102" t="s">
        <v>211</v>
      </c>
      <c r="E1051" s="102" t="s">
        <v>211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212</v>
      </c>
      <c r="B1052" s="102">
        <v>9</v>
      </c>
      <c r="C1052" s="102">
        <v>2024</v>
      </c>
      <c r="D1052" s="102" t="s">
        <v>211</v>
      </c>
      <c r="E1052" s="102" t="s">
        <v>211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212</v>
      </c>
      <c r="B1053" s="102">
        <v>9</v>
      </c>
      <c r="C1053" s="102">
        <v>2024</v>
      </c>
      <c r="D1053" s="102" t="s">
        <v>211</v>
      </c>
      <c r="E1053" s="102" t="s">
        <v>211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212</v>
      </c>
      <c r="B1054" s="102">
        <v>9</v>
      </c>
      <c r="C1054" s="102">
        <v>2024</v>
      </c>
      <c r="D1054" s="102" t="s">
        <v>211</v>
      </c>
      <c r="E1054" s="102" t="s">
        <v>211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212</v>
      </c>
      <c r="B1055" s="102">
        <v>9</v>
      </c>
      <c r="C1055" s="102">
        <v>2024</v>
      </c>
      <c r="D1055" s="102" t="s">
        <v>211</v>
      </c>
      <c r="E1055" s="102" t="s">
        <v>211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212</v>
      </c>
      <c r="B1056" s="102">
        <v>9</v>
      </c>
      <c r="C1056" s="102">
        <v>2024</v>
      </c>
      <c r="D1056" s="102" t="s">
        <v>211</v>
      </c>
      <c r="E1056" s="102" t="s">
        <v>211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212</v>
      </c>
      <c r="B1057" s="102">
        <v>9</v>
      </c>
      <c r="C1057" s="102">
        <v>2024</v>
      </c>
      <c r="D1057" s="102" t="s">
        <v>211</v>
      </c>
      <c r="E1057" s="102" t="s">
        <v>211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212</v>
      </c>
      <c r="B1058" s="102">
        <v>9</v>
      </c>
      <c r="C1058" s="102">
        <v>2024</v>
      </c>
      <c r="D1058" s="102" t="s">
        <v>211</v>
      </c>
      <c r="E1058" s="102" t="s">
        <v>211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212</v>
      </c>
      <c r="B1059" s="102">
        <v>9</v>
      </c>
      <c r="C1059" s="102">
        <v>2024</v>
      </c>
      <c r="D1059" s="102" t="s">
        <v>211</v>
      </c>
      <c r="E1059" s="102" t="s">
        <v>211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212</v>
      </c>
      <c r="B1060" s="102">
        <v>9</v>
      </c>
      <c r="C1060" s="102">
        <v>2024</v>
      </c>
      <c r="D1060" s="102" t="s">
        <v>211</v>
      </c>
      <c r="E1060" s="102" t="s">
        <v>211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212</v>
      </c>
      <c r="B1061" s="102">
        <v>9</v>
      </c>
      <c r="C1061" s="102">
        <v>2024</v>
      </c>
      <c r="D1061" s="102" t="s">
        <v>211</v>
      </c>
      <c r="E1061" s="102" t="s">
        <v>211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212</v>
      </c>
      <c r="B1062" s="102">
        <v>9</v>
      </c>
      <c r="C1062" s="102">
        <v>2024</v>
      </c>
      <c r="D1062" s="102" t="s">
        <v>211</v>
      </c>
      <c r="E1062" s="102" t="s">
        <v>211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212</v>
      </c>
      <c r="B1063" s="102">
        <v>9</v>
      </c>
      <c r="C1063" s="102">
        <v>2024</v>
      </c>
      <c r="D1063" s="102" t="s">
        <v>211</v>
      </c>
      <c r="E1063" s="102" t="s">
        <v>211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212</v>
      </c>
      <c r="B1064" s="102">
        <v>9</v>
      </c>
      <c r="C1064" s="102">
        <v>2024</v>
      </c>
      <c r="D1064" s="102" t="s">
        <v>211</v>
      </c>
      <c r="E1064" s="102" t="s">
        <v>211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212</v>
      </c>
      <c r="B1065" s="102">
        <v>9</v>
      </c>
      <c r="C1065" s="102">
        <v>2024</v>
      </c>
      <c r="D1065" s="102" t="s">
        <v>211</v>
      </c>
      <c r="E1065" s="102" t="s">
        <v>211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212</v>
      </c>
      <c r="B1066" s="102">
        <v>9</v>
      </c>
      <c r="C1066" s="102">
        <v>2024</v>
      </c>
      <c r="D1066" s="102" t="s">
        <v>211</v>
      </c>
      <c r="E1066" s="102" t="s">
        <v>211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212</v>
      </c>
      <c r="B1067" s="102">
        <v>3</v>
      </c>
      <c r="C1067" s="102">
        <v>2024</v>
      </c>
      <c r="D1067" s="102" t="s">
        <v>211</v>
      </c>
      <c r="E1067" s="102" t="s">
        <v>211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212</v>
      </c>
      <c r="B1068" s="102">
        <v>3</v>
      </c>
      <c r="C1068" s="102">
        <v>2024</v>
      </c>
      <c r="D1068" s="102" t="s">
        <v>211</v>
      </c>
      <c r="E1068" s="102" t="s">
        <v>211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212</v>
      </c>
      <c r="B1069" s="102">
        <v>3</v>
      </c>
      <c r="C1069" s="102">
        <v>2024</v>
      </c>
      <c r="D1069" s="102" t="s">
        <v>211</v>
      </c>
      <c r="E1069" s="102" t="s">
        <v>211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212</v>
      </c>
      <c r="B1070" s="102">
        <v>3</v>
      </c>
      <c r="C1070" s="102">
        <v>2024</v>
      </c>
      <c r="D1070" s="102" t="s">
        <v>211</v>
      </c>
      <c r="E1070" s="102" t="s">
        <v>211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212</v>
      </c>
      <c r="B1071" s="102">
        <v>3</v>
      </c>
      <c r="C1071" s="102">
        <v>2024</v>
      </c>
      <c r="D1071" s="102" t="s">
        <v>211</v>
      </c>
      <c r="E1071" s="102" t="s">
        <v>211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212</v>
      </c>
      <c r="B1072" s="102">
        <v>3</v>
      </c>
      <c r="C1072" s="102">
        <v>2024</v>
      </c>
      <c r="D1072" s="102" t="s">
        <v>211</v>
      </c>
      <c r="E1072" s="102" t="s">
        <v>211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212</v>
      </c>
      <c r="B1073" s="102">
        <v>3</v>
      </c>
      <c r="C1073" s="102">
        <v>2024</v>
      </c>
      <c r="D1073" s="102" t="s">
        <v>211</v>
      </c>
      <c r="E1073" s="102" t="s">
        <v>211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212</v>
      </c>
      <c r="B1074" s="102">
        <v>3</v>
      </c>
      <c r="C1074" s="102">
        <v>2024</v>
      </c>
      <c r="D1074" s="102" t="s">
        <v>211</v>
      </c>
      <c r="E1074" s="102" t="s">
        <v>211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212</v>
      </c>
      <c r="B1075" s="102">
        <v>3</v>
      </c>
      <c r="C1075" s="102">
        <v>2024</v>
      </c>
      <c r="D1075" s="102" t="s">
        <v>211</v>
      </c>
      <c r="E1075" s="102" t="s">
        <v>211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212</v>
      </c>
      <c r="B1076" s="102">
        <v>3</v>
      </c>
      <c r="C1076" s="102">
        <v>2024</v>
      </c>
      <c r="D1076" s="102" t="s">
        <v>211</v>
      </c>
      <c r="E1076" s="102" t="s">
        <v>211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212</v>
      </c>
      <c r="B1077" s="102">
        <v>3</v>
      </c>
      <c r="C1077" s="102">
        <v>2024</v>
      </c>
      <c r="D1077" s="102" t="s">
        <v>211</v>
      </c>
      <c r="E1077" s="102" t="s">
        <v>211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212</v>
      </c>
      <c r="B1078" s="102">
        <v>3</v>
      </c>
      <c r="C1078" s="102">
        <v>2024</v>
      </c>
      <c r="D1078" s="102" t="s">
        <v>211</v>
      </c>
      <c r="E1078" s="102" t="s">
        <v>211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212</v>
      </c>
      <c r="B1079" s="102">
        <v>3</v>
      </c>
      <c r="C1079" s="102">
        <v>2024</v>
      </c>
      <c r="D1079" s="102" t="s">
        <v>211</v>
      </c>
      <c r="E1079" s="102" t="s">
        <v>211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212</v>
      </c>
      <c r="B1080" s="102">
        <v>3</v>
      </c>
      <c r="C1080" s="102">
        <v>2024</v>
      </c>
      <c r="D1080" s="102" t="s">
        <v>211</v>
      </c>
      <c r="E1080" s="102" t="s">
        <v>211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212</v>
      </c>
      <c r="B1081" s="102">
        <v>3</v>
      </c>
      <c r="C1081" s="102">
        <v>2024</v>
      </c>
      <c r="D1081" s="102" t="s">
        <v>211</v>
      </c>
      <c r="E1081" s="102" t="s">
        <v>211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212</v>
      </c>
      <c r="B1082" s="102">
        <v>3</v>
      </c>
      <c r="C1082" s="102">
        <v>2024</v>
      </c>
      <c r="D1082" s="102" t="s">
        <v>211</v>
      </c>
      <c r="E1082" s="102" t="s">
        <v>211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212</v>
      </c>
      <c r="B1083" s="102">
        <v>3</v>
      </c>
      <c r="C1083" s="102">
        <v>2024</v>
      </c>
      <c r="D1083" s="102" t="s">
        <v>211</v>
      </c>
      <c r="E1083" s="102" t="s">
        <v>211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212</v>
      </c>
      <c r="B1084" s="102">
        <v>3</v>
      </c>
      <c r="C1084" s="102">
        <v>2024</v>
      </c>
      <c r="D1084" s="102" t="s">
        <v>211</v>
      </c>
      <c r="E1084" s="102" t="s">
        <v>211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212</v>
      </c>
      <c r="B1085" s="102">
        <v>3</v>
      </c>
      <c r="C1085" s="102">
        <v>2024</v>
      </c>
      <c r="D1085" s="102" t="s">
        <v>211</v>
      </c>
      <c r="E1085" s="102" t="s">
        <v>211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212</v>
      </c>
      <c r="B1086" s="102">
        <v>3</v>
      </c>
      <c r="C1086" s="102">
        <v>2024</v>
      </c>
      <c r="D1086" s="102" t="s">
        <v>211</v>
      </c>
      <c r="E1086" s="102" t="s">
        <v>211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212</v>
      </c>
      <c r="B1087" s="102">
        <v>3</v>
      </c>
      <c r="C1087" s="102">
        <v>2024</v>
      </c>
      <c r="D1087" s="102" t="s">
        <v>211</v>
      </c>
      <c r="E1087" s="102" t="s">
        <v>211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212</v>
      </c>
      <c r="B1088" s="102">
        <v>3</v>
      </c>
      <c r="C1088" s="102">
        <v>2024</v>
      </c>
      <c r="D1088" s="102" t="s">
        <v>211</v>
      </c>
      <c r="E1088" s="102" t="s">
        <v>211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212</v>
      </c>
      <c r="B1089" s="102">
        <v>3</v>
      </c>
      <c r="C1089" s="102">
        <v>2024</v>
      </c>
      <c r="D1089" s="102" t="s">
        <v>211</v>
      </c>
      <c r="E1089" s="102" t="s">
        <v>211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212</v>
      </c>
      <c r="B1090" s="102">
        <v>3</v>
      </c>
      <c r="C1090" s="102">
        <v>2024</v>
      </c>
      <c r="D1090" s="102" t="s">
        <v>211</v>
      </c>
      <c r="E1090" s="102" t="s">
        <v>211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212</v>
      </c>
      <c r="B1091" s="102">
        <v>3</v>
      </c>
      <c r="C1091" s="102">
        <v>2024</v>
      </c>
      <c r="D1091" s="102" t="s">
        <v>211</v>
      </c>
      <c r="E1091" s="102" t="s">
        <v>211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212</v>
      </c>
      <c r="B1092" s="102">
        <v>3</v>
      </c>
      <c r="C1092" s="102">
        <v>2024</v>
      </c>
      <c r="D1092" s="102" t="s">
        <v>211</v>
      </c>
      <c r="E1092" s="102" t="s">
        <v>211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212</v>
      </c>
      <c r="B1093" s="102">
        <v>3</v>
      </c>
      <c r="C1093" s="102">
        <v>2024</v>
      </c>
      <c r="D1093" s="102" t="s">
        <v>211</v>
      </c>
      <c r="E1093" s="102" t="s">
        <v>211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212</v>
      </c>
      <c r="B1094" s="102">
        <v>3</v>
      </c>
      <c r="C1094" s="102">
        <v>2024</v>
      </c>
      <c r="D1094" s="102" t="s">
        <v>211</v>
      </c>
      <c r="E1094" s="102" t="s">
        <v>211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212</v>
      </c>
      <c r="B1095" s="102">
        <v>3</v>
      </c>
      <c r="C1095" s="102">
        <v>2024</v>
      </c>
      <c r="D1095" s="102" t="s">
        <v>211</v>
      </c>
      <c r="E1095" s="102" t="s">
        <v>211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212</v>
      </c>
      <c r="B1096" s="102">
        <v>3</v>
      </c>
      <c r="C1096" s="102">
        <v>2024</v>
      </c>
      <c r="D1096" s="102" t="s">
        <v>211</v>
      </c>
      <c r="E1096" s="102" t="s">
        <v>211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212</v>
      </c>
      <c r="B1097" s="102">
        <v>3</v>
      </c>
      <c r="C1097" s="102">
        <v>2024</v>
      </c>
      <c r="D1097" s="102" t="s">
        <v>211</v>
      </c>
      <c r="E1097" s="102" t="s">
        <v>211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211</v>
      </c>
      <c r="E1098" s="102" t="s">
        <v>211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211</v>
      </c>
      <c r="E1099" s="102" t="s">
        <v>211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211</v>
      </c>
      <c r="E1100" s="102" t="s">
        <v>211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211</v>
      </c>
      <c r="E1101" s="102" t="s">
        <v>211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211</v>
      </c>
      <c r="E1102" s="102" t="s">
        <v>211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211</v>
      </c>
      <c r="E1103" s="102" t="s">
        <v>211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211</v>
      </c>
      <c r="E1104" s="102" t="s">
        <v>211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211</v>
      </c>
      <c r="E1105" s="102" t="s">
        <v>211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211</v>
      </c>
      <c r="E1106" s="102" t="s">
        <v>211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211</v>
      </c>
      <c r="E1107" s="102" t="s">
        <v>211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211</v>
      </c>
      <c r="E1108" s="102" t="s">
        <v>211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211</v>
      </c>
      <c r="E1109" s="102" t="s">
        <v>211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211</v>
      </c>
      <c r="E1110" s="102" t="s">
        <v>211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211</v>
      </c>
      <c r="E1111" s="102" t="s">
        <v>211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211</v>
      </c>
      <c r="E1112" s="102" t="s">
        <v>211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211</v>
      </c>
      <c r="E1113" s="102" t="s">
        <v>211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211</v>
      </c>
      <c r="E1114" s="102" t="s">
        <v>211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211</v>
      </c>
      <c r="E1115" s="102" t="s">
        <v>211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211</v>
      </c>
      <c r="E1116" s="102" t="s">
        <v>211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211</v>
      </c>
      <c r="E1117" s="102" t="s">
        <v>211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211</v>
      </c>
      <c r="E1118" s="102" t="s">
        <v>211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211</v>
      </c>
      <c r="E1119" s="102" t="s">
        <v>211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211</v>
      </c>
      <c r="E1120" s="102" t="s">
        <v>211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211</v>
      </c>
      <c r="E1121" s="102" t="s">
        <v>211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211</v>
      </c>
      <c r="E1122" s="102" t="s">
        <v>211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211</v>
      </c>
      <c r="E1123" s="102" t="s">
        <v>211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211</v>
      </c>
      <c r="E1124" s="102" t="s">
        <v>211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211</v>
      </c>
      <c r="E1125" s="102" t="s">
        <v>211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211</v>
      </c>
      <c r="E1126" s="102" t="s">
        <v>211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211</v>
      </c>
      <c r="E1127" s="102" t="s">
        <v>211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203">
        <v>5</v>
      </c>
      <c r="C1128" s="102">
        <v>2024</v>
      </c>
      <c r="D1128" s="102" t="s">
        <v>211</v>
      </c>
      <c r="E1128" s="102" t="s">
        <v>211</v>
      </c>
      <c r="F1128" s="103">
        <v>45778</v>
      </c>
      <c r="G1128" s="203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04">
        <f>IFERROR(Inv_SY!J1129/Inv_SY!$P1129-1,"")</f>
        <v>1.4351566462919685E-2</v>
      </c>
      <c r="K1128" s="204">
        <f>IFERROR(Inv_SY!K1129/Inv_SY!$P1129-1,"")</f>
        <v>-9.0708847879292787E-3</v>
      </c>
      <c r="L1128" s="204">
        <f>IFERROR(Inv_SY!L1129/Inv_SY!$P1129-1,"")</f>
        <v>-3.6617121232399685E-2</v>
      </c>
      <c r="M1128" s="204">
        <f>IFERROR(Inv_SY!M1129/Inv_SY!$P1129-1,"")</f>
        <v>-1.5405873007560134E-3</v>
      </c>
      <c r="N1128" s="204">
        <f>IFERROR(Inv_SY!N1129/Inv_SY!$P1129-1,"")</f>
        <v>1.2414908790047807E-2</v>
      </c>
      <c r="O1128" s="204">
        <f>IFERROR(Inv_SY!O1129/Inv_SY!$P1129-1,"")</f>
        <v>2.0462118068117929E-2</v>
      </c>
      <c r="P1128" s="204">
        <f>IFERROR(Inv_SY!J1129/Inv_SY!$Q1129-1,"")</f>
        <v>-5.9880239520957446E-3</v>
      </c>
      <c r="Q1128" s="204">
        <f>IFERROR(Inv_SY!K1129/Inv_SY!$Q1129-1,"")</f>
        <v>-2.8940812533009619E-2</v>
      </c>
      <c r="R1128" s="204">
        <f>IFERROR(Inv_SY!L1129/Inv_SY!$Q1129-1,"")</f>
        <v>-5.5934696927875116E-2</v>
      </c>
      <c r="S1128" s="204">
        <f>IFERROR(Inv_SY!M1129/Inv_SY!$Q1129-1,"")</f>
        <v>-2.1561511181354076E-2</v>
      </c>
      <c r="T1128" s="204">
        <f>IFERROR(Inv_SY!N1129/Inv_SY!$Q1129-1,"")</f>
        <v>-7.8858481227159771E-3</v>
      </c>
      <c r="U1128" s="205">
        <f>IFERROR(Inv_SY!O1129/Inv_SY!$Q1129-1,"")</f>
        <v>0</v>
      </c>
    </row>
    <row r="1129" spans="1:21">
      <c r="A1129" s="102" t="s">
        <v>4</v>
      </c>
      <c r="B1129" s="203">
        <v>5</v>
      </c>
      <c r="C1129" s="102">
        <v>2024</v>
      </c>
      <c r="D1129" s="102" t="s">
        <v>211</v>
      </c>
      <c r="E1129" s="102" t="s">
        <v>211</v>
      </c>
      <c r="F1129" s="103">
        <v>45778</v>
      </c>
      <c r="G1129" s="203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04">
        <f>IFERROR(Inv_SY!J1130/Inv_SY!$P1130-1,"")</f>
        <v>8.6971092693897134E-3</v>
      </c>
      <c r="K1129" s="204">
        <f>IFERROR(Inv_SY!K1130/Inv_SY!$P1130-1,"")</f>
        <v>-1.6846202761157003E-2</v>
      </c>
      <c r="L1129" s="204">
        <f>IFERROR(Inv_SY!L1130/Inv_SY!$P1130-1,"")</f>
        <v>-1.6810065911743721E-2</v>
      </c>
      <c r="M1129" s="204">
        <f>IFERROR(Inv_SY!M1130/Inv_SY!$P1130-1,"")</f>
        <v>4.7741520500945711E-3</v>
      </c>
      <c r="N1129" s="204">
        <f>IFERROR(Inv_SY!N1130/Inv_SY!$P1130-1,"")</f>
        <v>1.9861987293056327E-2</v>
      </c>
      <c r="O1129" s="204">
        <f>IFERROR(Inv_SY!O1130/Inv_SY!$P1130-1,"")</f>
        <v>3.2302006036077913E-4</v>
      </c>
      <c r="P1129" s="204">
        <f>IFERROR(Inv_SY!J1130/Inv_SY!$Q1130-1,"")</f>
        <v>-1.0947440107362705E-2</v>
      </c>
      <c r="Q1129" s="204">
        <f>IFERROR(Inv_SY!K1130/Inv_SY!$Q1130-1,"")</f>
        <v>-3.599329175082322E-2</v>
      </c>
      <c r="R1129" s="204">
        <f>IFERROR(Inv_SY!L1130/Inv_SY!$Q1130-1,"")</f>
        <v>-3.5957858672756249E-2</v>
      </c>
      <c r="S1129" s="204">
        <f>IFERROR(Inv_SY!M1130/Inv_SY!$Q1130-1,"")</f>
        <v>-1.4793997061316344E-2</v>
      </c>
      <c r="T1129" s="204">
        <f>IFERROR(Inv_SY!N1130/Inv_SY!$Q1130-1,"")</f>
        <v>0</v>
      </c>
      <c r="U1129" s="205">
        <f>IFERROR(Inv_SY!O1130/Inv_SY!$Q1130-1,"")</f>
        <v>-1.9158442491376992E-2</v>
      </c>
    </row>
    <row r="1130" spans="1:21">
      <c r="A1130" s="102" t="s">
        <v>4</v>
      </c>
      <c r="B1130" s="203">
        <v>5</v>
      </c>
      <c r="C1130" s="102">
        <v>2024</v>
      </c>
      <c r="D1130" s="102" t="s">
        <v>211</v>
      </c>
      <c r="E1130" s="102" t="s">
        <v>211</v>
      </c>
      <c r="F1130" s="103">
        <v>45778</v>
      </c>
      <c r="G1130" s="203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04">
        <f>IFERROR(Inv_SY!J1131/Inv_SY!$P1131-1,"")</f>
        <v>1.5978288321204293E-2</v>
      </c>
      <c r="K1130" s="204">
        <f>IFERROR(Inv_SY!K1131/Inv_SY!$P1131-1,"")</f>
        <v>-8.2204475900046203E-3</v>
      </c>
      <c r="L1130" s="204">
        <f>IFERROR(Inv_SY!L1131/Inv_SY!$P1131-1,"")</f>
        <v>-9.469929576624514E-3</v>
      </c>
      <c r="M1130" s="204">
        <f>IFERROR(Inv_SY!M1131/Inv_SY!$P1131-1,"")</f>
        <v>-4.5978940419811876E-3</v>
      </c>
      <c r="N1130" s="204">
        <f>IFERROR(Inv_SY!N1131/Inv_SY!$P1131-1,"")</f>
        <v>4.3899987883206926E-3</v>
      </c>
      <c r="O1130" s="204">
        <f>IFERROR(Inv_SY!O1131/Inv_SY!$P1131-1,"")</f>
        <v>1.9199840990853367E-3</v>
      </c>
      <c r="P1130" s="204">
        <f>IFERROR(Inv_SY!J1131/Inv_SY!$Q1131-1,"")</f>
        <v>0</v>
      </c>
      <c r="Q1130" s="204">
        <f>IFERROR(Inv_SY!K1131/Inv_SY!$Q1131-1,"")</f>
        <v>-2.3818162444391278E-2</v>
      </c>
      <c r="R1130" s="204">
        <f>IFERROR(Inv_SY!L1131/Inv_SY!$Q1131-1,"")</f>
        <v>-2.5047993830536686E-2</v>
      </c>
      <c r="S1130" s="204">
        <f>IFERROR(Inv_SY!M1131/Inv_SY!$Q1131-1,"")</f>
        <v>-2.0252580788104657E-2</v>
      </c>
      <c r="T1130" s="204">
        <f>IFERROR(Inv_SY!N1131/Inv_SY!$Q1131-1,"")</f>
        <v>-1.1406040528712635E-2</v>
      </c>
      <c r="U1130" s="205">
        <f>IFERROR(Inv_SY!O1131/Inv_SY!$Q1131-1,"")</f>
        <v>-1.3837209302325681E-2</v>
      </c>
    </row>
    <row r="1131" spans="1:21">
      <c r="A1131" s="102" t="s">
        <v>4</v>
      </c>
      <c r="B1131" s="203">
        <v>5</v>
      </c>
      <c r="C1131" s="102">
        <v>2024</v>
      </c>
      <c r="D1131" s="102" t="s">
        <v>211</v>
      </c>
      <c r="E1131" s="102" t="s">
        <v>211</v>
      </c>
      <c r="F1131" s="103">
        <v>45778</v>
      </c>
      <c r="G1131" s="203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04">
        <f>IFERROR(Inv_SY!J1132/Inv_SY!$P1132-1,"")</f>
        <v>1.1456003047829677E-2</v>
      </c>
      <c r="K1131" s="204">
        <f>IFERROR(Inv_SY!K1132/Inv_SY!$P1132-1,"")</f>
        <v>-9.7324871908383015E-3</v>
      </c>
      <c r="L1131" s="204">
        <f>IFERROR(Inv_SY!L1132/Inv_SY!$P1132-1,"")</f>
        <v>-4.5765288884569433E-3</v>
      </c>
      <c r="M1131" s="204">
        <f>IFERROR(Inv_SY!M1132/Inv_SY!$P1132-1,"")</f>
        <v>7.3574879822755346E-3</v>
      </c>
      <c r="N1131" s="204">
        <f>IFERROR(Inv_SY!N1132/Inv_SY!$P1132-1,"")</f>
        <v>-2.6503495140385303E-3</v>
      </c>
      <c r="O1131" s="204">
        <f>IFERROR(Inv_SY!O1132/Inv_SY!$P1132-1,"")</f>
        <v>-1.8541254367721027E-3</v>
      </c>
      <c r="P1131" s="204">
        <f>IFERROR(Inv_SY!J1132/Inv_SY!$Q1132-1,"")</f>
        <v>0</v>
      </c>
      <c r="Q1131" s="204">
        <f>IFERROR(Inv_SY!K1132/Inv_SY!$Q1132-1,"")</f>
        <v>-2.0948504111716781E-2</v>
      </c>
      <c r="R1131" s="204">
        <f>IFERROR(Inv_SY!L1132/Inv_SY!$Q1132-1,"")</f>
        <v>-1.5850943479474799E-2</v>
      </c>
      <c r="S1131" s="204">
        <f>IFERROR(Inv_SY!M1132/Inv_SY!$Q1132-1,"")</f>
        <v>-4.0520942613461175E-3</v>
      </c>
      <c r="T1131" s="204">
        <f>IFERROR(Inv_SY!N1132/Inv_SY!$Q1132-1,"")</f>
        <v>-1.3946580493231053E-2</v>
      </c>
      <c r="U1131" s="205">
        <f>IFERROR(Inv_SY!O1132/Inv_SY!$Q1132-1,"")</f>
        <v>-1.3159374648520905E-2</v>
      </c>
    </row>
    <row r="1132" spans="1:21">
      <c r="A1132" s="102" t="s">
        <v>4</v>
      </c>
      <c r="B1132" s="203">
        <v>5</v>
      </c>
      <c r="C1132" s="102">
        <v>2024</v>
      </c>
      <c r="D1132" s="102" t="s">
        <v>211</v>
      </c>
      <c r="E1132" s="102" t="s">
        <v>211</v>
      </c>
      <c r="F1132" s="103">
        <v>45778</v>
      </c>
      <c r="G1132" s="203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04">
        <f>IFERROR(Inv_SY!J1133/Inv_SY!$P1133-1,"")</f>
        <v>8.8744115309900007E-3</v>
      </c>
      <c r="K1132" s="204">
        <f>IFERROR(Inv_SY!K1133/Inv_SY!$P1133-1,"")</f>
        <v>-1.0415303283634714E-2</v>
      </c>
      <c r="L1132" s="204">
        <f>IFERROR(Inv_SY!L1133/Inv_SY!$P1133-1,"")</f>
        <v>-1.2407323445899232E-2</v>
      </c>
      <c r="M1132" s="204">
        <f>IFERROR(Inv_SY!M1133/Inv_SY!$P1133-1,"")</f>
        <v>1.1665473996500308E-2</v>
      </c>
      <c r="N1132" s="204">
        <f>IFERROR(Inv_SY!N1133/Inv_SY!$P1133-1,"")</f>
        <v>4.4948616658986307E-3</v>
      </c>
      <c r="O1132" s="204">
        <f>IFERROR(Inv_SY!O1133/Inv_SY!$P1133-1,"")</f>
        <v>-2.2121204638559933E-3</v>
      </c>
      <c r="P1132" s="204">
        <f>IFERROR(Inv_SY!J1133/Inv_SY!$Q1133-1,"")</f>
        <v>-2.7588788361871952E-3</v>
      </c>
      <c r="Q1132" s="204">
        <f>IFERROR(Inv_SY!K1133/Inv_SY!$Q1133-1,"")</f>
        <v>-2.1826164723114161E-2</v>
      </c>
      <c r="R1132" s="204">
        <f>IFERROR(Inv_SY!L1133/Inv_SY!$Q1133-1,"")</f>
        <v>-2.3795214980799839E-2</v>
      </c>
      <c r="S1132" s="204">
        <f>IFERROR(Inv_SY!M1133/Inv_SY!$Q1133-1,"")</f>
        <v>0</v>
      </c>
      <c r="T1132" s="204">
        <f>IFERROR(Inv_SY!N1133/Inv_SY!$Q1133-1,"")</f>
        <v>-7.0879282874749538E-3</v>
      </c>
      <c r="U1132" s="205">
        <f>IFERROR(Inv_SY!O1133/Inv_SY!$Q1133-1,"")</f>
        <v>-1.3717572475349993E-2</v>
      </c>
    </row>
    <row r="1133" spans="1:21">
      <c r="A1133" s="102" t="s">
        <v>4</v>
      </c>
      <c r="B1133" s="203">
        <v>5</v>
      </c>
      <c r="C1133" s="102">
        <v>2024</v>
      </c>
      <c r="D1133" s="102" t="s">
        <v>211</v>
      </c>
      <c r="E1133" s="102" t="s">
        <v>211</v>
      </c>
      <c r="F1133" s="103">
        <v>45778</v>
      </c>
      <c r="G1133" s="203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04">
        <f>IFERROR(Inv_SY!J1134/Inv_SY!$P1134-1,"")</f>
        <v>2.1480759685863271E-2</v>
      </c>
      <c r="K1133" s="204">
        <f>IFERROR(Inv_SY!K1134/Inv_SY!$P1134-1,"")</f>
        <v>9.8200662157787999E-3</v>
      </c>
      <c r="L1133" s="204">
        <f>IFERROR(Inv_SY!L1134/Inv_SY!$P1134-1,"")</f>
        <v>-2.4724222298549758E-2</v>
      </c>
      <c r="M1133" s="204">
        <f>IFERROR(Inv_SY!M1134/Inv_SY!$P1134-1,"")</f>
        <v>3.7665897946237425E-3</v>
      </c>
      <c r="N1133" s="204">
        <f>IFERROR(Inv_SY!N1134/Inv_SY!$P1134-1,"")</f>
        <v>-3.8895812880878067E-3</v>
      </c>
      <c r="O1133" s="204">
        <f>IFERROR(Inv_SY!O1134/Inv_SY!$P1134-1,"")</f>
        <v>-6.4536121096276933E-3</v>
      </c>
      <c r="P1133" s="204">
        <f>IFERROR(Inv_SY!J1134/Inv_SY!$Q1134-1,"")</f>
        <v>0</v>
      </c>
      <c r="Q1133" s="204">
        <f>IFERROR(Inv_SY!K1134/Inv_SY!$Q1134-1,"")</f>
        <v>-1.1415480281459556E-2</v>
      </c>
      <c r="R1133" s="204">
        <f>IFERROR(Inv_SY!L1134/Inv_SY!$Q1134-1,"")</f>
        <v>-4.5233335573175548E-2</v>
      </c>
      <c r="S1133" s="204">
        <f>IFERROR(Inv_SY!M1134/Inv_SY!$Q1134-1,"")</f>
        <v>-1.7341657905222796E-2</v>
      </c>
      <c r="T1133" s="204">
        <f>IFERROR(Inv_SY!N1134/Inv_SY!$Q1134-1,"")</f>
        <v>-2.483682706050494E-2</v>
      </c>
      <c r="U1133" s="205">
        <f>IFERROR(Inv_SY!O1134/Inv_SY!$Q1134-1,"")</f>
        <v>-2.7346938775510088E-2</v>
      </c>
    </row>
    <row r="1134" spans="1:21">
      <c r="A1134" s="102" t="s">
        <v>4</v>
      </c>
      <c r="B1134" s="203">
        <v>5</v>
      </c>
      <c r="C1134" s="102">
        <v>2024</v>
      </c>
      <c r="D1134" s="102" t="s">
        <v>211</v>
      </c>
      <c r="E1134" s="102" t="s">
        <v>211</v>
      </c>
      <c r="F1134" s="103">
        <v>45778</v>
      </c>
      <c r="G1134" s="203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04">
        <f>IFERROR(Inv_SY!J1135/Inv_SY!$P1135-1,"")</f>
        <v>1.5958599237635429E-2</v>
      </c>
      <c r="K1134" s="204">
        <f>IFERROR(Inv_SY!K1135/Inv_SY!$P1135-1,"")</f>
        <v>2.6474052997809139E-3</v>
      </c>
      <c r="L1134" s="204">
        <f>IFERROR(Inv_SY!L1135/Inv_SY!$P1135-1,"")</f>
        <v>-1.2670562554984444E-2</v>
      </c>
      <c r="M1134" s="204">
        <f>IFERROR(Inv_SY!M1135/Inv_SY!$P1135-1,"")</f>
        <v>6.3529419327987835E-3</v>
      </c>
      <c r="N1134" s="204">
        <f>IFERROR(Inv_SY!N1135/Inv_SY!$P1135-1,"")</f>
        <v>-4.1069067705934437E-3</v>
      </c>
      <c r="O1134" s="204">
        <f>IFERROR(Inv_SY!O1135/Inv_SY!$P1135-1,"")</f>
        <v>-8.1814771446371282E-3</v>
      </c>
      <c r="P1134" s="204">
        <f>IFERROR(Inv_SY!J1135/Inv_SY!$Q1135-1,"")</f>
        <v>0</v>
      </c>
      <c r="Q1134" s="204">
        <f>IFERROR(Inv_SY!K1135/Inv_SY!$Q1135-1,"")</f>
        <v>-1.3102102731196941E-2</v>
      </c>
      <c r="R1134" s="204">
        <f>IFERROR(Inv_SY!L1135/Inv_SY!$Q1135-1,"")</f>
        <v>-2.8179457129555163E-2</v>
      </c>
      <c r="S1134" s="204">
        <f>IFERROR(Inv_SY!M1135/Inv_SY!$Q1135-1,"")</f>
        <v>-9.4547723815170404E-3</v>
      </c>
      <c r="T1134" s="204">
        <f>IFERROR(Inv_SY!N1135/Inv_SY!$Q1135-1,"")</f>
        <v>-1.9750318589050631E-2</v>
      </c>
      <c r="U1134" s="205">
        <f>IFERROR(Inv_SY!O1135/Inv_SY!$Q1135-1,"")</f>
        <v>-2.3760885926244479E-2</v>
      </c>
    </row>
    <row r="1135" spans="1:21">
      <c r="A1135" s="102" t="s">
        <v>4</v>
      </c>
      <c r="B1135" s="203">
        <v>5</v>
      </c>
      <c r="C1135" s="102">
        <v>2024</v>
      </c>
      <c r="D1135" s="102" t="s">
        <v>211</v>
      </c>
      <c r="E1135" s="102" t="s">
        <v>211</v>
      </c>
      <c r="F1135" s="103">
        <v>45778</v>
      </c>
      <c r="G1135" s="203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04">
        <f>IFERROR(Inv_SY!J1136/Inv_SY!$P1136-1,"")</f>
        <v>1.6311848877178958E-2</v>
      </c>
      <c r="K1135" s="204">
        <f>IFERROR(Inv_SY!K1136/Inv_SY!$P1136-1,"")</f>
        <v>1.348492223800557E-2</v>
      </c>
      <c r="L1135" s="204">
        <f>IFERROR(Inv_SY!L1136/Inv_SY!$P1136-1,"")</f>
        <v>-6.3542006727207445E-3</v>
      </c>
      <c r="M1135" s="204">
        <f>IFERROR(Inv_SY!M1136/Inv_SY!$P1136-1,"")</f>
        <v>1.2655474594296168E-2</v>
      </c>
      <c r="N1135" s="204">
        <f>IFERROR(Inv_SY!N1136/Inv_SY!$P1136-1,"")</f>
        <v>-1.4686528344261984E-2</v>
      </c>
      <c r="O1135" s="204">
        <f>IFERROR(Inv_SY!O1136/Inv_SY!$P1136-1,"")</f>
        <v>-2.1411516692497856E-2</v>
      </c>
      <c r="P1135" s="204">
        <f>IFERROR(Inv_SY!J1136/Inv_SY!$Q1136-1,"")</f>
        <v>0</v>
      </c>
      <c r="Q1135" s="204">
        <f>IFERROR(Inv_SY!K1136/Inv_SY!$Q1136-1,"")</f>
        <v>-2.7815543450531166E-3</v>
      </c>
      <c r="R1135" s="204">
        <f>IFERROR(Inv_SY!L1136/Inv_SY!$Q1136-1,"")</f>
        <v>-2.2302258479954928E-2</v>
      </c>
      <c r="S1135" s="204">
        <f>IFERROR(Inv_SY!M1136/Inv_SY!$Q1136-1,"")</f>
        <v>-3.5976893184136438E-3</v>
      </c>
      <c r="T1135" s="204">
        <f>IFERROR(Inv_SY!N1136/Inv_SY!$Q1136-1,"")</f>
        <v>-3.0500851934067152E-2</v>
      </c>
      <c r="U1135" s="205">
        <f>IFERROR(Inv_SY!O1136/Inv_SY!$Q1136-1,"")</f>
        <v>-3.7117903930130813E-2</v>
      </c>
    </row>
    <row r="1136" spans="1:21">
      <c r="A1136" s="102" t="s">
        <v>4</v>
      </c>
      <c r="B1136" s="203">
        <v>5</v>
      </c>
      <c r="C1136" s="102">
        <v>2024</v>
      </c>
      <c r="D1136" s="102" t="s">
        <v>211</v>
      </c>
      <c r="E1136" s="102" t="s">
        <v>211</v>
      </c>
      <c r="F1136" s="103">
        <v>45778</v>
      </c>
      <c r="G1136" s="203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04">
        <f>IFERROR(Inv_SY!J1137/Inv_SY!$P1137-1,"")</f>
        <v>2.7814856883861427E-2</v>
      </c>
      <c r="K1136" s="204">
        <f>IFERROR(Inv_SY!K1137/Inv_SY!$P1137-1,"")</f>
        <v>1.805440555415494E-2</v>
      </c>
      <c r="L1136" s="204">
        <f>IFERROR(Inv_SY!L1137/Inv_SY!$P1137-1,"")</f>
        <v>-6.4143141019434857E-3</v>
      </c>
      <c r="M1136" s="204">
        <f>IFERROR(Inv_SY!M1137/Inv_SY!$P1137-1,"")</f>
        <v>-3.930087364515944E-3</v>
      </c>
      <c r="N1136" s="204">
        <f>IFERROR(Inv_SY!N1137/Inv_SY!$P1137-1,"")</f>
        <v>-1.892945062003859E-2</v>
      </c>
      <c r="O1136" s="204">
        <f>IFERROR(Inv_SY!O1137/Inv_SY!$P1137-1,"")</f>
        <v>-1.6595410351518458E-2</v>
      </c>
      <c r="P1136" s="204">
        <f>IFERROR(Inv_SY!J1137/Inv_SY!$Q1137-1,"")</f>
        <v>0</v>
      </c>
      <c r="Q1136" s="204">
        <f>IFERROR(Inv_SY!K1137/Inv_SY!$Q1137-1,"")</f>
        <v>-9.4963127496505706E-3</v>
      </c>
      <c r="R1136" s="204">
        <f>IFERROR(Inv_SY!L1137/Inv_SY!$Q1137-1,"")</f>
        <v>-3.3302856790357382E-2</v>
      </c>
      <c r="S1136" s="204">
        <f>IFERROR(Inv_SY!M1137/Inv_SY!$Q1137-1,"")</f>
        <v>-3.0885858514073217E-2</v>
      </c>
      <c r="T1136" s="204">
        <f>IFERROR(Inv_SY!N1137/Inv_SY!$Q1137-1,"")</f>
        <v>-4.5479307086122356E-2</v>
      </c>
      <c r="U1136" s="205">
        <f>IFERROR(Inv_SY!O1137/Inv_SY!$Q1137-1,"")</f>
        <v>-4.3208430913348916E-2</v>
      </c>
    </row>
    <row r="1137" spans="1:21">
      <c r="A1137" s="102" t="s">
        <v>4</v>
      </c>
      <c r="B1137" s="203">
        <v>5</v>
      </c>
      <c r="C1137" s="102">
        <v>2024</v>
      </c>
      <c r="D1137" s="102" t="s">
        <v>211</v>
      </c>
      <c r="E1137" s="102" t="s">
        <v>211</v>
      </c>
      <c r="F1137" s="103">
        <v>45778</v>
      </c>
      <c r="G1137" s="203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04">
        <f>IFERROR(Inv_SY!J1138/Inv_SY!$P1138-1,"")</f>
        <v>3.3118236338210982E-2</v>
      </c>
      <c r="K1137" s="204">
        <f>IFERROR(Inv_SY!K1138/Inv_SY!$P1138-1,"")</f>
        <v>1.6103199084701592E-2</v>
      </c>
      <c r="L1137" s="204">
        <f>IFERROR(Inv_SY!L1138/Inv_SY!$P1138-1,"")</f>
        <v>-5.375272007783316E-3</v>
      </c>
      <c r="M1137" s="204">
        <f>IFERROR(Inv_SY!M1138/Inv_SY!$P1138-1,"")</f>
        <v>-2.474645775760842E-3</v>
      </c>
      <c r="N1137" s="204">
        <f>IFERROR(Inv_SY!N1138/Inv_SY!$P1138-1,"")</f>
        <v>-6.8828346262034268E-3</v>
      </c>
      <c r="O1137" s="204">
        <f>IFERROR(Inv_SY!O1138/Inv_SY!$P1138-1,"")</f>
        <v>-3.4488683013164767E-2</v>
      </c>
      <c r="P1137" s="204">
        <f>IFERROR(Inv_SY!J1138/Inv_SY!$Q1138-1,"")</f>
        <v>0</v>
      </c>
      <c r="Q1137" s="204">
        <f>IFERROR(Inv_SY!K1138/Inv_SY!$Q1138-1,"")</f>
        <v>-1.6469593367955282E-2</v>
      </c>
      <c r="R1137" s="204">
        <f>IFERROR(Inv_SY!L1138/Inv_SY!$Q1138-1,"")</f>
        <v>-3.7259538155507643E-2</v>
      </c>
      <c r="S1137" s="204">
        <f>IFERROR(Inv_SY!M1138/Inv_SY!$Q1138-1,"")</f>
        <v>-3.4451896077381639E-2</v>
      </c>
      <c r="T1137" s="204">
        <f>IFERROR(Inv_SY!N1138/Inv_SY!$Q1138-1,"")</f>
        <v>-3.8718773473784052E-2</v>
      </c>
      <c r="U1137" s="205">
        <f>IFERROR(Inv_SY!O1138/Inv_SY!$Q1138-1,"")</f>
        <v>-6.5439672801635984E-2</v>
      </c>
    </row>
    <row r="1138" spans="1:21">
      <c r="A1138" s="102" t="s">
        <v>4</v>
      </c>
      <c r="B1138" s="203">
        <v>5</v>
      </c>
      <c r="C1138" s="102">
        <v>2024</v>
      </c>
      <c r="D1138" s="102" t="s">
        <v>211</v>
      </c>
      <c r="E1138" s="102" t="s">
        <v>211</v>
      </c>
      <c r="F1138" s="103">
        <v>45778</v>
      </c>
      <c r="G1138" s="203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04">
        <f>IFERROR(Inv_SY!J1139/Inv_SY!$P1139-1,"")</f>
        <v>-1.5935019698751329E-2</v>
      </c>
      <c r="K1138" s="204">
        <f>IFERROR(Inv_SY!K1139/Inv_SY!$P1139-1,"")</f>
        <v>3.5603703631756911E-3</v>
      </c>
      <c r="L1138" s="204">
        <f>IFERROR(Inv_SY!L1139/Inv_SY!$P1139-1,"")</f>
        <v>6.8024334061291825E-3</v>
      </c>
      <c r="M1138" s="204">
        <f>IFERROR(Inv_SY!M1139/Inv_SY!$P1139-1,"")</f>
        <v>1.1030180978653714E-2</v>
      </c>
      <c r="N1138" s="204">
        <f>IFERROR(Inv_SY!N1139/Inv_SY!$P1139-1,"")</f>
        <v>1.3432204740538412E-2</v>
      </c>
      <c r="O1138" s="204">
        <f>IFERROR(Inv_SY!O1139/Inv_SY!$P1139-1,"")</f>
        <v>-1.8890169789746003E-2</v>
      </c>
      <c r="P1138" s="204">
        <f>IFERROR(Inv_SY!J1139/Inv_SY!$Q1139-1,"")</f>
        <v>-2.8977986195740102E-2</v>
      </c>
      <c r="Q1138" s="204">
        <f>IFERROR(Inv_SY!K1139/Inv_SY!$Q1139-1,"")</f>
        <v>-9.7409913866810527E-3</v>
      </c>
      <c r="R1138" s="204">
        <f>IFERROR(Inv_SY!L1139/Inv_SY!$Q1139-1,"")</f>
        <v>-6.541899204897117E-3</v>
      </c>
      <c r="S1138" s="204">
        <f>IFERROR(Inv_SY!M1139/Inv_SY!$Q1139-1,"")</f>
        <v>-2.3701869258236918E-3</v>
      </c>
      <c r="T1138" s="204">
        <f>IFERROR(Inv_SY!N1139/Inv_SY!$Q1139-1,"")</f>
        <v>0</v>
      </c>
      <c r="U1138" s="205">
        <f>IFERROR(Inv_SY!O1139/Inv_SY!$Q1139-1,"")</f>
        <v>-3.1893968219176227E-2</v>
      </c>
    </row>
    <row r="1139" spans="1:21">
      <c r="A1139" s="102" t="s">
        <v>4</v>
      </c>
      <c r="B1139" s="203">
        <v>5</v>
      </c>
      <c r="C1139" s="102">
        <v>2024</v>
      </c>
      <c r="D1139" s="102" t="s">
        <v>211</v>
      </c>
      <c r="E1139" s="102" t="s">
        <v>211</v>
      </c>
      <c r="F1139" s="103">
        <v>45778</v>
      </c>
      <c r="G1139" s="203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04">
        <f>IFERROR(Inv_SY!J1140/Inv_SY!$P1140-1,"")</f>
        <v>1.5898508083215024E-2</v>
      </c>
      <c r="K1139" s="204">
        <f>IFERROR(Inv_SY!K1140/Inv_SY!$P1140-1,"")</f>
        <v>3.0536475902143145E-3</v>
      </c>
      <c r="L1139" s="204">
        <f>IFERROR(Inv_SY!L1140/Inv_SY!$P1140-1,"")</f>
        <v>5.7535503333911997E-3</v>
      </c>
      <c r="M1139" s="204">
        <f>IFERROR(Inv_SY!M1140/Inv_SY!$P1140-1,"")</f>
        <v>4.6710995397389876E-3</v>
      </c>
      <c r="N1139" s="204">
        <f>IFERROR(Inv_SY!N1140/Inv_SY!$P1140-1,"")</f>
        <v>-1.4590264375090922E-2</v>
      </c>
      <c r="O1139" s="204">
        <f>IFERROR(Inv_SY!O1140/Inv_SY!$P1140-1,"")</f>
        <v>-1.478654117146827E-2</v>
      </c>
      <c r="P1139" s="204">
        <f>IFERROR(Inv_SY!J1140/Inv_SY!$Q1140-1,"")</f>
        <v>0</v>
      </c>
      <c r="Q1139" s="204">
        <f>IFERROR(Inv_SY!K1140/Inv_SY!$Q1140-1,"")</f>
        <v>-1.264384226455495E-2</v>
      </c>
      <c r="R1139" s="204">
        <f>IFERROR(Inv_SY!L1140/Inv_SY!$Q1140-1,"")</f>
        <v>-9.9861921925303854E-3</v>
      </c>
      <c r="S1139" s="204">
        <f>IFERROR(Inv_SY!M1140/Inv_SY!$Q1140-1,"")</f>
        <v>-1.1051702954717246E-2</v>
      </c>
      <c r="T1139" s="204">
        <f>IFERROR(Inv_SY!N1140/Inv_SY!$Q1140-1,"")</f>
        <v>-3.0011632279913325E-2</v>
      </c>
      <c r="U1139" s="205">
        <f>IFERROR(Inv_SY!O1140/Inv_SY!$Q1140-1,"")</f>
        <v>-3.0204837403078333E-2</v>
      </c>
    </row>
    <row r="1140" spans="1:21">
      <c r="A1140" s="102" t="s">
        <v>4</v>
      </c>
      <c r="B1140" s="203">
        <v>5</v>
      </c>
      <c r="C1140" s="102">
        <v>2024</v>
      </c>
      <c r="D1140" s="102" t="s">
        <v>211</v>
      </c>
      <c r="E1140" s="102" t="s">
        <v>211</v>
      </c>
      <c r="F1140" s="103">
        <v>45778</v>
      </c>
      <c r="G1140" s="203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04">
        <f>IFERROR(Inv_SY!J1141/Inv_SY!$P1141-1,"")</f>
        <v>2.0612166290745693E-2</v>
      </c>
      <c r="K1140" s="204">
        <f>IFERROR(Inv_SY!K1141/Inv_SY!$P1141-1,"")</f>
        <v>3.3876655842202119E-3</v>
      </c>
      <c r="L1140" s="204">
        <f>IFERROR(Inv_SY!L1141/Inv_SY!$P1141-1,"")</f>
        <v>-1.1985261358128385E-2</v>
      </c>
      <c r="M1140" s="204">
        <f>IFERROR(Inv_SY!M1141/Inv_SY!$P1141-1,"")</f>
        <v>-1.1118943875987886E-2</v>
      </c>
      <c r="N1140" s="204">
        <f>IFERROR(Inv_SY!N1141/Inv_SY!$P1141-1,"")</f>
        <v>-7.8348442910755045E-3</v>
      </c>
      <c r="O1140" s="204">
        <f>IFERROR(Inv_SY!O1141/Inv_SY!$P1141-1,"")</f>
        <v>6.9392176502252045E-3</v>
      </c>
      <c r="P1140" s="204">
        <f>IFERROR(Inv_SY!J1141/Inv_SY!$Q1141-1,"")</f>
        <v>0</v>
      </c>
      <c r="Q1140" s="204">
        <f>IFERROR(Inv_SY!K1141/Inv_SY!$Q1141-1,"")</f>
        <v>-1.6876636665154821E-2</v>
      </c>
      <c r="R1140" s="204">
        <f>IFERROR(Inv_SY!L1141/Inv_SY!$Q1141-1,"")</f>
        <v>-3.1939093737579305E-2</v>
      </c>
      <c r="S1140" s="204">
        <f>IFERROR(Inv_SY!M1141/Inv_SY!$Q1141-1,"")</f>
        <v>-3.1090272303979427E-2</v>
      </c>
      <c r="T1140" s="204">
        <f>IFERROR(Inv_SY!N1141/Inv_SY!$Q1141-1,"")</f>
        <v>-2.7872498017741054E-2</v>
      </c>
      <c r="U1140" s="205">
        <f>IFERROR(Inv_SY!O1141/Inv_SY!$Q1141-1,"")</f>
        <v>-1.339681133746673E-2</v>
      </c>
    </row>
    <row r="1141" spans="1:21">
      <c r="A1141" s="102" t="s">
        <v>4</v>
      </c>
      <c r="B1141" s="203">
        <v>5</v>
      </c>
      <c r="C1141" s="102">
        <v>2024</v>
      </c>
      <c r="D1141" s="102" t="s">
        <v>211</v>
      </c>
      <c r="E1141" s="102" t="s">
        <v>211</v>
      </c>
      <c r="F1141" s="103">
        <v>45778</v>
      </c>
      <c r="G1141" s="203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04">
        <f>IFERROR(Inv_SY!J1142/Inv_SY!$P1142-1,"")</f>
        <v>6.6241791864518618E-3</v>
      </c>
      <c r="K1141" s="204">
        <f>IFERROR(Inv_SY!K1142/Inv_SY!$P1142-1,"")</f>
        <v>-1.9798299623730031E-3</v>
      </c>
      <c r="L1141" s="204">
        <f>IFERROR(Inv_SY!L1142/Inv_SY!$P1142-1,"")</f>
        <v>-4.5300217577010082E-3</v>
      </c>
      <c r="M1141" s="204">
        <f>IFERROR(Inv_SY!M1142/Inv_SY!$P1142-1,"")</f>
        <v>7.3362092160549341E-3</v>
      </c>
      <c r="N1141" s="204">
        <f>IFERROR(Inv_SY!N1142/Inv_SY!$P1142-1,"")</f>
        <v>-1.0217918247479973E-2</v>
      </c>
      <c r="O1141" s="204">
        <f>IFERROR(Inv_SY!O1142/Inv_SY!$P1142-1,"")</f>
        <v>2.767381565047744E-3</v>
      </c>
      <c r="P1141" s="204">
        <f>IFERROR(Inv_SY!J1142/Inv_SY!$Q1142-1,"")</f>
        <v>-7.0684447068303236E-4</v>
      </c>
      <c r="Q1141" s="204">
        <f>IFERROR(Inv_SY!K1142/Inv_SY!$Q1142-1,"")</f>
        <v>-9.2481925033530699E-3</v>
      </c>
      <c r="R1141" s="204">
        <f>IFERROR(Inv_SY!L1142/Inv_SY!$Q1142-1,"")</f>
        <v>-1.1779811809793594E-2</v>
      </c>
      <c r="S1141" s="204">
        <f>IFERROR(Inv_SY!M1142/Inv_SY!$Q1142-1,"")</f>
        <v>0</v>
      </c>
      <c r="T1141" s="204">
        <f>IFERROR(Inv_SY!N1142/Inv_SY!$Q1142-1,"")</f>
        <v>-1.7426284593895613E-2</v>
      </c>
      <c r="U1141" s="205">
        <f>IFERROR(Inv_SY!O1142/Inv_SY!$Q1142-1,"")</f>
        <v>-4.535553878841303E-3</v>
      </c>
    </row>
    <row r="1142" spans="1:21">
      <c r="A1142" s="102" t="s">
        <v>4</v>
      </c>
      <c r="B1142" s="203">
        <v>5</v>
      </c>
      <c r="C1142" s="102">
        <v>2024</v>
      </c>
      <c r="D1142" s="102" t="s">
        <v>211</v>
      </c>
      <c r="E1142" s="102" t="s">
        <v>211</v>
      </c>
      <c r="F1142" s="103">
        <v>45778</v>
      </c>
      <c r="G1142" s="203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04">
        <f>IFERROR(Inv_SY!J1143/Inv_SY!$P1143-1,"")</f>
        <v>-1.9416015898924277E-3</v>
      </c>
      <c r="K1142" s="204">
        <f>IFERROR(Inv_SY!K1143/Inv_SY!$P1143-1,"")</f>
        <v>-1.0702596096063721E-2</v>
      </c>
      <c r="L1142" s="204">
        <f>IFERROR(Inv_SY!L1143/Inv_SY!$P1143-1,"")</f>
        <v>6.6080126946310713E-5</v>
      </c>
      <c r="M1142" s="204">
        <f>IFERROR(Inv_SY!M1143/Inv_SY!$P1143-1,"")</f>
        <v>7.6432164507873601E-3</v>
      </c>
      <c r="N1142" s="204">
        <f>IFERROR(Inv_SY!N1143/Inv_SY!$P1143-1,"")</f>
        <v>-3.035853380509157E-3</v>
      </c>
      <c r="O1142" s="204">
        <f>IFERROR(Inv_SY!O1143/Inv_SY!$P1143-1,"")</f>
        <v>7.9707544887324122E-3</v>
      </c>
      <c r="P1142" s="204">
        <f>IFERROR(Inv_SY!J1143/Inv_SY!$Q1143-1,"")</f>
        <v>-9.8339719029374439E-3</v>
      </c>
      <c r="Q1142" s="204">
        <f>IFERROR(Inv_SY!K1143/Inv_SY!$Q1143-1,"")</f>
        <v>-1.8525686882917336E-2</v>
      </c>
      <c r="R1142" s="204">
        <f>IFERROR(Inv_SY!L1143/Inv_SY!$Q1143-1,"")</f>
        <v>-7.8421663789199902E-3</v>
      </c>
      <c r="S1142" s="204">
        <f>IFERROR(Inv_SY!M1143/Inv_SY!$Q1143-1,"")</f>
        <v>-3.2494795755377837E-4</v>
      </c>
      <c r="T1142" s="204">
        <f>IFERROR(Inv_SY!N1143/Inv_SY!$Q1143-1,"")</f>
        <v>-1.091957065244864E-2</v>
      </c>
      <c r="U1142" s="205">
        <f>IFERROR(Inv_SY!O1143/Inv_SY!$Q1143-1,"")</f>
        <v>0</v>
      </c>
    </row>
    <row r="1143" spans="1:21">
      <c r="A1143" s="102" t="s">
        <v>4</v>
      </c>
      <c r="B1143" s="203">
        <v>5</v>
      </c>
      <c r="C1143" s="102">
        <v>2024</v>
      </c>
      <c r="D1143" s="102" t="s">
        <v>211</v>
      </c>
      <c r="E1143" s="102" t="s">
        <v>211</v>
      </c>
      <c r="F1143" s="103">
        <v>45778</v>
      </c>
      <c r="G1143" s="203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04">
        <f>IFERROR(Inv_SY!J1144/Inv_SY!$P1144-1,"")</f>
        <v>-3.6054796414277668E-3</v>
      </c>
      <c r="K1143" s="204">
        <f>IFERROR(Inv_SY!K1144/Inv_SY!$P1144-1,"")</f>
        <v>-6.9154523850371019E-3</v>
      </c>
      <c r="L1143" s="204">
        <f>IFERROR(Inv_SY!L1144/Inv_SY!$P1144-1,"")</f>
        <v>3.3403932218611931E-3</v>
      </c>
      <c r="M1143" s="204">
        <f>IFERROR(Inv_SY!M1144/Inv_SY!$P1144-1,"")</f>
        <v>4.737561384168032E-3</v>
      </c>
      <c r="N1143" s="204">
        <f>IFERROR(Inv_SY!N1144/Inv_SY!$P1144-1,"")</f>
        <v>-1.2207805494874324E-2</v>
      </c>
      <c r="O1143" s="204">
        <f>IFERROR(Inv_SY!O1144/Inv_SY!$P1144-1,"")</f>
        <v>1.4650782915310412E-2</v>
      </c>
      <c r="P1143" s="204">
        <f>IFERROR(Inv_SY!J1144/Inv_SY!$Q1144-1,"")</f>
        <v>-1.7992656058751666E-2</v>
      </c>
      <c r="Q1143" s="204">
        <f>IFERROR(Inv_SY!K1144/Inv_SY!$Q1144-1,"")</f>
        <v>-2.1254835322142229E-2</v>
      </c>
      <c r="R1143" s="204">
        <f>IFERROR(Inv_SY!L1144/Inv_SY!$Q1144-1,"")</f>
        <v>-1.1147076298460235E-2</v>
      </c>
      <c r="S1143" s="204">
        <f>IFERROR(Inv_SY!M1144/Inv_SY!$Q1144-1,"")</f>
        <v>-9.7700821780866143E-3</v>
      </c>
      <c r="T1143" s="204">
        <f>IFERROR(Inv_SY!N1144/Inv_SY!$Q1144-1,"")</f>
        <v>-2.6470770892241702E-2</v>
      </c>
      <c r="U1143" s="205">
        <f>IFERROR(Inv_SY!O1144/Inv_SY!$Q1144-1,"")</f>
        <v>0</v>
      </c>
    </row>
    <row r="1144" spans="1:21">
      <c r="A1144" s="102" t="s">
        <v>4</v>
      </c>
      <c r="B1144" s="203">
        <v>5</v>
      </c>
      <c r="C1144" s="102">
        <v>2024</v>
      </c>
      <c r="D1144" s="102" t="s">
        <v>211</v>
      </c>
      <c r="E1144" s="102" t="s">
        <v>211</v>
      </c>
      <c r="F1144" s="103">
        <v>45778</v>
      </c>
      <c r="G1144" s="203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04">
        <f>IFERROR(Inv_SY!J1145/Inv_SY!$P1145-1,"")</f>
        <v>3.6037116382776624E-3</v>
      </c>
      <c r="K1144" s="204">
        <f>IFERROR(Inv_SY!K1145/Inv_SY!$P1145-1,"")</f>
        <v>-1.735785313566196E-2</v>
      </c>
      <c r="L1144" s="204">
        <f>IFERROR(Inv_SY!L1145/Inv_SY!$P1145-1,"")</f>
        <v>1.0874197102169525E-2</v>
      </c>
      <c r="M1144" s="204">
        <f>IFERROR(Inv_SY!M1145/Inv_SY!$P1145-1,"")</f>
        <v>8.9938769849058353E-3</v>
      </c>
      <c r="N1144" s="204">
        <f>IFERROR(Inv_SY!N1145/Inv_SY!$P1145-1,"")</f>
        <v>-4.9807500421117368E-3</v>
      </c>
      <c r="O1144" s="204">
        <f>IFERROR(Inv_SY!O1145/Inv_SY!$P1145-1,"")</f>
        <v>-1.1331825475791035E-3</v>
      </c>
      <c r="P1144" s="204">
        <f>IFERROR(Inv_SY!J1145/Inv_SY!$Q1145-1,"")</f>
        <v>-7.1922752452617811E-3</v>
      </c>
      <c r="Q1144" s="204">
        <f>IFERROR(Inv_SY!K1145/Inv_SY!$Q1145-1,"")</f>
        <v>-2.7928351835236453E-2</v>
      </c>
      <c r="R1144" s="204">
        <f>IFERROR(Inv_SY!L1145/Inv_SY!$Q1145-1,"")</f>
        <v>0</v>
      </c>
      <c r="S1144" s="204">
        <f>IFERROR(Inv_SY!M1145/Inv_SY!$Q1145-1,"")</f>
        <v>-1.8600930982846098E-3</v>
      </c>
      <c r="T1144" s="204">
        <f>IFERROR(Inv_SY!N1145/Inv_SY!$Q1145-1,"")</f>
        <v>-1.5684391974522649E-2</v>
      </c>
      <c r="U1144" s="205">
        <f>IFERROR(Inv_SY!O1145/Inv_SY!$Q1145-1,"")</f>
        <v>-1.1878213613691679E-2</v>
      </c>
    </row>
    <row r="1145" spans="1:21">
      <c r="A1145" s="102" t="s">
        <v>4</v>
      </c>
      <c r="B1145" s="203">
        <v>5</v>
      </c>
      <c r="C1145" s="102">
        <v>2024</v>
      </c>
      <c r="D1145" s="102" t="s">
        <v>211</v>
      </c>
      <c r="E1145" s="102" t="s">
        <v>211</v>
      </c>
      <c r="F1145" s="103">
        <v>45778</v>
      </c>
      <c r="G1145" s="203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04">
        <f>IFERROR(Inv_SY!J1146/Inv_SY!$P1146-1,"")</f>
        <v>-7.8088786982391301E-2</v>
      </c>
      <c r="K1145" s="204">
        <f>IFERROR(Inv_SY!K1146/Inv_SY!$P1146-1,"")</f>
        <v>-2.7633679091914054E-3</v>
      </c>
      <c r="L1145" s="204">
        <f>IFERROR(Inv_SY!L1146/Inv_SY!$P1146-1,"")</f>
        <v>2.3252816791403008E-2</v>
      </c>
      <c r="M1145" s="204">
        <f>IFERROR(Inv_SY!M1146/Inv_SY!$P1146-1,"")</f>
        <v>2.2642640168951234E-2</v>
      </c>
      <c r="N1145" s="204">
        <f>IFERROR(Inv_SY!N1146/Inv_SY!$P1146-1,"")</f>
        <v>1.6967021168025509E-2</v>
      </c>
      <c r="O1145" s="204">
        <f>IFERROR(Inv_SY!O1146/Inv_SY!$P1146-1,"")</f>
        <v>1.798967676320351E-2</v>
      </c>
      <c r="P1145" s="204">
        <f>IFERROR(Inv_SY!J1146/Inv_SY!$Q1146-1,"")</f>
        <v>-9.903867559492241E-2</v>
      </c>
      <c r="Q1145" s="204">
        <f>IFERROR(Inv_SY!K1146/Inv_SY!$Q1146-1,"")</f>
        <v>-2.5424982246492145E-2</v>
      </c>
      <c r="R1145" s="204">
        <f>IFERROR(Inv_SY!L1146/Inv_SY!$Q1146-1,"")</f>
        <v>0</v>
      </c>
      <c r="S1145" s="204">
        <f>IFERROR(Inv_SY!M1146/Inv_SY!$Q1146-1,"")</f>
        <v>-5.9631071856236506E-4</v>
      </c>
      <c r="T1145" s="204">
        <f>IFERROR(Inv_SY!N1146/Inv_SY!$Q1146-1,"")</f>
        <v>-6.1429546249260891E-3</v>
      </c>
      <c r="U1145" s="205">
        <f>IFERROR(Inv_SY!O1146/Inv_SY!$Q1146-1,"")</f>
        <v>-5.143538275030668E-3</v>
      </c>
    </row>
    <row r="1146" spans="1:21">
      <c r="A1146" s="102" t="s">
        <v>4</v>
      </c>
      <c r="B1146" s="203">
        <v>5</v>
      </c>
      <c r="C1146" s="102">
        <v>2024</v>
      </c>
      <c r="D1146" s="102" t="s">
        <v>211</v>
      </c>
      <c r="E1146" s="102" t="s">
        <v>211</v>
      </c>
      <c r="F1146" s="103">
        <v>45778</v>
      </c>
      <c r="G1146" s="203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04">
        <f>IFERROR(Inv_SY!J1147/Inv_SY!$P1147-1,"")</f>
        <v>-3.6394453933266124E-3</v>
      </c>
      <c r="K1146" s="204">
        <f>IFERROR(Inv_SY!K1147/Inv_SY!$P1147-1,"")</f>
        <v>-2.6212812769393246E-2</v>
      </c>
      <c r="L1146" s="204">
        <f>IFERROR(Inv_SY!L1147/Inv_SY!$P1147-1,"")</f>
        <v>2.0165777670463569E-2</v>
      </c>
      <c r="M1146" s="204">
        <f>IFERROR(Inv_SY!M1147/Inv_SY!$P1147-1,"")</f>
        <v>8.2550590221777131E-3</v>
      </c>
      <c r="N1146" s="204">
        <f>IFERROR(Inv_SY!N1147/Inv_SY!$P1147-1,"")</f>
        <v>1.5088622439614285E-2</v>
      </c>
      <c r="O1146" s="204">
        <f>IFERROR(Inv_SY!O1147/Inv_SY!$P1147-1,"")</f>
        <v>-1.3657200969535044E-2</v>
      </c>
      <c r="P1146" s="204">
        <f>IFERROR(Inv_SY!J1147/Inv_SY!$Q1147-1,"")</f>
        <v>-2.3334661468598861E-2</v>
      </c>
      <c r="Q1146" s="204">
        <f>IFERROR(Inv_SY!K1147/Inv_SY!$Q1147-1,"")</f>
        <v>-4.5461817534951821E-2</v>
      </c>
      <c r="R1146" s="204">
        <f>IFERROR(Inv_SY!L1147/Inv_SY!$Q1147-1,"")</f>
        <v>0</v>
      </c>
      <c r="S1146" s="204">
        <f>IFERROR(Inv_SY!M1147/Inv_SY!$Q1147-1,"")</f>
        <v>-1.1675277596043143E-2</v>
      </c>
      <c r="T1146" s="204">
        <f>IFERROR(Inv_SY!N1147/Inv_SY!$Q1147-1,"")</f>
        <v>-4.9767943034150219E-3</v>
      </c>
      <c r="U1146" s="205">
        <f>IFERROR(Inv_SY!O1147/Inv_SY!$Q1147-1,"")</f>
        <v>-3.3154394491876626E-2</v>
      </c>
    </row>
    <row r="1147" spans="1:21">
      <c r="A1147" s="102" t="s">
        <v>4</v>
      </c>
      <c r="B1147" s="203">
        <v>5</v>
      </c>
      <c r="C1147" s="102">
        <v>2024</v>
      </c>
      <c r="D1147" s="102" t="s">
        <v>211</v>
      </c>
      <c r="E1147" s="102" t="s">
        <v>211</v>
      </c>
      <c r="F1147" s="103">
        <v>45778</v>
      </c>
      <c r="G1147" s="225">
        <f t="shared" ref="G1147:G1150" si="46">DAY(EOMONTH(F1147,0))</f>
        <v>31</v>
      </c>
      <c r="H1147" s="226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04">
        <f>IFERROR(Inv_SY!J1148/Inv_SY!$P1148-1,"")</f>
        <v>4.3998572702588223E-3</v>
      </c>
      <c r="K1147" s="204">
        <f>IFERROR(Inv_SY!K1148/Inv_SY!$P1148-1,"")</f>
        <v>-2.6959755681473463E-2</v>
      </c>
      <c r="L1147" s="204">
        <f>IFERROR(Inv_SY!L1148/Inv_SY!$P1148-1,"")</f>
        <v>3.4413055045618535E-2</v>
      </c>
      <c r="M1147" s="204">
        <f>IFERROR(Inv_SY!M1148/Inv_SY!$P1148-1,"")</f>
        <v>2.4753310883199431E-2</v>
      </c>
      <c r="N1147" s="204">
        <f>IFERROR(Inv_SY!N1148/Inv_SY!$P1148-1,"")</f>
        <v>-2.4657771402674555E-2</v>
      </c>
      <c r="O1147" s="204">
        <f>IFERROR(Inv_SY!O1148/Inv_SY!$P1148-1,"")</f>
        <v>-1.1948696114928659E-2</v>
      </c>
      <c r="P1147" s="204">
        <f>IFERROR(Inv_SY!J1148/Inv_SY!$Q1148-1,"")</f>
        <v>-2.9014712864423364E-2</v>
      </c>
      <c r="Q1147" s="204">
        <f>IFERROR(Inv_SY!K1148/Inv_SY!$Q1148-1,"")</f>
        <v>-5.9331048102815531E-2</v>
      </c>
      <c r="R1147" s="204">
        <f>IFERROR(Inv_SY!L1148/Inv_SY!$Q1148-1,"")</f>
        <v>0</v>
      </c>
      <c r="S1147" s="204">
        <f>IFERROR(Inv_SY!M1148/Inv_SY!$Q1148-1,"")</f>
        <v>-9.3383819116561462E-3</v>
      </c>
      <c r="T1147" s="204">
        <f>IFERROR(Inv_SY!N1148/Inv_SY!$Q1148-1,"")</f>
        <v>-5.7105646685489675E-2</v>
      </c>
      <c r="U1147" s="205">
        <f>IFERROR(Inv_SY!O1148/Inv_SY!$Q1148-1,"")</f>
        <v>-4.4819379390472314E-2</v>
      </c>
    </row>
    <row r="1148" spans="1:21">
      <c r="A1148" s="102" t="s">
        <v>4</v>
      </c>
      <c r="B1148" s="203">
        <v>5</v>
      </c>
      <c r="C1148" s="102">
        <v>2024</v>
      </c>
      <c r="D1148" s="102" t="s">
        <v>211</v>
      </c>
      <c r="E1148" s="102" t="s">
        <v>211</v>
      </c>
      <c r="F1148" s="103">
        <v>45778</v>
      </c>
      <c r="G1148" s="225">
        <f t="shared" si="46"/>
        <v>31</v>
      </c>
      <c r="H1148" s="226">
        <f t="shared" si="47"/>
        <v>45798</v>
      </c>
      <c r="I1148" s="157">
        <f>_xlfn.XLOOKUP(Table5[[#This Row],[Month Year]],'Modelling New'!D:D,'Modelling New'!N:N)</f>
        <v>10.507</v>
      </c>
      <c r="J1148" s="204">
        <f>IFERROR(Inv_SY!J1149/Inv_SY!$P1149-1,"")</f>
        <v>5.2874343199558194E-3</v>
      </c>
      <c r="K1148" s="204">
        <f>IFERROR(Inv_SY!K1149/Inv_SY!$P1149-1,"")</f>
        <v>-2.07004133635591E-2</v>
      </c>
      <c r="L1148" s="204">
        <f>IFERROR(Inv_SY!L1149/Inv_SY!$P1149-1,"")</f>
        <v>1.6953948620852977E-2</v>
      </c>
      <c r="M1148" s="204">
        <f>IFERROR(Inv_SY!M1149/Inv_SY!$P1149-1,"")</f>
        <v>1.5129522915586779E-2</v>
      </c>
      <c r="N1148" s="204">
        <f>IFERROR(Inv_SY!N1149/Inv_SY!$P1149-1,"")</f>
        <v>-1.5938241577342582E-2</v>
      </c>
      <c r="O1148" s="204">
        <f>IFERROR(Inv_SY!O1149/Inv_SY!$P1149-1,"")</f>
        <v>-7.3225091549289356E-4</v>
      </c>
      <c r="P1148" s="204">
        <f>IFERROR(Inv_SY!J1149/Inv_SY!$Q1149-1,"")</f>
        <v>-1.1472018292193797E-2</v>
      </c>
      <c r="Q1148" s="204">
        <f>IFERROR(Inv_SY!K1149/Inv_SY!$Q1149-1,"")</f>
        <v>-3.7026614661831325E-2</v>
      </c>
      <c r="R1148" s="204">
        <f>IFERROR(Inv_SY!L1149/Inv_SY!$Q1149-1,"")</f>
        <v>0</v>
      </c>
      <c r="S1148" s="204">
        <f>IFERROR(Inv_SY!M1149/Inv_SY!$Q1149-1,"")</f>
        <v>-1.7940101493685301E-3</v>
      </c>
      <c r="T1148" s="204">
        <f>IFERROR(Inv_SY!N1149/Inv_SY!$Q1149-1,"")</f>
        <v>-3.2343834490049961E-2</v>
      </c>
      <c r="U1148" s="205">
        <f>IFERROR(Inv_SY!O1149/Inv_SY!$Q1149-1,"")</f>
        <v>-1.7391347523977085E-2</v>
      </c>
    </row>
    <row r="1149" spans="1:21">
      <c r="A1149" s="102" t="s">
        <v>4</v>
      </c>
      <c r="B1149" s="203">
        <v>5</v>
      </c>
      <c r="C1149" s="102">
        <v>2024</v>
      </c>
      <c r="D1149" s="102" t="s">
        <v>211</v>
      </c>
      <c r="E1149" s="102" t="s">
        <v>211</v>
      </c>
      <c r="F1149" s="103">
        <v>45778</v>
      </c>
      <c r="G1149" s="225">
        <f t="shared" si="46"/>
        <v>31</v>
      </c>
      <c r="H1149" s="226">
        <f t="shared" si="47"/>
        <v>45799</v>
      </c>
      <c r="I1149" s="157">
        <f>_xlfn.XLOOKUP(Table5[[#This Row],[Month Year]],'Modelling New'!D:D,'Modelling New'!N:N)</f>
        <v>10.507</v>
      </c>
      <c r="J1149" s="204">
        <f>IFERROR(Inv_SY!J1150/Inv_SY!$P1150-1,"")</f>
        <v>2.9673068710861505E-2</v>
      </c>
      <c r="K1149" s="204">
        <f>IFERROR(Inv_SY!K1150/Inv_SY!$P1150-1,"")</f>
        <v>-1.7604658242909577E-2</v>
      </c>
      <c r="L1149" s="204">
        <f>IFERROR(Inv_SY!L1150/Inv_SY!$P1150-1,"")</f>
        <v>5.1757358998028025E-3</v>
      </c>
      <c r="M1149" s="204">
        <f>IFERROR(Inv_SY!M1150/Inv_SY!$P1150-1,"")</f>
        <v>1.5292209758330788E-3</v>
      </c>
      <c r="N1149" s="204">
        <f>IFERROR(Inv_SY!N1150/Inv_SY!$P1150-1,"")</f>
        <v>-1.7001507998169019E-2</v>
      </c>
      <c r="O1149" s="204">
        <f>IFERROR(Inv_SY!O1150/Inv_SY!$P1150-1,"")</f>
        <v>-1.7718593454194576E-3</v>
      </c>
      <c r="P1149" s="204">
        <f>IFERROR(Inv_SY!J1150/Inv_SY!$Q1150-1,"")</f>
        <v>0</v>
      </c>
      <c r="Q1149" s="204">
        <f>IFERROR(Inv_SY!K1150/Inv_SY!$Q1150-1,"")</f>
        <v>-4.5915279704229151E-2</v>
      </c>
      <c r="R1149" s="204">
        <f>IFERROR(Inv_SY!L1150/Inv_SY!$Q1150-1,"")</f>
        <v>-2.3791369858521372E-2</v>
      </c>
      <c r="S1149" s="204">
        <f>IFERROR(Inv_SY!M1150/Inv_SY!$Q1150-1,"")</f>
        <v>-2.7332799691715981E-2</v>
      </c>
      <c r="T1149" s="204">
        <f>IFERROR(Inv_SY!N1150/Inv_SY!$Q1150-1,"")</f>
        <v>-4.5329511014080004E-2</v>
      </c>
      <c r="U1149" s="205">
        <f>IFERROR(Inv_SY!O1150/Inv_SY!$Q1150-1,"")</f>
        <v>-3.0538749639873242E-2</v>
      </c>
    </row>
    <row r="1150" spans="1:21">
      <c r="A1150" s="102" t="s">
        <v>4</v>
      </c>
      <c r="B1150" s="203">
        <v>5</v>
      </c>
      <c r="C1150" s="102">
        <v>2024</v>
      </c>
      <c r="D1150" s="102" t="s">
        <v>211</v>
      </c>
      <c r="E1150" s="102" t="s">
        <v>211</v>
      </c>
      <c r="F1150" s="103">
        <v>45778</v>
      </c>
      <c r="G1150" s="225">
        <f t="shared" si="46"/>
        <v>31</v>
      </c>
      <c r="H1150" s="226">
        <f t="shared" si="47"/>
        <v>45800</v>
      </c>
      <c r="I1150" s="157">
        <f>_xlfn.XLOOKUP(Table5[[#This Row],[Month Year]],'Modelling New'!D:D,'Modelling New'!N:N)</f>
        <v>10.507</v>
      </c>
      <c r="J1150" s="204">
        <f>IFERROR(Inv_SY!J1151/Inv_SY!$P1151-1,"")</f>
        <v>4.1423926390406818E-2</v>
      </c>
      <c r="K1150" s="204">
        <f>IFERROR(Inv_SY!K1151/Inv_SY!$P1151-1,"")</f>
        <v>-2.4527732514634915E-2</v>
      </c>
      <c r="L1150" s="204">
        <f>IFERROR(Inv_SY!L1151/Inv_SY!$P1151-1,"")</f>
        <v>1.0219027785171475E-2</v>
      </c>
      <c r="M1150" s="204">
        <f>IFERROR(Inv_SY!M1151/Inv_SY!$P1151-1,"")</f>
        <v>1.6089652916106978E-4</v>
      </c>
      <c r="N1150" s="204">
        <f>IFERROR(Inv_SY!N1151/Inv_SY!$P1151-1,"")</f>
        <v>-4.0383381929412487E-2</v>
      </c>
      <c r="O1150" s="204">
        <f>IFERROR(Inv_SY!O1151/Inv_SY!$P1151-1,"")</f>
        <v>1.310726373930815E-2</v>
      </c>
      <c r="P1150" s="204">
        <f>IFERROR(Inv_SY!J1151/Inv_SY!$Q1151-1,"")</f>
        <v>0</v>
      </c>
      <c r="Q1150" s="204">
        <f>IFERROR(Inv_SY!K1151/Inv_SY!$Q1151-1,"")</f>
        <v>-6.3328349996366384E-2</v>
      </c>
      <c r="R1150" s="204">
        <f>IFERROR(Inv_SY!L1151/Inv_SY!$Q1151-1,"")</f>
        <v>-2.9963685118501227E-2</v>
      </c>
      <c r="S1150" s="204">
        <f>IFERROR(Inv_SY!M1151/Inv_SY!$Q1151-1,"")</f>
        <v>-3.9621741747632222E-2</v>
      </c>
      <c r="T1150" s="204">
        <f>IFERROR(Inv_SY!N1151/Inv_SY!$Q1151-1,"")</f>
        <v>-7.8553321319748126E-2</v>
      </c>
      <c r="U1150" s="205">
        <f>IFERROR(Inv_SY!O1151/Inv_SY!$Q1151-1,"")</f>
        <v>-2.7190332326283984E-2</v>
      </c>
    </row>
    <row r="1151" spans="1:21">
      <c r="A1151" s="102" t="s">
        <v>4</v>
      </c>
      <c r="B1151" s="203">
        <v>5</v>
      </c>
      <c r="C1151" s="102">
        <v>2024</v>
      </c>
      <c r="D1151" s="102" t="s">
        <v>211</v>
      </c>
      <c r="E1151" s="102" t="s">
        <v>211</v>
      </c>
      <c r="F1151" s="103">
        <v>45778</v>
      </c>
      <c r="G1151" s="225">
        <f t="shared" ref="G1151:G1158" si="48">DAY(EOMONTH(F1151,0))</f>
        <v>31</v>
      </c>
      <c r="H1151" s="226">
        <f t="shared" si="47"/>
        <v>45801</v>
      </c>
      <c r="I1151" s="157">
        <f>_xlfn.XLOOKUP(Table5[[#This Row],[Month Year]],'Modelling New'!D:D,'Modelling New'!N:N)</f>
        <v>10.507</v>
      </c>
      <c r="J1151" s="204">
        <f>IFERROR(Inv_SY!J1152/Inv_SY!$P1152-1,"")</f>
        <v>0.10773569857739917</v>
      </c>
      <c r="K1151" s="204">
        <f>IFERROR(Inv_SY!K1152/Inv_SY!$P1152-1,"")</f>
        <v>8.121759807527007E-2</v>
      </c>
      <c r="L1151" s="204">
        <f>IFERROR(Inv_SY!L1152/Inv_SY!$P1152-1,"")</f>
        <v>0.10224374580359763</v>
      </c>
      <c r="M1151" s="204">
        <f>IFERROR(Inv_SY!M1152/Inv_SY!$P1152-1,"")</f>
        <v>-0.49757728767004872</v>
      </c>
      <c r="N1151" s="204">
        <f>IFERROR(Inv_SY!N1152/Inv_SY!$P1152-1,"")</f>
        <v>9.0398375182954016E-2</v>
      </c>
      <c r="O1151" s="204">
        <f>IFERROR(Inv_SY!O1152/Inv_SY!$P1152-1,"")</f>
        <v>0.11598187003082883</v>
      </c>
      <c r="P1151" s="204">
        <f>IFERROR(Inv_SY!J1152/Inv_SY!$Q1152-1,"")</f>
        <v>-7.3891625615762901E-3</v>
      </c>
      <c r="Q1151" s="204">
        <f>IFERROR(Inv_SY!K1152/Inv_SY!$Q1152-1,"")</f>
        <v>-3.1151287390178251E-2</v>
      </c>
      <c r="R1151" s="204">
        <f>IFERROR(Inv_SY!L1152/Inv_SY!$Q1152-1,"")</f>
        <v>-1.2310347144664391E-2</v>
      </c>
      <c r="S1151" s="204">
        <f>IFERROR(Inv_SY!M1152/Inv_SY!$Q1152-1,"")</f>
        <v>-0.54979312314807416</v>
      </c>
      <c r="T1151" s="204">
        <f>IFERROR(Inv_SY!N1152/Inv_SY!$Q1152-1,"")</f>
        <v>-2.2924650959758042E-2</v>
      </c>
      <c r="U1151" s="205">
        <f>IFERROR(Inv_SY!O1152/Inv_SY!$Q1152-1,"")</f>
        <v>0</v>
      </c>
    </row>
    <row r="1152" spans="1:21">
      <c r="A1152" s="102" t="s">
        <v>4</v>
      </c>
      <c r="B1152" s="203">
        <v>5</v>
      </c>
      <c r="C1152" s="102">
        <v>2024</v>
      </c>
      <c r="D1152" s="102" t="s">
        <v>211</v>
      </c>
      <c r="E1152" s="102" t="s">
        <v>211</v>
      </c>
      <c r="F1152" s="103">
        <v>45778</v>
      </c>
      <c r="G1152" s="225">
        <f t="shared" si="48"/>
        <v>31</v>
      </c>
      <c r="H1152" s="226">
        <f t="shared" si="47"/>
        <v>45802</v>
      </c>
      <c r="I1152" s="157">
        <f>_xlfn.XLOOKUP(Table5[[#This Row],[Month Year]],'Modelling New'!D:D,'Modelling New'!N:N)</f>
        <v>10.507</v>
      </c>
      <c r="J1152" s="204">
        <f>IFERROR(Inv_SY!J1153/Inv_SY!$P1153-1,"")</f>
        <v>4.2855549563079576E-2</v>
      </c>
      <c r="K1152" s="204">
        <f>IFERROR(Inv_SY!K1153/Inv_SY!$P1153-1,"")</f>
        <v>-9.3883925560848569E-2</v>
      </c>
      <c r="L1152" s="204">
        <f>IFERROR(Inv_SY!L1153/Inv_SY!$P1153-1,"")</f>
        <v>3.7020736673906596E-2</v>
      </c>
      <c r="M1152" s="204">
        <f>IFERROR(Inv_SY!M1153/Inv_SY!$P1153-1,"")</f>
        <v>-7.7231663329152878E-2</v>
      </c>
      <c r="N1152" s="204">
        <f>IFERROR(Inv_SY!N1153/Inv_SY!$P1153-1,"")</f>
        <v>3.7023670850685919E-2</v>
      </c>
      <c r="O1152" s="204">
        <f>IFERROR(Inv_SY!O1153/Inv_SY!$P1153-1,"")</f>
        <v>5.4215631802328801E-2</v>
      </c>
      <c r="P1152" s="204">
        <f>IFERROR(Inv_SY!J1153/Inv_SY!$Q1153-1,"")</f>
        <v>-1.0775862068965525E-2</v>
      </c>
      <c r="Q1152" s="204">
        <f>IFERROR(Inv_SY!K1153/Inv_SY!$Q1153-1,"")</f>
        <v>-0.14048317336177274</v>
      </c>
      <c r="R1152" s="204">
        <f>IFERROR(Inv_SY!L1153/Inv_SY!$Q1153-1,"")</f>
        <v>-1.6310605354072694E-2</v>
      </c>
      <c r="S1152" s="204">
        <f>IFERROR(Inv_SY!M1153/Inv_SY!$Q1153-1,"")</f>
        <v>-0.12468729467305861</v>
      </c>
      <c r="T1152" s="204">
        <f>IFERROR(Inv_SY!N1153/Inv_SY!$Q1153-1,"")</f>
        <v>-1.630782207455117E-2</v>
      </c>
      <c r="U1152" s="205">
        <f>IFERROR(Inv_SY!O1153/Inv_SY!$Q1153-1,"")</f>
        <v>0</v>
      </c>
    </row>
    <row r="1153" spans="1:21">
      <c r="A1153" s="102" t="s">
        <v>4</v>
      </c>
      <c r="B1153" s="203">
        <v>5</v>
      </c>
      <c r="C1153" s="102">
        <v>2024</v>
      </c>
      <c r="D1153" s="102" t="s">
        <v>211</v>
      </c>
      <c r="E1153" s="102" t="s">
        <v>211</v>
      </c>
      <c r="F1153" s="103">
        <v>45778</v>
      </c>
      <c r="G1153" s="225">
        <f t="shared" si="48"/>
        <v>31</v>
      </c>
      <c r="H1153" s="226">
        <f t="shared" si="47"/>
        <v>45803</v>
      </c>
      <c r="I1153" s="157">
        <f>_xlfn.XLOOKUP(Table5[[#This Row],[Month Year]],'Modelling New'!D:D,'Modelling New'!N:N)</f>
        <v>10.507</v>
      </c>
      <c r="J1153" s="204">
        <f>IFERROR(Inv_SY!J1154/Inv_SY!$P1154-1,"")</f>
        <v>-2.0099896484643831E-2</v>
      </c>
      <c r="K1153" s="204">
        <f>IFERROR(Inv_SY!K1154/Inv_SY!$P1154-1,"")</f>
        <v>-1.8346564173550739E-2</v>
      </c>
      <c r="L1153" s="204">
        <f>IFERROR(Inv_SY!L1154/Inv_SY!$P1154-1,"")</f>
        <v>1.7059682232234419E-2</v>
      </c>
      <c r="M1153" s="204">
        <f>IFERROR(Inv_SY!M1154/Inv_SY!$P1154-1,"")</f>
        <v>9.7633864382160596E-3</v>
      </c>
      <c r="N1153" s="204">
        <f>IFERROR(Inv_SY!N1154/Inv_SY!$P1154-1,"")</f>
        <v>2.0293459416200754E-3</v>
      </c>
      <c r="O1153" s="204">
        <f>IFERROR(Inv_SY!O1154/Inv_SY!$P1154-1,"")</f>
        <v>9.5940460461245713E-3</v>
      </c>
      <c r="P1153" s="204">
        <f>IFERROR(Inv_SY!J1154/Inv_SY!$Q1154-1,"")</f>
        <v>-3.6536281366812862E-2</v>
      </c>
      <c r="Q1153" s="204">
        <f>IFERROR(Inv_SY!K1154/Inv_SY!$Q1154-1,"")</f>
        <v>-3.4812358629806028E-2</v>
      </c>
      <c r="R1153" s="204">
        <f>IFERROR(Inv_SY!L1154/Inv_SY!$Q1154-1,"")</f>
        <v>0</v>
      </c>
      <c r="S1153" s="204">
        <f>IFERROR(Inv_SY!M1154/Inv_SY!$Q1154-1,"")</f>
        <v>-7.1739111494464325E-3</v>
      </c>
      <c r="T1153" s="204">
        <f>IFERROR(Inv_SY!N1154/Inv_SY!$Q1154-1,"")</f>
        <v>-1.4778224477078661E-2</v>
      </c>
      <c r="U1153" s="205">
        <f>IFERROR(Inv_SY!O1154/Inv_SY!$Q1154-1,"")</f>
        <v>-7.3404111052011167E-3</v>
      </c>
    </row>
    <row r="1154" spans="1:21">
      <c r="A1154" s="102" t="s">
        <v>4</v>
      </c>
      <c r="B1154" s="203">
        <v>5</v>
      </c>
      <c r="C1154" s="102">
        <v>2024</v>
      </c>
      <c r="D1154" s="102" t="s">
        <v>211</v>
      </c>
      <c r="E1154" s="102" t="s">
        <v>211</v>
      </c>
      <c r="F1154" s="103">
        <v>45778</v>
      </c>
      <c r="G1154" s="225">
        <f t="shared" si="48"/>
        <v>31</v>
      </c>
      <c r="H1154" s="226">
        <f t="shared" si="47"/>
        <v>45804</v>
      </c>
      <c r="I1154" s="157">
        <f>_xlfn.XLOOKUP(Table5[[#This Row],[Month Year]],'Modelling New'!D:D,'Modelling New'!N:N)</f>
        <v>10.507</v>
      </c>
      <c r="J1154" s="204">
        <f>IFERROR(Inv_SY!J1155/Inv_SY!$P1155-1,"")</f>
        <v>1.4748494544996049E-2</v>
      </c>
      <c r="K1154" s="204">
        <f>IFERROR(Inv_SY!K1155/Inv_SY!$P1155-1,"")</f>
        <v>-2.8668011656934222E-2</v>
      </c>
      <c r="L1154" s="204">
        <f>IFERROR(Inv_SY!L1155/Inv_SY!$P1155-1,"")</f>
        <v>5.6180843722752893E-3</v>
      </c>
      <c r="M1154" s="204">
        <f>IFERROR(Inv_SY!M1155/Inv_SY!$P1155-1,"")</f>
        <v>-3.1722559269743433E-3</v>
      </c>
      <c r="N1154" s="204">
        <f>IFERROR(Inv_SY!N1155/Inv_SY!$P1155-1,"")</f>
        <v>2.7188788898291349E-4</v>
      </c>
      <c r="O1154" s="204">
        <f>IFERROR(Inv_SY!O1155/Inv_SY!$P1155-1,"")</f>
        <v>1.1201800777654203E-2</v>
      </c>
      <c r="P1154" s="204">
        <f>IFERROR(Inv_SY!J1155/Inv_SY!$Q1155-1,"")</f>
        <v>0</v>
      </c>
      <c r="Q1154" s="204">
        <f>IFERROR(Inv_SY!K1155/Inv_SY!$Q1155-1,"")</f>
        <v>-4.2785484714020439E-2</v>
      </c>
      <c r="R1154" s="204">
        <f>IFERROR(Inv_SY!L1155/Inv_SY!$Q1155-1,"")</f>
        <v>-8.997707532263588E-3</v>
      </c>
      <c r="S1154" s="204">
        <f>IFERROR(Inv_SY!M1155/Inv_SY!$Q1155-1,"")</f>
        <v>-1.766028781349005E-2</v>
      </c>
      <c r="T1154" s="204">
        <f>IFERROR(Inv_SY!N1155/Inv_SY!$Q1155-1,"")</f>
        <v>-1.4266201658672428E-2</v>
      </c>
      <c r="U1154" s="205">
        <f>IFERROR(Inv_SY!O1155/Inv_SY!$Q1155-1,"")</f>
        <v>-3.4951456310678974E-3</v>
      </c>
    </row>
    <row r="1155" spans="1:21">
      <c r="A1155" s="102" t="s">
        <v>4</v>
      </c>
      <c r="B1155" s="203">
        <v>5</v>
      </c>
      <c r="C1155" s="102">
        <v>2024</v>
      </c>
      <c r="D1155" s="102" t="s">
        <v>211</v>
      </c>
      <c r="E1155" s="102" t="s">
        <v>211</v>
      </c>
      <c r="F1155" s="103">
        <v>45778</v>
      </c>
      <c r="G1155" s="225">
        <f t="shared" si="48"/>
        <v>31</v>
      </c>
      <c r="H1155" s="226">
        <f t="shared" si="47"/>
        <v>45805</v>
      </c>
      <c r="I1155" s="157">
        <f>_xlfn.XLOOKUP(Table5[[#This Row],[Month Year]],'Modelling New'!D:D,'Modelling New'!N:N)</f>
        <v>10.507</v>
      </c>
      <c r="J1155" s="204">
        <f>IFERROR(Inv_SY!J1156/Inv_SY!$P1156-1,"")</f>
        <v>1.7583664822163891E-2</v>
      </c>
      <c r="K1155" s="204">
        <f>IFERROR(Inv_SY!K1156/Inv_SY!$P1156-1,"")</f>
        <v>-2.6511319227523478E-2</v>
      </c>
      <c r="L1155" s="204">
        <f>IFERROR(Inv_SY!L1156/Inv_SY!$P1156-1,"")</f>
        <v>1.8634717278063873E-2</v>
      </c>
      <c r="M1155" s="204">
        <f>IFERROR(Inv_SY!M1156/Inv_SY!$P1156-1,"")</f>
        <v>1.216846164656693E-2</v>
      </c>
      <c r="N1155" s="204">
        <f>IFERROR(Inv_SY!N1156/Inv_SY!$P1156-1,"")</f>
        <v>-1.7493726973026535E-2</v>
      </c>
      <c r="O1155" s="204">
        <f>IFERROR(Inv_SY!O1156/Inv_SY!$P1156-1,"")</f>
        <v>-4.3817975462439041E-3</v>
      </c>
      <c r="P1155" s="204">
        <f>IFERROR(Inv_SY!J1156/Inv_SY!$Q1156-1,"")</f>
        <v>-1.0318246944386322E-3</v>
      </c>
      <c r="Q1155" s="204">
        <f>IFERROR(Inv_SY!K1156/Inv_SY!$Q1156-1,"")</f>
        <v>-4.432014316792976E-2</v>
      </c>
      <c r="R1155" s="204">
        <f>IFERROR(Inv_SY!L1156/Inv_SY!$Q1156-1,"")</f>
        <v>0</v>
      </c>
      <c r="S1155" s="204">
        <f>IFERROR(Inv_SY!M1156/Inv_SY!$Q1156-1,"")</f>
        <v>-6.3479631332179487E-3</v>
      </c>
      <c r="T1155" s="204">
        <f>IFERROR(Inv_SY!N1156/Inv_SY!$Q1156-1,"")</f>
        <v>-3.5467517097425016E-2</v>
      </c>
      <c r="U1155" s="205">
        <f>IFERROR(Inv_SY!O1156/Inv_SY!$Q1156-1,"")</f>
        <v>-2.2595454910285473E-2</v>
      </c>
    </row>
    <row r="1156" spans="1:21">
      <c r="A1156" s="102" t="s">
        <v>4</v>
      </c>
      <c r="B1156" s="203">
        <v>5</v>
      </c>
      <c r="C1156" s="102">
        <v>2024</v>
      </c>
      <c r="D1156" s="102" t="s">
        <v>211</v>
      </c>
      <c r="E1156" s="102" t="s">
        <v>211</v>
      </c>
      <c r="F1156" s="103">
        <v>45778</v>
      </c>
      <c r="G1156" s="225">
        <f t="shared" si="48"/>
        <v>31</v>
      </c>
      <c r="H1156" s="226">
        <f t="shared" si="47"/>
        <v>45806</v>
      </c>
      <c r="I1156" s="157">
        <f>_xlfn.XLOOKUP(Table5[[#This Row],[Month Year]],'Modelling New'!D:D,'Modelling New'!N:N)</f>
        <v>10.507</v>
      </c>
      <c r="J1156" s="204">
        <f>IFERROR(Inv_SY!J1157/Inv_SY!$P1157-1,"")</f>
        <v>1.0969734004574905E-2</v>
      </c>
      <c r="K1156" s="204">
        <f>IFERROR(Inv_SY!K1157/Inv_SY!$P1157-1,"")</f>
        <v>-2.95978447841585E-2</v>
      </c>
      <c r="L1156" s="204">
        <f>IFERROR(Inv_SY!L1157/Inv_SY!$P1157-1,"")</f>
        <v>1.3072754039774592E-2</v>
      </c>
      <c r="M1156" s="204">
        <f>IFERROR(Inv_SY!M1157/Inv_SY!$P1157-1,"")</f>
        <v>1.4981055136497501E-2</v>
      </c>
      <c r="N1156" s="204">
        <f>IFERROR(Inv_SY!N1157/Inv_SY!$P1157-1,"")</f>
        <v>-1.1663067207662303E-2</v>
      </c>
      <c r="O1156" s="204">
        <f>IFERROR(Inv_SY!O1157/Inv_SY!$P1157-1,"")</f>
        <v>2.2373688109742496E-3</v>
      </c>
      <c r="P1156" s="204">
        <f>IFERROR(Inv_SY!J1157/Inv_SY!$Q1157-1,"")</f>
        <v>-3.9521142898407691E-3</v>
      </c>
      <c r="Q1156" s="204">
        <f>IFERROR(Inv_SY!K1157/Inv_SY!$Q1157-1,"")</f>
        <v>-4.392091822310995E-2</v>
      </c>
      <c r="R1156" s="204">
        <f>IFERROR(Inv_SY!L1157/Inv_SY!$Q1157-1,"")</f>
        <v>-1.8801346951902165E-3</v>
      </c>
      <c r="S1156" s="204">
        <f>IFERROR(Inv_SY!M1157/Inv_SY!$Q1157-1,"")</f>
        <v>0</v>
      </c>
      <c r="T1156" s="204">
        <f>IFERROR(Inv_SY!N1157/Inv_SY!$Q1157-1,"")</f>
        <v>-2.6250856810895451E-2</v>
      </c>
      <c r="U1156" s="205">
        <f>IFERROR(Inv_SY!O1157/Inv_SY!$Q1157-1,"")</f>
        <v>-1.2555590334451416E-2</v>
      </c>
    </row>
    <row r="1157" spans="1:21">
      <c r="A1157" s="102" t="s">
        <v>4</v>
      </c>
      <c r="B1157" s="203">
        <v>5</v>
      </c>
      <c r="C1157" s="102">
        <v>2024</v>
      </c>
      <c r="D1157" s="102" t="s">
        <v>211</v>
      </c>
      <c r="E1157" s="102" t="s">
        <v>211</v>
      </c>
      <c r="F1157" s="103">
        <v>45778</v>
      </c>
      <c r="G1157" s="225">
        <f t="shared" si="48"/>
        <v>31</v>
      </c>
      <c r="H1157" s="226">
        <f t="shared" si="47"/>
        <v>45807</v>
      </c>
      <c r="I1157" s="157">
        <f>_xlfn.XLOOKUP(Table5[[#This Row],[Month Year]],'Modelling New'!D:D,'Modelling New'!N:N)</f>
        <v>10.507</v>
      </c>
      <c r="J1157" s="204">
        <f>IFERROR(Inv_SY!J1158/Inv_SY!$P1158-1,"")</f>
        <v>1.330741631348098E-2</v>
      </c>
      <c r="K1157" s="204">
        <f>IFERROR(Inv_SY!K1158/Inv_SY!$P1158-1,"")</f>
        <v>-2.7103433131602239E-2</v>
      </c>
      <c r="L1157" s="204">
        <f>IFERROR(Inv_SY!L1158/Inv_SY!$P1158-1,"")</f>
        <v>1.7791917545790792E-2</v>
      </c>
      <c r="M1157" s="204">
        <f>IFERROR(Inv_SY!M1158/Inv_SY!$P1158-1,"")</f>
        <v>9.1549386222467E-4</v>
      </c>
      <c r="N1157" s="204">
        <f>IFERROR(Inv_SY!N1158/Inv_SY!$P1158-1,"")</f>
        <v>-3.7798248185011429E-3</v>
      </c>
      <c r="O1157" s="204">
        <f>IFERROR(Inv_SY!O1158/Inv_SY!$P1158-1,"")</f>
        <v>-1.1315697713928374E-3</v>
      </c>
      <c r="P1157" s="204">
        <f>IFERROR(Inv_SY!J1158/Inv_SY!$Q1158-1,"")</f>
        <v>-4.4061081199419094E-3</v>
      </c>
      <c r="Q1157" s="204">
        <f>IFERROR(Inv_SY!K1158/Inv_SY!$Q1158-1,"")</f>
        <v>-4.4110539594035547E-2</v>
      </c>
      <c r="R1157" s="204">
        <f>IFERROR(Inv_SY!L1158/Inv_SY!$Q1158-1,"")</f>
        <v>0</v>
      </c>
      <c r="S1157" s="204">
        <f>IFERROR(Inv_SY!M1158/Inv_SY!$Q1158-1,"")</f>
        <v>-1.6581408628455474E-2</v>
      </c>
      <c r="T1157" s="204">
        <f>IFERROR(Inv_SY!N1158/Inv_SY!$Q1158-1,"")</f>
        <v>-2.119464891832501E-2</v>
      </c>
      <c r="U1157" s="205">
        <f>IFERROR(Inv_SY!O1158/Inv_SY!$Q1158-1,"")</f>
        <v>-1.8592687749784842E-2</v>
      </c>
    </row>
    <row r="1158" spans="1:21">
      <c r="A1158" s="102" t="s">
        <v>4</v>
      </c>
      <c r="B1158" s="203">
        <v>5</v>
      </c>
      <c r="C1158" s="102">
        <v>2024</v>
      </c>
      <c r="D1158" s="102" t="s">
        <v>211</v>
      </c>
      <c r="E1158" s="102" t="s">
        <v>211</v>
      </c>
      <c r="F1158" s="103">
        <v>45778</v>
      </c>
      <c r="G1158" s="225">
        <f t="shared" si="48"/>
        <v>31</v>
      </c>
      <c r="H1158" s="226">
        <f t="shared" si="47"/>
        <v>45808</v>
      </c>
      <c r="I1158" s="157">
        <f>_xlfn.XLOOKUP(Table5[[#This Row],[Month Year]],'Modelling New'!D:D,'Modelling New'!N:N)</f>
        <v>10.507</v>
      </c>
      <c r="J1158" s="204">
        <f>IFERROR(Inv_SY!J1159/Inv_SY!$P1159-1,"")</f>
        <v>1.3025666017096205E-2</v>
      </c>
      <c r="K1158" s="204">
        <f>IFERROR(Inv_SY!K1159/Inv_SY!$P1159-1,"")</f>
        <v>-7.7605084196806784E-3</v>
      </c>
      <c r="L1158" s="204">
        <f>IFERROR(Inv_SY!L1159/Inv_SY!$P1159-1,"")</f>
        <v>1.003963865411106E-2</v>
      </c>
      <c r="M1158" s="204">
        <f>IFERROR(Inv_SY!M1159/Inv_SY!$P1159-1,"")</f>
        <v>-4.2940671999774915E-3</v>
      </c>
      <c r="N1158" s="204">
        <f>IFERROR(Inv_SY!N1159/Inv_SY!$P1159-1,"")</f>
        <v>-1.486874198251753E-2</v>
      </c>
      <c r="O1158" s="204">
        <f>IFERROR(Inv_SY!O1159/Inv_SY!$P1159-1,"")</f>
        <v>3.8580129309688793E-3</v>
      </c>
      <c r="P1158" s="204">
        <f>IFERROR(Inv_SY!J1159/Inv_SY!$Q1159-1,"")</f>
        <v>0</v>
      </c>
      <c r="Q1158" s="204">
        <f>IFERROR(Inv_SY!K1159/Inv_SY!$Q1159-1,"")</f>
        <v>-2.0518902071357981E-2</v>
      </c>
      <c r="R1158" s="204">
        <f>IFERROR(Inv_SY!L1159/Inv_SY!$Q1159-1,"")</f>
        <v>-2.9476324866728465E-3</v>
      </c>
      <c r="S1158" s="204">
        <f>IFERROR(Inv_SY!M1159/Inv_SY!$Q1159-1,"")</f>
        <v>-1.7097032975649795E-2</v>
      </c>
      <c r="T1158" s="204">
        <f>IFERROR(Inv_SY!N1159/Inv_SY!$Q1159-1,"")</f>
        <v>-2.7535736689955792E-2</v>
      </c>
      <c r="U1158" s="205">
        <f>IFERROR(Inv_SY!O1159/Inv_SY!$Q1159-1,"")</f>
        <v>-9.0497737556559654E-3</v>
      </c>
    </row>
    <row r="1159" spans="1:21">
      <c r="A1159" s="102" t="s">
        <v>4</v>
      </c>
      <c r="B1159" s="236">
        <v>6</v>
      </c>
      <c r="C1159" s="236">
        <v>2025</v>
      </c>
      <c r="D1159" s="102" t="s">
        <v>211</v>
      </c>
      <c r="E1159" s="102" t="s">
        <v>211</v>
      </c>
      <c r="F1159" s="103">
        <v>45809</v>
      </c>
      <c r="G1159" s="236">
        <f>DAY(EOMONTH(F1159,0))</f>
        <v>30</v>
      </c>
      <c r="H1159" s="237">
        <f>H1158+1</f>
        <v>45809</v>
      </c>
      <c r="I1159" s="158">
        <f>_xlfn.XLOOKUP(Table5[[#This Row],[Month Year]],'Modelling New'!D:D,'Modelling New'!N:N)</f>
        <v>10.507</v>
      </c>
      <c r="J1159" s="204">
        <f>IFERROR(Inv_SY!J1160/Inv_SY!$P1160-1,"")</f>
        <v>3.7211496787934228E-2</v>
      </c>
      <c r="K1159" s="204">
        <f>IFERROR(Inv_SY!K1160/Inv_SY!$P1160-1,"")</f>
        <v>2.1809771110883336E-3</v>
      </c>
      <c r="L1159" s="204">
        <f>IFERROR(Inv_SY!L1160/Inv_SY!$P1160-1,"")</f>
        <v>-9.5722886269867802E-3</v>
      </c>
      <c r="M1159" s="204">
        <f>IFERROR(Inv_SY!M1160/Inv_SY!$P1160-1,"")</f>
        <v>-1.4982515708377497E-2</v>
      </c>
      <c r="N1159" s="204">
        <f>IFERROR(Inv_SY!N1160/Inv_SY!$P1160-1,"")</f>
        <v>-2.9326139493619396E-2</v>
      </c>
      <c r="O1159" s="204">
        <f>IFERROR(Inv_SY!O1160/Inv_SY!$P1160-1,"")</f>
        <v>1.4488469929960335E-2</v>
      </c>
      <c r="P1159" s="204">
        <f>IFERROR(Inv_SY!J1160/Inv_SY!$Q1160-1,"")</f>
        <v>0</v>
      </c>
      <c r="Q1159" s="204">
        <f>IFERROR(Inv_SY!K1160/Inv_SY!$Q1160-1,"")</f>
        <v>-3.377374796300403E-2</v>
      </c>
      <c r="R1159" s="204">
        <f>IFERROR(Inv_SY!L1160/Inv_SY!$Q1160-1,"")</f>
        <v>-4.510534790619114E-2</v>
      </c>
      <c r="S1159" s="204">
        <f>IFERROR(Inv_SY!M1160/Inv_SY!$Q1160-1,"")</f>
        <v>-5.0321475087720891E-2</v>
      </c>
      <c r="T1159" s="204">
        <f>IFERROR(Inv_SY!N1160/Inv_SY!$Q1160-1,"")</f>
        <v>-6.4150500151231693E-2</v>
      </c>
      <c r="U1159" s="205">
        <f>IFERROR(Inv_SY!O1160/Inv_SY!$Q1160-1,"")</f>
        <v>-2.1907804655408536E-2</v>
      </c>
    </row>
    <row r="1160" spans="1:21">
      <c r="A1160" s="102" t="s">
        <v>4</v>
      </c>
      <c r="B1160" s="236">
        <v>6</v>
      </c>
      <c r="C1160" s="236">
        <v>2025</v>
      </c>
      <c r="D1160" s="102" t="s">
        <v>211</v>
      </c>
      <c r="E1160" s="102" t="s">
        <v>211</v>
      </c>
      <c r="F1160" s="103">
        <v>45809</v>
      </c>
      <c r="G1160" s="225">
        <f t="shared" ref="G1160:G1184" si="49">DAY(EOMONTH(F1160,0))</f>
        <v>30</v>
      </c>
      <c r="H1160" s="237">
        <f t="shared" ref="H1160:H1190" si="50">H1159+1</f>
        <v>45810</v>
      </c>
      <c r="I1160" s="157">
        <f>_xlfn.XLOOKUP(Table5[[#This Row],[Month Year]],'Modelling New'!D:D,'Modelling New'!N:N)</f>
        <v>10.507</v>
      </c>
      <c r="J1160" s="204">
        <f>IFERROR(Inv_SY!J1161/Inv_SY!$P1161-1,"")</f>
        <v>3.021523666532655E-2</v>
      </c>
      <c r="K1160" s="204">
        <f>IFERROR(Inv_SY!K1161/Inv_SY!$P1161-1,"")</f>
        <v>-2.9371425147128871E-3</v>
      </c>
      <c r="L1160" s="204">
        <f>IFERROR(Inv_SY!L1161/Inv_SY!$P1161-1,"")</f>
        <v>5.8911742178202608E-3</v>
      </c>
      <c r="M1160" s="204">
        <f>IFERROR(Inv_SY!M1161/Inv_SY!$P1161-1,"")</f>
        <v>-1.4827937017118265E-2</v>
      </c>
      <c r="N1160" s="204">
        <f>IFERROR(Inv_SY!N1161/Inv_SY!$P1161-1,"")</f>
        <v>-1.9391890281424962E-2</v>
      </c>
      <c r="O1160" s="204">
        <f>IFERROR(Inv_SY!O1161/Inv_SY!$P1161-1,"")</f>
        <v>1.050558930108858E-3</v>
      </c>
      <c r="P1160" s="204">
        <f>IFERROR(Inv_SY!J1161/Inv_SY!$Q1161-1,"")</f>
        <v>0</v>
      </c>
      <c r="Q1160" s="204">
        <f>IFERROR(Inv_SY!K1161/Inv_SY!$Q1161-1,"")</f>
        <v>-3.2180051313693836E-2</v>
      </c>
      <c r="R1160" s="204">
        <f>IFERROR(Inv_SY!L1161/Inv_SY!$Q1161-1,"")</f>
        <v>-2.3610660745263301E-2</v>
      </c>
      <c r="S1160" s="204">
        <f>IFERROR(Inv_SY!M1161/Inv_SY!$Q1161-1,"")</f>
        <v>-4.3722100080992532E-2</v>
      </c>
      <c r="T1160" s="204">
        <f>IFERROR(Inv_SY!N1161/Inv_SY!$Q1161-1,"")</f>
        <v>-4.8152196920833057E-2</v>
      </c>
      <c r="U1160" s="205">
        <f>IFERROR(Inv_SY!O1161/Inv_SY!$Q1161-1,"")</f>
        <v>-2.8309305373525717E-2</v>
      </c>
    </row>
    <row r="1161" spans="1:21">
      <c r="A1161" s="102" t="s">
        <v>4</v>
      </c>
      <c r="B1161" s="236">
        <v>6</v>
      </c>
      <c r="C1161" s="236">
        <v>2025</v>
      </c>
      <c r="D1161" s="102" t="s">
        <v>211</v>
      </c>
      <c r="E1161" s="102" t="s">
        <v>211</v>
      </c>
      <c r="F1161" s="103">
        <v>45809</v>
      </c>
      <c r="G1161" s="225">
        <f t="shared" si="49"/>
        <v>30</v>
      </c>
      <c r="H1161" s="237">
        <f t="shared" si="50"/>
        <v>45811</v>
      </c>
      <c r="I1161" s="157">
        <f>_xlfn.XLOOKUP(Table5[[#This Row],[Month Year]],'Modelling New'!D:D,'Modelling New'!N:N)</f>
        <v>10.507</v>
      </c>
      <c r="J1161" s="204">
        <f>IFERROR(Inv_SY!J1162/Inv_SY!$P1162-1,"")</f>
        <v>2.5185092673694287E-2</v>
      </c>
      <c r="K1161" s="204">
        <f>IFERROR(Inv_SY!K1162/Inv_SY!$P1162-1,"")</f>
        <v>-3.0900993305356894E-2</v>
      </c>
      <c r="L1161" s="204">
        <f>IFERROR(Inv_SY!L1162/Inv_SY!$P1162-1,"")</f>
        <v>2.0017461296988115E-2</v>
      </c>
      <c r="M1161" s="204">
        <f>IFERROR(Inv_SY!M1162/Inv_SY!$P1162-1,"")</f>
        <v>-7.8391806278816922E-3</v>
      </c>
      <c r="N1161" s="204">
        <f>IFERROR(Inv_SY!N1162/Inv_SY!$P1162-1,"")</f>
        <v>-1.1613321281789823E-2</v>
      </c>
      <c r="O1161" s="204">
        <f>IFERROR(Inv_SY!O1162/Inv_SY!$P1162-1,"")</f>
        <v>5.1509412443457858E-3</v>
      </c>
      <c r="P1161" s="204">
        <f>IFERROR(Inv_SY!J1162/Inv_SY!$Q1162-1,"")</f>
        <v>0</v>
      </c>
      <c r="Q1161" s="204">
        <f>IFERROR(Inv_SY!K1162/Inv_SY!$Q1162-1,"")</f>
        <v>-5.4708253543541141E-2</v>
      </c>
      <c r="R1161" s="204">
        <f>IFERROR(Inv_SY!L1162/Inv_SY!$Q1162-1,"")</f>
        <v>-5.0406813497734237E-3</v>
      </c>
      <c r="S1161" s="204">
        <f>IFERROR(Inv_SY!M1162/Inv_SY!$Q1162-1,"")</f>
        <v>-3.2212986257387111E-2</v>
      </c>
      <c r="T1161" s="204">
        <f>IFERROR(Inv_SY!N1162/Inv_SY!$Q1162-1,"")</f>
        <v>-3.5894409915299685E-2</v>
      </c>
      <c r="U1161" s="205">
        <f>IFERROR(Inv_SY!O1162/Inv_SY!$Q1162-1,"")</f>
        <v>-1.9541984732824424E-2</v>
      </c>
    </row>
    <row r="1162" spans="1:21">
      <c r="A1162" s="102" t="s">
        <v>4</v>
      </c>
      <c r="B1162" s="236">
        <v>6</v>
      </c>
      <c r="C1162" s="236">
        <v>2025</v>
      </c>
      <c r="D1162" s="102" t="s">
        <v>211</v>
      </c>
      <c r="E1162" s="102" t="s">
        <v>211</v>
      </c>
      <c r="F1162" s="103">
        <v>45809</v>
      </c>
      <c r="G1162" s="225">
        <f t="shared" si="49"/>
        <v>30</v>
      </c>
      <c r="H1162" s="237">
        <f t="shared" si="50"/>
        <v>45812</v>
      </c>
      <c r="I1162" s="157">
        <f>_xlfn.XLOOKUP(Table5[[#This Row],[Month Year]],'Modelling New'!D:D,'Modelling New'!N:N)</f>
        <v>10.507</v>
      </c>
      <c r="J1162" s="204">
        <f>IFERROR(Inv_SY!J1163/Inv_SY!$P1163-1,"")</f>
        <v>1.6994570967090894E-2</v>
      </c>
      <c r="K1162" s="204">
        <f>IFERROR(Inv_SY!K1163/Inv_SY!$P1163-1,"")</f>
        <v>8.9390823495418825E-3</v>
      </c>
      <c r="L1162" s="204">
        <f>IFERROR(Inv_SY!L1163/Inv_SY!$P1163-1,"")</f>
        <v>8.2710959199583378E-4</v>
      </c>
      <c r="M1162" s="204">
        <f>IFERROR(Inv_SY!M1163/Inv_SY!$P1163-1,"")</f>
        <v>-1.3784186171449497E-2</v>
      </c>
      <c r="N1162" s="204">
        <f>IFERROR(Inv_SY!N1163/Inv_SY!$P1163-1,"")</f>
        <v>-1.9462593010006191E-2</v>
      </c>
      <c r="O1162" s="204">
        <f>IFERROR(Inv_SY!O1163/Inv_SY!$P1163-1,"")</f>
        <v>6.4860162728268556E-3</v>
      </c>
      <c r="P1162" s="204">
        <f>IFERROR(Inv_SY!J1163/Inv_SY!$Q1163-1,"")</f>
        <v>0</v>
      </c>
      <c r="Q1162" s="204">
        <f>IFERROR(Inv_SY!K1163/Inv_SY!$Q1163-1,"")</f>
        <v>-7.9208767160759974E-3</v>
      </c>
      <c r="R1162" s="204">
        <f>IFERROR(Inv_SY!L1163/Inv_SY!$Q1163-1,"")</f>
        <v>-1.5897293689307368E-2</v>
      </c>
      <c r="S1162" s="204">
        <f>IFERROR(Inv_SY!M1163/Inv_SY!$Q1163-1,"")</f>
        <v>-3.0264426199711036E-2</v>
      </c>
      <c r="T1162" s="204">
        <f>IFERROR(Inv_SY!N1163/Inv_SY!$Q1163-1,"")</f>
        <v>-3.5847943556305051E-2</v>
      </c>
      <c r="U1162" s="205">
        <f>IFERROR(Inv_SY!O1163/Inv_SY!$Q1163-1,"")</f>
        <v>-1.0332950631458226E-2</v>
      </c>
    </row>
    <row r="1163" spans="1:21">
      <c r="A1163" s="102" t="s">
        <v>4</v>
      </c>
      <c r="B1163" s="236">
        <v>6</v>
      </c>
      <c r="C1163" s="236">
        <v>2025</v>
      </c>
      <c r="D1163" s="102" t="s">
        <v>211</v>
      </c>
      <c r="E1163" s="102" t="s">
        <v>211</v>
      </c>
      <c r="F1163" s="103">
        <v>45809</v>
      </c>
      <c r="G1163" s="225">
        <f t="shared" si="49"/>
        <v>30</v>
      </c>
      <c r="H1163" s="237">
        <f t="shared" si="50"/>
        <v>45813</v>
      </c>
      <c r="I1163" s="157">
        <f>_xlfn.XLOOKUP(Table5[[#This Row],[Month Year]],'Modelling New'!D:D,'Modelling New'!N:N)</f>
        <v>10.507</v>
      </c>
      <c r="J1163" s="204">
        <f>IFERROR(Inv_SY!J1164/Inv_SY!$P1164-1,"")</f>
        <v>3.9834682721719972E-3</v>
      </c>
      <c r="K1163" s="204">
        <f>IFERROR(Inv_SY!K1164/Inv_SY!$P1164-1,"")</f>
        <v>8.1909412928675707E-3</v>
      </c>
      <c r="L1163" s="204">
        <f>IFERROR(Inv_SY!L1164/Inv_SY!$P1164-1,"")</f>
        <v>1.7736396923972331E-2</v>
      </c>
      <c r="M1163" s="204">
        <f>IFERROR(Inv_SY!M1164/Inv_SY!$P1164-1,"")</f>
        <v>-1.09561360367878E-2</v>
      </c>
      <c r="N1163" s="204">
        <f>IFERROR(Inv_SY!N1164/Inv_SY!$P1164-1,"")</f>
        <v>-3.2106937521403367E-2</v>
      </c>
      <c r="O1163" s="204">
        <f>IFERROR(Inv_SY!O1164/Inv_SY!$P1164-1,"")</f>
        <v>1.3152267069178158E-2</v>
      </c>
      <c r="P1163" s="204">
        <f>IFERROR(Inv_SY!J1164/Inv_SY!$Q1164-1,"")</f>
        <v>-1.3513252246227569E-2</v>
      </c>
      <c r="Q1163" s="204">
        <f>IFERROR(Inv_SY!K1164/Inv_SY!$Q1164-1,"")</f>
        <v>-9.3791041176825019E-3</v>
      </c>
      <c r="R1163" s="204">
        <f>IFERROR(Inv_SY!L1164/Inv_SY!$Q1164-1,"")</f>
        <v>0</v>
      </c>
      <c r="S1163" s="204">
        <f>IFERROR(Inv_SY!M1164/Inv_SY!$Q1164-1,"")</f>
        <v>-2.8192499597617937E-2</v>
      </c>
      <c r="T1163" s="204">
        <f>IFERROR(Inv_SY!N1164/Inv_SY!$Q1164-1,"")</f>
        <v>-4.8974699731701876E-2</v>
      </c>
      <c r="U1163" s="205">
        <f>IFERROR(Inv_SY!O1164/Inv_SY!$Q1164-1,"")</f>
        <v>-4.5042408512159238E-3</v>
      </c>
    </row>
    <row r="1164" spans="1:21">
      <c r="A1164" s="102" t="s">
        <v>4</v>
      </c>
      <c r="B1164" s="236">
        <v>6</v>
      </c>
      <c r="C1164" s="236">
        <v>2025</v>
      </c>
      <c r="D1164" s="102" t="s">
        <v>211</v>
      </c>
      <c r="E1164" s="102" t="s">
        <v>211</v>
      </c>
      <c r="F1164" s="103">
        <v>45809</v>
      </c>
      <c r="G1164" s="225">
        <f t="shared" si="49"/>
        <v>30</v>
      </c>
      <c r="H1164" s="237">
        <f t="shared" si="50"/>
        <v>45814</v>
      </c>
      <c r="I1164" s="157">
        <f>_xlfn.XLOOKUP(Table5[[#This Row],[Month Year]],'Modelling New'!D:D,'Modelling New'!N:N)</f>
        <v>10.507</v>
      </c>
      <c r="J1164" s="204">
        <f>IFERROR(Inv_SY!J1165/Inv_SY!$P1165-1,"")</f>
        <v>-2.6982337016574487E-3</v>
      </c>
      <c r="K1164" s="204">
        <f>IFERROR(Inv_SY!K1165/Inv_SY!$P1165-1,"")</f>
        <v>1.5847225466931736E-2</v>
      </c>
      <c r="L1164" s="204">
        <f>IFERROR(Inv_SY!L1165/Inv_SY!$P1165-1,"")</f>
        <v>6.3795848139711619E-3</v>
      </c>
      <c r="M1164" s="204">
        <f>IFERROR(Inv_SY!M1165/Inv_SY!$P1165-1,"")</f>
        <v>1.073757844949319E-2</v>
      </c>
      <c r="N1164" s="204">
        <f>IFERROR(Inv_SY!N1165/Inv_SY!$P1165-1,"")</f>
        <v>-3.4510464009600339E-2</v>
      </c>
      <c r="O1164" s="204">
        <f>IFERROR(Inv_SY!O1165/Inv_SY!$P1165-1,"")</f>
        <v>4.2443089808614776E-3</v>
      </c>
      <c r="P1164" s="204">
        <f>IFERROR(Inv_SY!J1165/Inv_SY!$Q1165-1,"")</f>
        <v>-1.8256149845824354E-2</v>
      </c>
      <c r="Q1164" s="204">
        <f>IFERROR(Inv_SY!K1165/Inv_SY!$Q1165-1,"")</f>
        <v>0</v>
      </c>
      <c r="R1164" s="204">
        <f>IFERROR(Inv_SY!L1165/Inv_SY!$Q1165-1,"")</f>
        <v>-9.3199453772282448E-3</v>
      </c>
      <c r="S1164" s="204">
        <f>IFERROR(Inv_SY!M1165/Inv_SY!$Q1165-1,"")</f>
        <v>-5.0299364799563095E-3</v>
      </c>
      <c r="T1164" s="204">
        <f>IFERROR(Inv_SY!N1165/Inv_SY!$Q1165-1,"")</f>
        <v>-4.9572109086959748E-2</v>
      </c>
      <c r="U1164" s="205">
        <f>IFERROR(Inv_SY!O1165/Inv_SY!$Q1165-1,"")</f>
        <v>-1.1421910888949949E-2</v>
      </c>
    </row>
    <row r="1165" spans="1:21">
      <c r="A1165" s="102" t="s">
        <v>4</v>
      </c>
      <c r="B1165" s="236">
        <v>6</v>
      </c>
      <c r="C1165" s="236">
        <v>2025</v>
      </c>
      <c r="D1165" s="102" t="s">
        <v>211</v>
      </c>
      <c r="E1165" s="102" t="s">
        <v>211</v>
      </c>
      <c r="F1165" s="103">
        <v>45809</v>
      </c>
      <c r="G1165" s="225">
        <f t="shared" si="49"/>
        <v>30</v>
      </c>
      <c r="H1165" s="237">
        <f t="shared" si="50"/>
        <v>45815</v>
      </c>
      <c r="I1165" s="157">
        <f>_xlfn.XLOOKUP(Table5[[#This Row],[Month Year]],'Modelling New'!D:D,'Modelling New'!N:N)</f>
        <v>10.507</v>
      </c>
      <c r="J1165" s="204">
        <f>IFERROR(Inv_SY!J1166/Inv_SY!$P1166-1,"")</f>
        <v>-4.0630043281347561E-2</v>
      </c>
      <c r="K1165" s="204">
        <f>IFERROR(Inv_SY!K1166/Inv_SY!$P1166-1,"")</f>
        <v>2.9032284554045606E-2</v>
      </c>
      <c r="L1165" s="204">
        <f>IFERROR(Inv_SY!L1166/Inv_SY!$P1166-1,"")</f>
        <v>7.5036467908811133E-3</v>
      </c>
      <c r="M1165" s="204">
        <f>IFERROR(Inv_SY!M1166/Inv_SY!$P1166-1,"")</f>
        <v>1.3739106961059067E-2</v>
      </c>
      <c r="N1165" s="204">
        <f>IFERROR(Inv_SY!N1166/Inv_SY!$P1166-1,"")</f>
        <v>-1.0717390789241943E-2</v>
      </c>
      <c r="O1165" s="204">
        <f>IFERROR(Inv_SY!O1166/Inv_SY!$P1166-1,"")</f>
        <v>1.0723957646034954E-3</v>
      </c>
      <c r="P1165" s="204">
        <f>IFERROR(Inv_SY!J1166/Inv_SY!$Q1166-1,"")</f>
        <v>-6.7696931263515059E-2</v>
      </c>
      <c r="Q1165" s="204">
        <f>IFERROR(Inv_SY!K1166/Inv_SY!$Q1166-1,"")</f>
        <v>0</v>
      </c>
      <c r="R1165" s="204">
        <f>IFERROR(Inv_SY!L1166/Inv_SY!$Q1166-1,"")</f>
        <v>-2.0921246190535481E-2</v>
      </c>
      <c r="S1165" s="204">
        <f>IFERROR(Inv_SY!M1166/Inv_SY!$Q1166-1,"")</f>
        <v>-1.4861708250110017E-2</v>
      </c>
      <c r="T1165" s="204">
        <f>IFERROR(Inv_SY!N1166/Inv_SY!$Q1166-1,"")</f>
        <v>-3.8628210154275089E-2</v>
      </c>
      <c r="U1165" s="205">
        <f>IFERROR(Inv_SY!O1166/Inv_SY!$Q1166-1,"")</f>
        <v>-2.7171051102210075E-2</v>
      </c>
    </row>
    <row r="1166" spans="1:21">
      <c r="A1166" s="102" t="s">
        <v>4</v>
      </c>
      <c r="B1166" s="236">
        <v>6</v>
      </c>
      <c r="C1166" s="236">
        <v>2025</v>
      </c>
      <c r="D1166" s="102" t="s">
        <v>211</v>
      </c>
      <c r="E1166" s="102" t="s">
        <v>211</v>
      </c>
      <c r="F1166" s="103">
        <v>45809</v>
      </c>
      <c r="G1166" s="225">
        <f t="shared" si="49"/>
        <v>30</v>
      </c>
      <c r="H1166" s="237">
        <f t="shared" si="50"/>
        <v>45816</v>
      </c>
      <c r="I1166" s="157">
        <f>_xlfn.XLOOKUP(Table5[[#This Row],[Month Year]],'Modelling New'!D:D,'Modelling New'!N:N)</f>
        <v>10.507</v>
      </c>
      <c r="J1166" s="204">
        <f>IFERROR(Inv_SY!J1167/Inv_SY!$P1167-1,"")</f>
        <v>2.1844969982370621E-2</v>
      </c>
      <c r="K1166" s="204">
        <f>IFERROR(Inv_SY!K1167/Inv_SY!$P1167-1,"")</f>
        <v>2.1929814938204562E-2</v>
      </c>
      <c r="L1166" s="204">
        <f>IFERROR(Inv_SY!L1167/Inv_SY!$P1167-1,"")</f>
        <v>2.6498265451124769E-3</v>
      </c>
      <c r="M1166" s="204">
        <f>IFERROR(Inv_SY!M1167/Inv_SY!$P1167-1,"")</f>
        <v>-1.7172025118696421E-2</v>
      </c>
      <c r="N1166" s="204">
        <f>IFERROR(Inv_SY!N1167/Inv_SY!$P1167-1,"")</f>
        <v>-1.6095131943225982E-2</v>
      </c>
      <c r="O1166" s="204">
        <f>IFERROR(Inv_SY!O1167/Inv_SY!$P1167-1,"")</f>
        <v>-1.3157454403765811E-2</v>
      </c>
      <c r="P1166" s="204">
        <f>IFERROR(Inv_SY!J1167/Inv_SY!$Q1167-1,"")</f>
        <v>-8.3024249409091588E-5</v>
      </c>
      <c r="Q1166" s="204">
        <f>IFERROR(Inv_SY!K1167/Inv_SY!$Q1167-1,"")</f>
        <v>0</v>
      </c>
      <c r="R1166" s="204">
        <f>IFERROR(Inv_SY!L1167/Inv_SY!$Q1167-1,"")</f>
        <v>-1.8866254914245761E-2</v>
      </c>
      <c r="S1166" s="204">
        <f>IFERROR(Inv_SY!M1167/Inv_SY!$Q1167-1,"")</f>
        <v>-3.826274513701855E-2</v>
      </c>
      <c r="T1166" s="204">
        <f>IFERROR(Inv_SY!N1167/Inv_SY!$Q1167-1,"")</f>
        <v>-3.7208961247235828E-2</v>
      </c>
      <c r="U1166" s="205">
        <f>IFERROR(Inv_SY!O1167/Inv_SY!$Q1167-1,"")</f>
        <v>-3.4334323971252467E-2</v>
      </c>
    </row>
    <row r="1167" spans="1:21">
      <c r="A1167" s="102" t="s">
        <v>4</v>
      </c>
      <c r="B1167" s="236">
        <v>6</v>
      </c>
      <c r="C1167" s="236">
        <v>2025</v>
      </c>
      <c r="D1167" s="102" t="s">
        <v>211</v>
      </c>
      <c r="E1167" s="102" t="s">
        <v>211</v>
      </c>
      <c r="F1167" s="103">
        <v>45809</v>
      </c>
      <c r="G1167" s="225">
        <f t="shared" si="49"/>
        <v>30</v>
      </c>
      <c r="H1167" s="237">
        <f t="shared" si="50"/>
        <v>45817</v>
      </c>
      <c r="I1167" s="157">
        <f>_xlfn.XLOOKUP(Table5[[#This Row],[Month Year]],'Modelling New'!D:D,'Modelling New'!N:N)</f>
        <v>10.507</v>
      </c>
      <c r="J1167" s="204" t="str">
        <f>IFERROR(Inv_SY!J1168/Inv_SY!$P1168-1,"")</f>
        <v/>
      </c>
      <c r="K1167" s="204" t="str">
        <f>IFERROR(Inv_SY!K1168/Inv_SY!$P1168-1,"")</f>
        <v/>
      </c>
      <c r="L1167" s="204" t="str">
        <f>IFERROR(Inv_SY!L1168/Inv_SY!$P1168-1,"")</f>
        <v/>
      </c>
      <c r="M1167" s="204" t="str">
        <f>IFERROR(Inv_SY!M1168/Inv_SY!$P1168-1,"")</f>
        <v/>
      </c>
      <c r="N1167" s="204" t="str">
        <f>IFERROR(Inv_SY!N1168/Inv_SY!$P1168-1,"")</f>
        <v/>
      </c>
      <c r="O1167" s="204" t="str">
        <f>IFERROR(Inv_SY!O1168/Inv_SY!$P1168-1,"")</f>
        <v/>
      </c>
      <c r="P1167" s="204" t="str">
        <f>IFERROR(Inv_SY!J1168/Inv_SY!$Q1168-1,"")</f>
        <v/>
      </c>
      <c r="Q1167" s="204" t="str">
        <f>IFERROR(Inv_SY!K1168/Inv_SY!$Q1168-1,"")</f>
        <v/>
      </c>
      <c r="R1167" s="204" t="str">
        <f>IFERROR(Inv_SY!L1168/Inv_SY!$Q1168-1,"")</f>
        <v/>
      </c>
      <c r="S1167" s="204" t="str">
        <f>IFERROR(Inv_SY!M1168/Inv_SY!$Q1168-1,"")</f>
        <v/>
      </c>
      <c r="T1167" s="204" t="str">
        <f>IFERROR(Inv_SY!N1168/Inv_SY!$Q1168-1,"")</f>
        <v/>
      </c>
      <c r="U1167" s="205" t="str">
        <f>IFERROR(Inv_SY!O1168/Inv_SY!$Q1168-1,"")</f>
        <v/>
      </c>
    </row>
    <row r="1168" spans="1:21">
      <c r="A1168" s="102" t="s">
        <v>4</v>
      </c>
      <c r="B1168" s="236">
        <v>6</v>
      </c>
      <c r="C1168" s="236">
        <v>2025</v>
      </c>
      <c r="D1168" s="102" t="s">
        <v>211</v>
      </c>
      <c r="E1168" s="102" t="s">
        <v>211</v>
      </c>
      <c r="F1168" s="103">
        <v>45809</v>
      </c>
      <c r="G1168" s="225">
        <f t="shared" si="49"/>
        <v>30</v>
      </c>
      <c r="H1168" s="237">
        <f t="shared" si="50"/>
        <v>45818</v>
      </c>
      <c r="I1168" s="157">
        <f>_xlfn.XLOOKUP(Table5[[#This Row],[Month Year]],'Modelling New'!D:D,'Modelling New'!N:N)</f>
        <v>10.507</v>
      </c>
      <c r="J1168" s="204" t="str">
        <f>IFERROR(Inv_SY!J1169/Inv_SY!$P1169-1,"")</f>
        <v/>
      </c>
      <c r="K1168" s="204" t="str">
        <f>IFERROR(Inv_SY!K1169/Inv_SY!$P1169-1,"")</f>
        <v/>
      </c>
      <c r="L1168" s="204" t="str">
        <f>IFERROR(Inv_SY!L1169/Inv_SY!$P1169-1,"")</f>
        <v/>
      </c>
      <c r="M1168" s="204" t="str">
        <f>IFERROR(Inv_SY!M1169/Inv_SY!$P1169-1,"")</f>
        <v/>
      </c>
      <c r="N1168" s="204" t="str">
        <f>IFERROR(Inv_SY!N1169/Inv_SY!$P1169-1,"")</f>
        <v/>
      </c>
      <c r="O1168" s="204" t="str">
        <f>IFERROR(Inv_SY!O1169/Inv_SY!$P1169-1,"")</f>
        <v/>
      </c>
      <c r="P1168" s="204" t="str">
        <f>IFERROR(Inv_SY!J1169/Inv_SY!$Q1169-1,"")</f>
        <v/>
      </c>
      <c r="Q1168" s="204" t="str">
        <f>IFERROR(Inv_SY!K1169/Inv_SY!$Q1169-1,"")</f>
        <v/>
      </c>
      <c r="R1168" s="204" t="str">
        <f>IFERROR(Inv_SY!L1169/Inv_SY!$Q1169-1,"")</f>
        <v/>
      </c>
      <c r="S1168" s="204" t="str">
        <f>IFERROR(Inv_SY!M1169/Inv_SY!$Q1169-1,"")</f>
        <v/>
      </c>
      <c r="T1168" s="204" t="str">
        <f>IFERROR(Inv_SY!N1169/Inv_SY!$Q1169-1,"")</f>
        <v/>
      </c>
      <c r="U1168" s="205" t="str">
        <f>IFERROR(Inv_SY!O1169/Inv_SY!$Q1169-1,"")</f>
        <v/>
      </c>
    </row>
    <row r="1169" spans="1:21">
      <c r="A1169" s="102" t="s">
        <v>4</v>
      </c>
      <c r="B1169" s="236">
        <v>6</v>
      </c>
      <c r="C1169" s="236">
        <v>2025</v>
      </c>
      <c r="D1169" s="102" t="s">
        <v>211</v>
      </c>
      <c r="E1169" s="102" t="s">
        <v>211</v>
      </c>
      <c r="F1169" s="103">
        <v>45809</v>
      </c>
      <c r="G1169" s="225">
        <f t="shared" si="49"/>
        <v>30</v>
      </c>
      <c r="H1169" s="237">
        <f t="shared" si="50"/>
        <v>45819</v>
      </c>
      <c r="I1169" s="157">
        <f>_xlfn.XLOOKUP(Table5[[#This Row],[Month Year]],'Modelling New'!D:D,'Modelling New'!N:N)</f>
        <v>10.507</v>
      </c>
      <c r="J1169" s="204" t="str">
        <f>IFERROR(Inv_SY!J1170/Inv_SY!$P1170-1,"")</f>
        <v/>
      </c>
      <c r="K1169" s="204" t="str">
        <f>IFERROR(Inv_SY!K1170/Inv_SY!$P1170-1,"")</f>
        <v/>
      </c>
      <c r="L1169" s="204" t="str">
        <f>IFERROR(Inv_SY!L1170/Inv_SY!$P1170-1,"")</f>
        <v/>
      </c>
      <c r="M1169" s="204" t="str">
        <f>IFERROR(Inv_SY!M1170/Inv_SY!$P1170-1,"")</f>
        <v/>
      </c>
      <c r="N1169" s="204" t="str">
        <f>IFERROR(Inv_SY!N1170/Inv_SY!$P1170-1,"")</f>
        <v/>
      </c>
      <c r="O1169" s="204" t="str">
        <f>IFERROR(Inv_SY!O1170/Inv_SY!$P1170-1,"")</f>
        <v/>
      </c>
      <c r="P1169" s="204" t="str">
        <f>IFERROR(Inv_SY!J1170/Inv_SY!$Q1170-1,"")</f>
        <v/>
      </c>
      <c r="Q1169" s="204" t="str">
        <f>IFERROR(Inv_SY!K1170/Inv_SY!$Q1170-1,"")</f>
        <v/>
      </c>
      <c r="R1169" s="204" t="str">
        <f>IFERROR(Inv_SY!L1170/Inv_SY!$Q1170-1,"")</f>
        <v/>
      </c>
      <c r="S1169" s="204" t="str">
        <f>IFERROR(Inv_SY!M1170/Inv_SY!$Q1170-1,"")</f>
        <v/>
      </c>
      <c r="T1169" s="204" t="str">
        <f>IFERROR(Inv_SY!N1170/Inv_SY!$Q1170-1,"")</f>
        <v/>
      </c>
      <c r="U1169" s="205" t="str">
        <f>IFERROR(Inv_SY!O1170/Inv_SY!$Q1170-1,"")</f>
        <v/>
      </c>
    </row>
    <row r="1170" spans="1:21">
      <c r="A1170" s="102" t="s">
        <v>4</v>
      </c>
      <c r="B1170" s="236">
        <v>6</v>
      </c>
      <c r="C1170" s="236">
        <v>2025</v>
      </c>
      <c r="D1170" s="102" t="s">
        <v>211</v>
      </c>
      <c r="E1170" s="102" t="s">
        <v>211</v>
      </c>
      <c r="F1170" s="103">
        <v>45809</v>
      </c>
      <c r="G1170" s="225">
        <f t="shared" si="49"/>
        <v>30</v>
      </c>
      <c r="H1170" s="237">
        <f t="shared" si="50"/>
        <v>45820</v>
      </c>
      <c r="I1170" s="157">
        <f>_xlfn.XLOOKUP(Table5[[#This Row],[Month Year]],'Modelling New'!D:D,'Modelling New'!N:N)</f>
        <v>10.507</v>
      </c>
      <c r="J1170" s="204" t="str">
        <f>IFERROR(Inv_SY!J1171/Inv_SY!$P1171-1,"")</f>
        <v/>
      </c>
      <c r="K1170" s="204" t="str">
        <f>IFERROR(Inv_SY!K1171/Inv_SY!$P1171-1,"")</f>
        <v/>
      </c>
      <c r="L1170" s="204" t="str">
        <f>IFERROR(Inv_SY!L1171/Inv_SY!$P1171-1,"")</f>
        <v/>
      </c>
      <c r="M1170" s="204" t="str">
        <f>IFERROR(Inv_SY!M1171/Inv_SY!$P1171-1,"")</f>
        <v/>
      </c>
      <c r="N1170" s="204" t="str">
        <f>IFERROR(Inv_SY!N1171/Inv_SY!$P1171-1,"")</f>
        <v/>
      </c>
      <c r="O1170" s="204" t="str">
        <f>IFERROR(Inv_SY!O1171/Inv_SY!$P1171-1,"")</f>
        <v/>
      </c>
      <c r="P1170" s="204" t="str">
        <f>IFERROR(Inv_SY!J1171/Inv_SY!$Q1171-1,"")</f>
        <v/>
      </c>
      <c r="Q1170" s="204" t="str">
        <f>IFERROR(Inv_SY!K1171/Inv_SY!$Q1171-1,"")</f>
        <v/>
      </c>
      <c r="R1170" s="204" t="str">
        <f>IFERROR(Inv_SY!L1171/Inv_SY!$Q1171-1,"")</f>
        <v/>
      </c>
      <c r="S1170" s="204" t="str">
        <f>IFERROR(Inv_SY!M1171/Inv_SY!$Q1171-1,"")</f>
        <v/>
      </c>
      <c r="T1170" s="204" t="str">
        <f>IFERROR(Inv_SY!N1171/Inv_SY!$Q1171-1,"")</f>
        <v/>
      </c>
      <c r="U1170" s="205" t="str">
        <f>IFERROR(Inv_SY!O1171/Inv_SY!$Q1171-1,"")</f>
        <v/>
      </c>
    </row>
    <row r="1171" spans="1:21">
      <c r="A1171" s="102" t="s">
        <v>4</v>
      </c>
      <c r="B1171" s="236">
        <v>6</v>
      </c>
      <c r="C1171" s="236">
        <v>2025</v>
      </c>
      <c r="D1171" s="102" t="s">
        <v>211</v>
      </c>
      <c r="E1171" s="102" t="s">
        <v>211</v>
      </c>
      <c r="F1171" s="103">
        <v>45809</v>
      </c>
      <c r="G1171" s="225">
        <f t="shared" si="49"/>
        <v>30</v>
      </c>
      <c r="H1171" s="237">
        <f t="shared" si="50"/>
        <v>45821</v>
      </c>
      <c r="I1171" s="157">
        <f>_xlfn.XLOOKUP(Table5[[#This Row],[Month Year]],'Modelling New'!D:D,'Modelling New'!N:N)</f>
        <v>10.507</v>
      </c>
      <c r="J1171" s="234" t="str">
        <f>IFERROR(Inv_SY!J1172/Inv_SY!$P1172-1,"")</f>
        <v/>
      </c>
      <c r="K1171" s="234" t="str">
        <f>IFERROR(Inv_SY!K1172/Inv_SY!$P1172-1,"")</f>
        <v/>
      </c>
      <c r="L1171" s="234" t="str">
        <f>IFERROR(Inv_SY!L1172/Inv_SY!$P1172-1,"")</f>
        <v/>
      </c>
      <c r="M1171" s="234" t="str">
        <f>IFERROR(Inv_SY!M1172/Inv_SY!$P1172-1,"")</f>
        <v/>
      </c>
      <c r="N1171" s="234" t="str">
        <f>IFERROR(Inv_SY!N1172/Inv_SY!$P1172-1,"")</f>
        <v/>
      </c>
      <c r="O1171" s="234" t="str">
        <f>IFERROR(Inv_SY!O1172/Inv_SY!$P1172-1,"")</f>
        <v/>
      </c>
      <c r="P1171" s="234" t="str">
        <f>IFERROR(Inv_SY!J1172/Inv_SY!$Q1172-1,"")</f>
        <v/>
      </c>
      <c r="Q1171" s="234" t="str">
        <f>IFERROR(Inv_SY!K1172/Inv_SY!$Q1172-1,"")</f>
        <v/>
      </c>
      <c r="R1171" s="234" t="str">
        <f>IFERROR(Inv_SY!L1172/Inv_SY!$Q1172-1,"")</f>
        <v/>
      </c>
      <c r="S1171" s="234" t="str">
        <f>IFERROR(Inv_SY!M1172/Inv_SY!$Q1172-1,"")</f>
        <v/>
      </c>
      <c r="T1171" s="234" t="str">
        <f>IFERROR(Inv_SY!N1172/Inv_SY!$Q1172-1,"")</f>
        <v/>
      </c>
      <c r="U1171" s="235" t="str">
        <f>IFERROR(Inv_SY!O1172/Inv_SY!$Q1172-1,"")</f>
        <v/>
      </c>
    </row>
    <row r="1172" spans="1:21">
      <c r="A1172" s="102" t="s">
        <v>4</v>
      </c>
      <c r="B1172" s="236">
        <v>6</v>
      </c>
      <c r="C1172" s="236">
        <v>2025</v>
      </c>
      <c r="D1172" s="102" t="s">
        <v>211</v>
      </c>
      <c r="E1172" s="102" t="s">
        <v>211</v>
      </c>
      <c r="F1172" s="103">
        <v>45809</v>
      </c>
      <c r="G1172" s="225">
        <f t="shared" si="49"/>
        <v>30</v>
      </c>
      <c r="H1172" s="237">
        <f t="shared" si="50"/>
        <v>45822</v>
      </c>
      <c r="I1172" s="157">
        <f>_xlfn.XLOOKUP(Table5[[#This Row],[Month Year]],'Modelling New'!D:D,'Modelling New'!N:N)</f>
        <v>10.507</v>
      </c>
      <c r="J1172" s="234" t="str">
        <f>IFERROR(Inv_SY!J1173/Inv_SY!$P1173-1,"")</f>
        <v/>
      </c>
      <c r="K1172" s="234" t="str">
        <f>IFERROR(Inv_SY!K1173/Inv_SY!$P1173-1,"")</f>
        <v/>
      </c>
      <c r="L1172" s="234" t="str">
        <f>IFERROR(Inv_SY!L1173/Inv_SY!$P1173-1,"")</f>
        <v/>
      </c>
      <c r="M1172" s="234" t="str">
        <f>IFERROR(Inv_SY!M1173/Inv_SY!$P1173-1,"")</f>
        <v/>
      </c>
      <c r="N1172" s="234" t="str">
        <f>IFERROR(Inv_SY!N1173/Inv_SY!$P1173-1,"")</f>
        <v/>
      </c>
      <c r="O1172" s="234" t="str">
        <f>IFERROR(Inv_SY!O1173/Inv_SY!$P1173-1,"")</f>
        <v/>
      </c>
      <c r="P1172" s="234" t="str">
        <f>IFERROR(Inv_SY!J1173/Inv_SY!$Q1173-1,"")</f>
        <v/>
      </c>
      <c r="Q1172" s="234" t="str">
        <f>IFERROR(Inv_SY!K1173/Inv_SY!$Q1173-1,"")</f>
        <v/>
      </c>
      <c r="R1172" s="234" t="str">
        <f>IFERROR(Inv_SY!L1173/Inv_SY!$Q1173-1,"")</f>
        <v/>
      </c>
      <c r="S1172" s="234" t="str">
        <f>IFERROR(Inv_SY!M1173/Inv_SY!$Q1173-1,"")</f>
        <v/>
      </c>
      <c r="T1172" s="234" t="str">
        <f>IFERROR(Inv_SY!N1173/Inv_SY!$Q1173-1,"")</f>
        <v/>
      </c>
      <c r="U1172" s="235" t="str">
        <f>IFERROR(Inv_SY!O1173/Inv_SY!$Q1173-1,"")</f>
        <v/>
      </c>
    </row>
    <row r="1173" spans="1:21">
      <c r="A1173" s="102" t="s">
        <v>4</v>
      </c>
      <c r="B1173" s="236">
        <v>6</v>
      </c>
      <c r="C1173" s="236">
        <v>2025</v>
      </c>
      <c r="D1173" s="102" t="s">
        <v>211</v>
      </c>
      <c r="E1173" s="102" t="s">
        <v>211</v>
      </c>
      <c r="F1173" s="103">
        <v>45809</v>
      </c>
      <c r="G1173" s="225">
        <f t="shared" si="49"/>
        <v>30</v>
      </c>
      <c r="H1173" s="237">
        <f t="shared" si="50"/>
        <v>45823</v>
      </c>
      <c r="I1173" s="157">
        <f>_xlfn.XLOOKUP(Table5[[#This Row],[Month Year]],'Modelling New'!D:D,'Modelling New'!N:N)</f>
        <v>10.507</v>
      </c>
      <c r="J1173" s="234" t="str">
        <f>IFERROR(Inv_SY!J1174/Inv_SY!$P1174-1,"")</f>
        <v/>
      </c>
      <c r="K1173" s="234" t="str">
        <f>IFERROR(Inv_SY!K1174/Inv_SY!$P1174-1,"")</f>
        <v/>
      </c>
      <c r="L1173" s="234" t="str">
        <f>IFERROR(Inv_SY!L1174/Inv_SY!$P1174-1,"")</f>
        <v/>
      </c>
      <c r="M1173" s="234" t="str">
        <f>IFERROR(Inv_SY!M1174/Inv_SY!$P1174-1,"")</f>
        <v/>
      </c>
      <c r="N1173" s="234" t="str">
        <f>IFERROR(Inv_SY!N1174/Inv_SY!$P1174-1,"")</f>
        <v/>
      </c>
      <c r="O1173" s="234" t="str">
        <f>IFERROR(Inv_SY!O1174/Inv_SY!$P1174-1,"")</f>
        <v/>
      </c>
      <c r="P1173" s="234" t="str">
        <f>IFERROR(Inv_SY!J1174/Inv_SY!$Q1174-1,"")</f>
        <v/>
      </c>
      <c r="Q1173" s="234" t="str">
        <f>IFERROR(Inv_SY!K1174/Inv_SY!$Q1174-1,"")</f>
        <v/>
      </c>
      <c r="R1173" s="234" t="str">
        <f>IFERROR(Inv_SY!L1174/Inv_SY!$Q1174-1,"")</f>
        <v/>
      </c>
      <c r="S1173" s="234" t="str">
        <f>IFERROR(Inv_SY!M1174/Inv_SY!$Q1174-1,"")</f>
        <v/>
      </c>
      <c r="T1173" s="234" t="str">
        <f>IFERROR(Inv_SY!N1174/Inv_SY!$Q1174-1,"")</f>
        <v/>
      </c>
      <c r="U1173" s="235" t="str">
        <f>IFERROR(Inv_SY!O1174/Inv_SY!$Q1174-1,"")</f>
        <v/>
      </c>
    </row>
    <row r="1174" spans="1:21">
      <c r="A1174" s="102" t="s">
        <v>4</v>
      </c>
      <c r="B1174" s="236">
        <v>6</v>
      </c>
      <c r="C1174" s="236">
        <v>2025</v>
      </c>
      <c r="D1174" s="102" t="s">
        <v>211</v>
      </c>
      <c r="E1174" s="102" t="s">
        <v>211</v>
      </c>
      <c r="F1174" s="103">
        <v>45809</v>
      </c>
      <c r="G1174" s="225">
        <f t="shared" si="49"/>
        <v>30</v>
      </c>
      <c r="H1174" s="237">
        <f t="shared" si="50"/>
        <v>45824</v>
      </c>
      <c r="I1174" s="157">
        <f>_xlfn.XLOOKUP(Table5[[#This Row],[Month Year]],'Modelling New'!D:D,'Modelling New'!N:N)</f>
        <v>10.507</v>
      </c>
      <c r="J1174" s="234" t="str">
        <f>IFERROR(Inv_SY!J1175/Inv_SY!$P1175-1,"")</f>
        <v/>
      </c>
      <c r="K1174" s="234" t="str">
        <f>IFERROR(Inv_SY!K1175/Inv_SY!$P1175-1,"")</f>
        <v/>
      </c>
      <c r="L1174" s="234" t="str">
        <f>IFERROR(Inv_SY!L1175/Inv_SY!$P1175-1,"")</f>
        <v/>
      </c>
      <c r="M1174" s="234" t="str">
        <f>IFERROR(Inv_SY!M1175/Inv_SY!$P1175-1,"")</f>
        <v/>
      </c>
      <c r="N1174" s="234" t="str">
        <f>IFERROR(Inv_SY!N1175/Inv_SY!$P1175-1,"")</f>
        <v/>
      </c>
      <c r="O1174" s="234" t="str">
        <f>IFERROR(Inv_SY!O1175/Inv_SY!$P1175-1,"")</f>
        <v/>
      </c>
      <c r="P1174" s="234" t="str">
        <f>IFERROR(Inv_SY!J1175/Inv_SY!$Q1175-1,"")</f>
        <v/>
      </c>
      <c r="Q1174" s="234" t="str">
        <f>IFERROR(Inv_SY!K1175/Inv_SY!$Q1175-1,"")</f>
        <v/>
      </c>
      <c r="R1174" s="234" t="str">
        <f>IFERROR(Inv_SY!L1175/Inv_SY!$Q1175-1,"")</f>
        <v/>
      </c>
      <c r="S1174" s="234" t="str">
        <f>IFERROR(Inv_SY!M1175/Inv_SY!$Q1175-1,"")</f>
        <v/>
      </c>
      <c r="T1174" s="234" t="str">
        <f>IFERROR(Inv_SY!N1175/Inv_SY!$Q1175-1,"")</f>
        <v/>
      </c>
      <c r="U1174" s="235" t="str">
        <f>IFERROR(Inv_SY!O1175/Inv_SY!$Q1175-1,"")</f>
        <v/>
      </c>
    </row>
    <row r="1175" spans="1:21">
      <c r="A1175" s="102" t="s">
        <v>4</v>
      </c>
      <c r="B1175" s="236">
        <v>6</v>
      </c>
      <c r="C1175" s="236">
        <v>2025</v>
      </c>
      <c r="D1175" s="102" t="s">
        <v>211</v>
      </c>
      <c r="E1175" s="102" t="s">
        <v>211</v>
      </c>
      <c r="F1175" s="103">
        <v>45809</v>
      </c>
      <c r="G1175" s="225">
        <f t="shared" si="49"/>
        <v>30</v>
      </c>
      <c r="H1175" s="237">
        <f t="shared" si="50"/>
        <v>45825</v>
      </c>
      <c r="I1175" s="157">
        <f>_xlfn.XLOOKUP(Table5[[#This Row],[Month Year]],'Modelling New'!D:D,'Modelling New'!N:N)</f>
        <v>10.507</v>
      </c>
      <c r="J1175" s="234" t="str">
        <f>IFERROR(Inv_SY!J1176/Inv_SY!$P1176-1,"")</f>
        <v/>
      </c>
      <c r="K1175" s="234" t="str">
        <f>IFERROR(Inv_SY!K1176/Inv_SY!$P1176-1,"")</f>
        <v/>
      </c>
      <c r="L1175" s="234" t="str">
        <f>IFERROR(Inv_SY!L1176/Inv_SY!$P1176-1,"")</f>
        <v/>
      </c>
      <c r="M1175" s="234" t="str">
        <f>IFERROR(Inv_SY!M1176/Inv_SY!$P1176-1,"")</f>
        <v/>
      </c>
      <c r="N1175" s="234" t="str">
        <f>IFERROR(Inv_SY!N1176/Inv_SY!$P1176-1,"")</f>
        <v/>
      </c>
      <c r="O1175" s="234" t="str">
        <f>IFERROR(Inv_SY!O1176/Inv_SY!$P1176-1,"")</f>
        <v/>
      </c>
      <c r="P1175" s="234" t="str">
        <f>IFERROR(Inv_SY!J1176/Inv_SY!$Q1176-1,"")</f>
        <v/>
      </c>
      <c r="Q1175" s="234" t="str">
        <f>IFERROR(Inv_SY!K1176/Inv_SY!$Q1176-1,"")</f>
        <v/>
      </c>
      <c r="R1175" s="234" t="str">
        <f>IFERROR(Inv_SY!L1176/Inv_SY!$Q1176-1,"")</f>
        <v/>
      </c>
      <c r="S1175" s="234" t="str">
        <f>IFERROR(Inv_SY!M1176/Inv_SY!$Q1176-1,"")</f>
        <v/>
      </c>
      <c r="T1175" s="234" t="str">
        <f>IFERROR(Inv_SY!N1176/Inv_SY!$Q1176-1,"")</f>
        <v/>
      </c>
      <c r="U1175" s="235" t="str">
        <f>IFERROR(Inv_SY!O1176/Inv_SY!$Q1176-1,"")</f>
        <v/>
      </c>
    </row>
    <row r="1176" spans="1:21">
      <c r="A1176" s="102" t="s">
        <v>4</v>
      </c>
      <c r="B1176" s="236">
        <v>6</v>
      </c>
      <c r="C1176" s="236">
        <v>2025</v>
      </c>
      <c r="D1176" s="102" t="s">
        <v>211</v>
      </c>
      <c r="E1176" s="102" t="s">
        <v>211</v>
      </c>
      <c r="F1176" s="103">
        <v>45809</v>
      </c>
      <c r="G1176" s="225">
        <f t="shared" si="49"/>
        <v>30</v>
      </c>
      <c r="H1176" s="237">
        <f t="shared" si="50"/>
        <v>45826</v>
      </c>
      <c r="I1176" s="157">
        <f>_xlfn.XLOOKUP(Table5[[#This Row],[Month Year]],'Modelling New'!D:D,'Modelling New'!N:N)</f>
        <v>10.507</v>
      </c>
      <c r="J1176" s="234" t="str">
        <f>IFERROR(Inv_SY!J1177/Inv_SY!$P1177-1,"")</f>
        <v/>
      </c>
      <c r="K1176" s="234" t="str">
        <f>IFERROR(Inv_SY!K1177/Inv_SY!$P1177-1,"")</f>
        <v/>
      </c>
      <c r="L1176" s="234" t="str">
        <f>IFERROR(Inv_SY!L1177/Inv_SY!$P1177-1,"")</f>
        <v/>
      </c>
      <c r="M1176" s="234" t="str">
        <f>IFERROR(Inv_SY!M1177/Inv_SY!$P1177-1,"")</f>
        <v/>
      </c>
      <c r="N1176" s="234" t="str">
        <f>IFERROR(Inv_SY!N1177/Inv_SY!$P1177-1,"")</f>
        <v/>
      </c>
      <c r="O1176" s="234" t="str">
        <f>IFERROR(Inv_SY!O1177/Inv_SY!$P1177-1,"")</f>
        <v/>
      </c>
      <c r="P1176" s="234" t="str">
        <f>IFERROR(Inv_SY!J1177/Inv_SY!$Q1177-1,"")</f>
        <v/>
      </c>
      <c r="Q1176" s="234" t="str">
        <f>IFERROR(Inv_SY!K1177/Inv_SY!$Q1177-1,"")</f>
        <v/>
      </c>
      <c r="R1176" s="234" t="str">
        <f>IFERROR(Inv_SY!L1177/Inv_SY!$Q1177-1,"")</f>
        <v/>
      </c>
      <c r="S1176" s="234" t="str">
        <f>IFERROR(Inv_SY!M1177/Inv_SY!$Q1177-1,"")</f>
        <v/>
      </c>
      <c r="T1176" s="234" t="str">
        <f>IFERROR(Inv_SY!N1177/Inv_SY!$Q1177-1,"")</f>
        <v/>
      </c>
      <c r="U1176" s="235" t="str">
        <f>IFERROR(Inv_SY!O1177/Inv_SY!$Q1177-1,"")</f>
        <v/>
      </c>
    </row>
    <row r="1177" spans="1:21">
      <c r="A1177" s="102" t="s">
        <v>4</v>
      </c>
      <c r="B1177" s="236">
        <v>6</v>
      </c>
      <c r="C1177" s="236">
        <v>2025</v>
      </c>
      <c r="D1177" s="102" t="s">
        <v>211</v>
      </c>
      <c r="E1177" s="102" t="s">
        <v>211</v>
      </c>
      <c r="F1177" s="103">
        <v>45809</v>
      </c>
      <c r="G1177" s="225">
        <f t="shared" si="49"/>
        <v>30</v>
      </c>
      <c r="H1177" s="237">
        <f t="shared" si="50"/>
        <v>45827</v>
      </c>
      <c r="I1177" s="157">
        <f>_xlfn.XLOOKUP(Table5[[#This Row],[Month Year]],'Modelling New'!D:D,'Modelling New'!N:N)</f>
        <v>10.507</v>
      </c>
      <c r="J1177" s="234" t="str">
        <f>IFERROR(Inv_SY!J1178/Inv_SY!$P1178-1,"")</f>
        <v/>
      </c>
      <c r="K1177" s="234" t="str">
        <f>IFERROR(Inv_SY!K1178/Inv_SY!$P1178-1,"")</f>
        <v/>
      </c>
      <c r="L1177" s="234" t="str">
        <f>IFERROR(Inv_SY!L1178/Inv_SY!$P1178-1,"")</f>
        <v/>
      </c>
      <c r="M1177" s="234" t="str">
        <f>IFERROR(Inv_SY!M1178/Inv_SY!$P1178-1,"")</f>
        <v/>
      </c>
      <c r="N1177" s="234" t="str">
        <f>IFERROR(Inv_SY!N1178/Inv_SY!$P1178-1,"")</f>
        <v/>
      </c>
      <c r="O1177" s="234" t="str">
        <f>IFERROR(Inv_SY!O1178/Inv_SY!$P1178-1,"")</f>
        <v/>
      </c>
      <c r="P1177" s="234" t="str">
        <f>IFERROR(Inv_SY!J1178/Inv_SY!$Q1178-1,"")</f>
        <v/>
      </c>
      <c r="Q1177" s="234" t="str">
        <f>IFERROR(Inv_SY!K1178/Inv_SY!$Q1178-1,"")</f>
        <v/>
      </c>
      <c r="R1177" s="234" t="str">
        <f>IFERROR(Inv_SY!L1178/Inv_SY!$Q1178-1,"")</f>
        <v/>
      </c>
      <c r="S1177" s="234" t="str">
        <f>IFERROR(Inv_SY!M1178/Inv_SY!$Q1178-1,"")</f>
        <v/>
      </c>
      <c r="T1177" s="234" t="str">
        <f>IFERROR(Inv_SY!N1178/Inv_SY!$Q1178-1,"")</f>
        <v/>
      </c>
      <c r="U1177" s="235" t="str">
        <f>IFERROR(Inv_SY!O1178/Inv_SY!$Q1178-1,"")</f>
        <v/>
      </c>
    </row>
    <row r="1178" spans="1:21">
      <c r="A1178" s="102" t="s">
        <v>4</v>
      </c>
      <c r="B1178" s="236">
        <v>6</v>
      </c>
      <c r="C1178" s="236">
        <v>2025</v>
      </c>
      <c r="D1178" s="102" t="s">
        <v>211</v>
      </c>
      <c r="E1178" s="102" t="s">
        <v>211</v>
      </c>
      <c r="F1178" s="103">
        <v>45809</v>
      </c>
      <c r="G1178" s="225">
        <f t="shared" si="49"/>
        <v>30</v>
      </c>
      <c r="H1178" s="237">
        <f t="shared" si="50"/>
        <v>45828</v>
      </c>
      <c r="I1178" s="157">
        <f>_xlfn.XLOOKUP(Table5[[#This Row],[Month Year]],'Modelling New'!D:D,'Modelling New'!N:N)</f>
        <v>10.507</v>
      </c>
      <c r="J1178" s="234" t="str">
        <f>IFERROR(Inv_SY!J1179/Inv_SY!$P1179-1,"")</f>
        <v/>
      </c>
      <c r="K1178" s="234" t="str">
        <f>IFERROR(Inv_SY!K1179/Inv_SY!$P1179-1,"")</f>
        <v/>
      </c>
      <c r="L1178" s="234" t="str">
        <f>IFERROR(Inv_SY!L1179/Inv_SY!$P1179-1,"")</f>
        <v/>
      </c>
      <c r="M1178" s="234" t="str">
        <f>IFERROR(Inv_SY!M1179/Inv_SY!$P1179-1,"")</f>
        <v/>
      </c>
      <c r="N1178" s="234" t="str">
        <f>IFERROR(Inv_SY!N1179/Inv_SY!$P1179-1,"")</f>
        <v/>
      </c>
      <c r="O1178" s="234" t="str">
        <f>IFERROR(Inv_SY!O1179/Inv_SY!$P1179-1,"")</f>
        <v/>
      </c>
      <c r="P1178" s="234" t="str">
        <f>IFERROR(Inv_SY!J1179/Inv_SY!$Q1179-1,"")</f>
        <v/>
      </c>
      <c r="Q1178" s="234" t="str">
        <f>IFERROR(Inv_SY!K1179/Inv_SY!$Q1179-1,"")</f>
        <v/>
      </c>
      <c r="R1178" s="234" t="str">
        <f>IFERROR(Inv_SY!L1179/Inv_SY!$Q1179-1,"")</f>
        <v/>
      </c>
      <c r="S1178" s="234" t="str">
        <f>IFERROR(Inv_SY!M1179/Inv_SY!$Q1179-1,"")</f>
        <v/>
      </c>
      <c r="T1178" s="234" t="str">
        <f>IFERROR(Inv_SY!N1179/Inv_SY!$Q1179-1,"")</f>
        <v/>
      </c>
      <c r="U1178" s="235" t="str">
        <f>IFERROR(Inv_SY!O1179/Inv_SY!$Q1179-1,"")</f>
        <v/>
      </c>
    </row>
    <row r="1179" spans="1:21">
      <c r="A1179" s="102" t="s">
        <v>4</v>
      </c>
      <c r="B1179" s="236">
        <v>6</v>
      </c>
      <c r="C1179" s="236">
        <v>2025</v>
      </c>
      <c r="D1179" s="102" t="s">
        <v>211</v>
      </c>
      <c r="E1179" s="102" t="s">
        <v>211</v>
      </c>
      <c r="F1179" s="103">
        <v>45809</v>
      </c>
      <c r="G1179" s="225">
        <f t="shared" si="49"/>
        <v>30</v>
      </c>
      <c r="H1179" s="237">
        <f t="shared" si="50"/>
        <v>45829</v>
      </c>
      <c r="I1179" s="157">
        <f>_xlfn.XLOOKUP(Table5[[#This Row],[Month Year]],'Modelling New'!D:D,'Modelling New'!N:N)</f>
        <v>10.507</v>
      </c>
      <c r="J1179" s="234" t="str">
        <f>IFERROR(Inv_SY!J1180/Inv_SY!$P1180-1,"")</f>
        <v/>
      </c>
      <c r="K1179" s="234" t="str">
        <f>IFERROR(Inv_SY!K1180/Inv_SY!$P1180-1,"")</f>
        <v/>
      </c>
      <c r="L1179" s="234" t="str">
        <f>IFERROR(Inv_SY!L1180/Inv_SY!$P1180-1,"")</f>
        <v/>
      </c>
      <c r="M1179" s="234" t="str">
        <f>IFERROR(Inv_SY!M1180/Inv_SY!$P1180-1,"")</f>
        <v/>
      </c>
      <c r="N1179" s="234" t="str">
        <f>IFERROR(Inv_SY!N1180/Inv_SY!$P1180-1,"")</f>
        <v/>
      </c>
      <c r="O1179" s="234" t="str">
        <f>IFERROR(Inv_SY!O1180/Inv_SY!$P1180-1,"")</f>
        <v/>
      </c>
      <c r="P1179" s="234" t="str">
        <f>IFERROR(Inv_SY!J1180/Inv_SY!$Q1180-1,"")</f>
        <v/>
      </c>
      <c r="Q1179" s="234" t="str">
        <f>IFERROR(Inv_SY!K1180/Inv_SY!$Q1180-1,"")</f>
        <v/>
      </c>
      <c r="R1179" s="234" t="str">
        <f>IFERROR(Inv_SY!L1180/Inv_SY!$Q1180-1,"")</f>
        <v/>
      </c>
      <c r="S1179" s="234" t="str">
        <f>IFERROR(Inv_SY!M1180/Inv_SY!$Q1180-1,"")</f>
        <v/>
      </c>
      <c r="T1179" s="234" t="str">
        <f>IFERROR(Inv_SY!N1180/Inv_SY!$Q1180-1,"")</f>
        <v/>
      </c>
      <c r="U1179" s="235" t="str">
        <f>IFERROR(Inv_SY!O1180/Inv_SY!$Q1180-1,"")</f>
        <v/>
      </c>
    </row>
    <row r="1180" spans="1:21">
      <c r="A1180" s="102" t="s">
        <v>4</v>
      </c>
      <c r="B1180" s="236">
        <v>6</v>
      </c>
      <c r="C1180" s="236">
        <v>2025</v>
      </c>
      <c r="D1180" s="102" t="s">
        <v>211</v>
      </c>
      <c r="E1180" s="102" t="s">
        <v>211</v>
      </c>
      <c r="F1180" s="103">
        <v>45809</v>
      </c>
      <c r="G1180" s="225">
        <f t="shared" si="49"/>
        <v>30</v>
      </c>
      <c r="H1180" s="237">
        <f t="shared" si="50"/>
        <v>45830</v>
      </c>
      <c r="I1180" s="157">
        <f>_xlfn.XLOOKUP(Table5[[#This Row],[Month Year]],'Modelling New'!D:D,'Modelling New'!N:N)</f>
        <v>10.507</v>
      </c>
      <c r="J1180" s="234" t="str">
        <f>IFERROR(Inv_SY!J1181/Inv_SY!$P1181-1,"")</f>
        <v/>
      </c>
      <c r="K1180" s="234" t="str">
        <f>IFERROR(Inv_SY!K1181/Inv_SY!$P1181-1,"")</f>
        <v/>
      </c>
      <c r="L1180" s="234" t="str">
        <f>IFERROR(Inv_SY!L1181/Inv_SY!$P1181-1,"")</f>
        <v/>
      </c>
      <c r="M1180" s="234" t="str">
        <f>IFERROR(Inv_SY!M1181/Inv_SY!$P1181-1,"")</f>
        <v/>
      </c>
      <c r="N1180" s="234" t="str">
        <f>IFERROR(Inv_SY!N1181/Inv_SY!$P1181-1,"")</f>
        <v/>
      </c>
      <c r="O1180" s="234" t="str">
        <f>IFERROR(Inv_SY!O1181/Inv_SY!$P1181-1,"")</f>
        <v/>
      </c>
      <c r="P1180" s="234" t="str">
        <f>IFERROR(Inv_SY!J1181/Inv_SY!$Q1181-1,"")</f>
        <v/>
      </c>
      <c r="Q1180" s="234" t="str">
        <f>IFERROR(Inv_SY!K1181/Inv_SY!$Q1181-1,"")</f>
        <v/>
      </c>
      <c r="R1180" s="234" t="str">
        <f>IFERROR(Inv_SY!L1181/Inv_SY!$Q1181-1,"")</f>
        <v/>
      </c>
      <c r="S1180" s="234" t="str">
        <f>IFERROR(Inv_SY!M1181/Inv_SY!$Q1181-1,"")</f>
        <v/>
      </c>
      <c r="T1180" s="234" t="str">
        <f>IFERROR(Inv_SY!N1181/Inv_SY!$Q1181-1,"")</f>
        <v/>
      </c>
      <c r="U1180" s="235" t="str">
        <f>IFERROR(Inv_SY!O1181/Inv_SY!$Q1181-1,"")</f>
        <v/>
      </c>
    </row>
    <row r="1181" spans="1:21">
      <c r="A1181" s="102" t="s">
        <v>4</v>
      </c>
      <c r="B1181" s="236">
        <v>6</v>
      </c>
      <c r="C1181" s="236">
        <v>2025</v>
      </c>
      <c r="D1181" s="102" t="s">
        <v>211</v>
      </c>
      <c r="E1181" s="102" t="s">
        <v>211</v>
      </c>
      <c r="F1181" s="103">
        <v>45809</v>
      </c>
      <c r="G1181" s="225">
        <f t="shared" si="49"/>
        <v>30</v>
      </c>
      <c r="H1181" s="237">
        <f t="shared" si="50"/>
        <v>45831</v>
      </c>
      <c r="I1181" s="157">
        <f>_xlfn.XLOOKUP(Table5[[#This Row],[Month Year]],'Modelling New'!D:D,'Modelling New'!N:N)</f>
        <v>10.507</v>
      </c>
      <c r="J1181" s="234" t="str">
        <f>IFERROR(Inv_SY!J1182/Inv_SY!$P1182-1,"")</f>
        <v/>
      </c>
      <c r="K1181" s="234" t="str">
        <f>IFERROR(Inv_SY!K1182/Inv_SY!$P1182-1,"")</f>
        <v/>
      </c>
      <c r="L1181" s="234" t="str">
        <f>IFERROR(Inv_SY!L1182/Inv_SY!$P1182-1,"")</f>
        <v/>
      </c>
      <c r="M1181" s="234" t="str">
        <f>IFERROR(Inv_SY!M1182/Inv_SY!$P1182-1,"")</f>
        <v/>
      </c>
      <c r="N1181" s="234" t="str">
        <f>IFERROR(Inv_SY!N1182/Inv_SY!$P1182-1,"")</f>
        <v/>
      </c>
      <c r="O1181" s="234" t="str">
        <f>IFERROR(Inv_SY!O1182/Inv_SY!$P1182-1,"")</f>
        <v/>
      </c>
      <c r="P1181" s="234" t="str">
        <f>IFERROR(Inv_SY!J1182/Inv_SY!$Q1182-1,"")</f>
        <v/>
      </c>
      <c r="Q1181" s="234" t="str">
        <f>IFERROR(Inv_SY!K1182/Inv_SY!$Q1182-1,"")</f>
        <v/>
      </c>
      <c r="R1181" s="234" t="str">
        <f>IFERROR(Inv_SY!L1182/Inv_SY!$Q1182-1,"")</f>
        <v/>
      </c>
      <c r="S1181" s="234" t="str">
        <f>IFERROR(Inv_SY!M1182/Inv_SY!$Q1182-1,"")</f>
        <v/>
      </c>
      <c r="T1181" s="234" t="str">
        <f>IFERROR(Inv_SY!N1182/Inv_SY!$Q1182-1,"")</f>
        <v/>
      </c>
      <c r="U1181" s="235" t="str">
        <f>IFERROR(Inv_SY!O1182/Inv_SY!$Q1182-1,"")</f>
        <v/>
      </c>
    </row>
    <row r="1182" spans="1:21">
      <c r="A1182" s="102" t="s">
        <v>4</v>
      </c>
      <c r="B1182" s="236">
        <v>6</v>
      </c>
      <c r="C1182" s="236">
        <v>2025</v>
      </c>
      <c r="D1182" s="102" t="s">
        <v>211</v>
      </c>
      <c r="E1182" s="102" t="s">
        <v>211</v>
      </c>
      <c r="F1182" s="103">
        <v>45809</v>
      </c>
      <c r="G1182" s="225">
        <f t="shared" si="49"/>
        <v>30</v>
      </c>
      <c r="H1182" s="237">
        <f t="shared" si="50"/>
        <v>45832</v>
      </c>
      <c r="I1182" s="157">
        <f>_xlfn.XLOOKUP(Table5[[#This Row],[Month Year]],'Modelling New'!D:D,'Modelling New'!N:N)</f>
        <v>10.507</v>
      </c>
      <c r="J1182" s="234" t="str">
        <f>IFERROR(Inv_SY!J1183/Inv_SY!$P1183-1,"")</f>
        <v/>
      </c>
      <c r="K1182" s="234" t="str">
        <f>IFERROR(Inv_SY!K1183/Inv_SY!$P1183-1,"")</f>
        <v/>
      </c>
      <c r="L1182" s="234" t="str">
        <f>IFERROR(Inv_SY!L1183/Inv_SY!$P1183-1,"")</f>
        <v/>
      </c>
      <c r="M1182" s="234" t="str">
        <f>IFERROR(Inv_SY!M1183/Inv_SY!$P1183-1,"")</f>
        <v/>
      </c>
      <c r="N1182" s="234" t="str">
        <f>IFERROR(Inv_SY!N1183/Inv_SY!$P1183-1,"")</f>
        <v/>
      </c>
      <c r="O1182" s="234" t="str">
        <f>IFERROR(Inv_SY!O1183/Inv_SY!$P1183-1,"")</f>
        <v/>
      </c>
      <c r="P1182" s="234" t="str">
        <f>IFERROR(Inv_SY!J1183/Inv_SY!$Q1183-1,"")</f>
        <v/>
      </c>
      <c r="Q1182" s="234" t="str">
        <f>IFERROR(Inv_SY!K1183/Inv_SY!$Q1183-1,"")</f>
        <v/>
      </c>
      <c r="R1182" s="234" t="str">
        <f>IFERROR(Inv_SY!L1183/Inv_SY!$Q1183-1,"")</f>
        <v/>
      </c>
      <c r="S1182" s="234" t="str">
        <f>IFERROR(Inv_SY!M1183/Inv_SY!$Q1183-1,"")</f>
        <v/>
      </c>
      <c r="T1182" s="234" t="str">
        <f>IFERROR(Inv_SY!N1183/Inv_SY!$Q1183-1,"")</f>
        <v/>
      </c>
      <c r="U1182" s="235" t="str">
        <f>IFERROR(Inv_SY!O1183/Inv_SY!$Q1183-1,"")</f>
        <v/>
      </c>
    </row>
    <row r="1183" spans="1:21">
      <c r="A1183" s="102" t="s">
        <v>4</v>
      </c>
      <c r="B1183" s="236">
        <v>6</v>
      </c>
      <c r="C1183" s="236">
        <v>2025</v>
      </c>
      <c r="D1183" s="102" t="s">
        <v>211</v>
      </c>
      <c r="E1183" s="102" t="s">
        <v>211</v>
      </c>
      <c r="F1183" s="103">
        <v>45809</v>
      </c>
      <c r="G1183" s="225">
        <f t="shared" si="49"/>
        <v>30</v>
      </c>
      <c r="H1183" s="237">
        <f t="shared" si="50"/>
        <v>45833</v>
      </c>
      <c r="I1183" s="157">
        <f>_xlfn.XLOOKUP(Table5[[#This Row],[Month Year]],'Modelling New'!D:D,'Modelling New'!N:N)</f>
        <v>10.507</v>
      </c>
      <c r="J1183" s="234" t="str">
        <f>IFERROR(Inv_SY!J1184/Inv_SY!$P1184-1,"")</f>
        <v/>
      </c>
      <c r="K1183" s="234" t="str">
        <f>IFERROR(Inv_SY!K1184/Inv_SY!$P1184-1,"")</f>
        <v/>
      </c>
      <c r="L1183" s="234" t="str">
        <f>IFERROR(Inv_SY!L1184/Inv_SY!$P1184-1,"")</f>
        <v/>
      </c>
      <c r="M1183" s="234" t="str">
        <f>IFERROR(Inv_SY!M1184/Inv_SY!$P1184-1,"")</f>
        <v/>
      </c>
      <c r="N1183" s="234" t="str">
        <f>IFERROR(Inv_SY!N1184/Inv_SY!$P1184-1,"")</f>
        <v/>
      </c>
      <c r="O1183" s="234" t="str">
        <f>IFERROR(Inv_SY!O1184/Inv_SY!$P1184-1,"")</f>
        <v/>
      </c>
      <c r="P1183" s="234" t="str">
        <f>IFERROR(Inv_SY!J1184/Inv_SY!$Q1184-1,"")</f>
        <v/>
      </c>
      <c r="Q1183" s="234" t="str">
        <f>IFERROR(Inv_SY!K1184/Inv_SY!$Q1184-1,"")</f>
        <v/>
      </c>
      <c r="R1183" s="234" t="str">
        <f>IFERROR(Inv_SY!L1184/Inv_SY!$Q1184-1,"")</f>
        <v/>
      </c>
      <c r="S1183" s="234" t="str">
        <f>IFERROR(Inv_SY!M1184/Inv_SY!$Q1184-1,"")</f>
        <v/>
      </c>
      <c r="T1183" s="234" t="str">
        <f>IFERROR(Inv_SY!N1184/Inv_SY!$Q1184-1,"")</f>
        <v/>
      </c>
      <c r="U1183" s="235" t="str">
        <f>IFERROR(Inv_SY!O1184/Inv_SY!$Q1184-1,"")</f>
        <v/>
      </c>
    </row>
    <row r="1184" spans="1:21">
      <c r="A1184" s="102" t="s">
        <v>4</v>
      </c>
      <c r="B1184" s="236">
        <v>6</v>
      </c>
      <c r="C1184" s="236">
        <v>2025</v>
      </c>
      <c r="D1184" s="102" t="s">
        <v>211</v>
      </c>
      <c r="E1184" s="102" t="s">
        <v>211</v>
      </c>
      <c r="F1184" s="103">
        <v>45809</v>
      </c>
      <c r="G1184" s="225">
        <f t="shared" si="49"/>
        <v>30</v>
      </c>
      <c r="H1184" s="237">
        <f t="shared" si="50"/>
        <v>45834</v>
      </c>
      <c r="I1184" s="157">
        <f>_xlfn.XLOOKUP(Table5[[#This Row],[Month Year]],'Modelling New'!D:D,'Modelling New'!N:N)</f>
        <v>10.507</v>
      </c>
      <c r="J1184" s="234" t="str">
        <f>IFERROR(Inv_SY!J1185/Inv_SY!$P1185-1,"")</f>
        <v/>
      </c>
      <c r="K1184" s="234" t="str">
        <f>IFERROR(Inv_SY!K1185/Inv_SY!$P1185-1,"")</f>
        <v/>
      </c>
      <c r="L1184" s="234" t="str">
        <f>IFERROR(Inv_SY!L1185/Inv_SY!$P1185-1,"")</f>
        <v/>
      </c>
      <c r="M1184" s="234" t="str">
        <f>IFERROR(Inv_SY!M1185/Inv_SY!$P1185-1,"")</f>
        <v/>
      </c>
      <c r="N1184" s="234" t="str">
        <f>IFERROR(Inv_SY!N1185/Inv_SY!$P1185-1,"")</f>
        <v/>
      </c>
      <c r="O1184" s="234" t="str">
        <f>IFERROR(Inv_SY!O1185/Inv_SY!$P1185-1,"")</f>
        <v/>
      </c>
      <c r="P1184" s="234" t="str">
        <f>IFERROR(Inv_SY!J1185/Inv_SY!$Q1185-1,"")</f>
        <v/>
      </c>
      <c r="Q1184" s="234" t="str">
        <f>IFERROR(Inv_SY!K1185/Inv_SY!$Q1185-1,"")</f>
        <v/>
      </c>
      <c r="R1184" s="234" t="str">
        <f>IFERROR(Inv_SY!L1185/Inv_SY!$Q1185-1,"")</f>
        <v/>
      </c>
      <c r="S1184" s="234" t="str">
        <f>IFERROR(Inv_SY!M1185/Inv_SY!$Q1185-1,"")</f>
        <v/>
      </c>
      <c r="T1184" s="234" t="str">
        <f>IFERROR(Inv_SY!N1185/Inv_SY!$Q1185-1,"")</f>
        <v/>
      </c>
      <c r="U1184" s="235" t="str">
        <f>IFERROR(Inv_SY!O1185/Inv_SY!$Q1185-1,"")</f>
        <v/>
      </c>
    </row>
    <row r="1185" spans="1:21">
      <c r="A1185" s="102" t="s">
        <v>4</v>
      </c>
      <c r="B1185" s="236">
        <v>6</v>
      </c>
      <c r="C1185" s="236">
        <v>2025</v>
      </c>
      <c r="D1185" s="102" t="s">
        <v>211</v>
      </c>
      <c r="E1185" s="102" t="s">
        <v>211</v>
      </c>
      <c r="F1185" s="103">
        <v>45809</v>
      </c>
      <c r="G1185" s="225">
        <f t="shared" ref="G1185:G1190" si="51">DAY(EOMONTH(F1185,0))</f>
        <v>30</v>
      </c>
      <c r="H1185" s="237">
        <f>H1184+1</f>
        <v>45835</v>
      </c>
      <c r="I1185" s="157">
        <f>_xlfn.XLOOKUP(Table5[[#This Row],[Month Year]],'Modelling New'!D:D,'Modelling New'!N:N)</f>
        <v>10.507</v>
      </c>
      <c r="J1185" s="234" t="str">
        <f>IFERROR(Inv_SY!J1186/Inv_SY!$P1186-1,"")</f>
        <v/>
      </c>
      <c r="K1185" s="234" t="str">
        <f>IFERROR(Inv_SY!K1186/Inv_SY!$P1186-1,"")</f>
        <v/>
      </c>
      <c r="L1185" s="234" t="str">
        <f>IFERROR(Inv_SY!L1186/Inv_SY!$P1186-1,"")</f>
        <v/>
      </c>
      <c r="M1185" s="234" t="str">
        <f>IFERROR(Inv_SY!M1186/Inv_SY!$P1186-1,"")</f>
        <v/>
      </c>
      <c r="N1185" s="234" t="str">
        <f>IFERROR(Inv_SY!N1186/Inv_SY!$P1186-1,"")</f>
        <v/>
      </c>
      <c r="O1185" s="234" t="str">
        <f>IFERROR(Inv_SY!O1186/Inv_SY!$P1186-1,"")</f>
        <v/>
      </c>
      <c r="P1185" s="234" t="str">
        <f>IFERROR(Inv_SY!J1186/Inv_SY!$Q1186-1,"")</f>
        <v/>
      </c>
      <c r="Q1185" s="234" t="str">
        <f>IFERROR(Inv_SY!K1186/Inv_SY!$Q1186-1,"")</f>
        <v/>
      </c>
      <c r="R1185" s="234" t="str">
        <f>IFERROR(Inv_SY!L1186/Inv_SY!$Q1186-1,"")</f>
        <v/>
      </c>
      <c r="S1185" s="234" t="str">
        <f>IFERROR(Inv_SY!M1186/Inv_SY!$Q1186-1,"")</f>
        <v/>
      </c>
      <c r="T1185" s="234" t="str">
        <f>IFERROR(Inv_SY!N1186/Inv_SY!$Q1186-1,"")</f>
        <v/>
      </c>
      <c r="U1185" s="235" t="str">
        <f>IFERROR(Inv_SY!O1186/Inv_SY!$Q1186-1,"")</f>
        <v/>
      </c>
    </row>
    <row r="1186" spans="1:21">
      <c r="A1186" s="102" t="s">
        <v>4</v>
      </c>
      <c r="B1186" s="236">
        <v>6</v>
      </c>
      <c r="C1186" s="236">
        <v>2025</v>
      </c>
      <c r="D1186" s="102" t="s">
        <v>211</v>
      </c>
      <c r="E1186" s="102" t="s">
        <v>211</v>
      </c>
      <c r="F1186" s="103">
        <v>45809</v>
      </c>
      <c r="G1186" s="225">
        <f t="shared" si="51"/>
        <v>30</v>
      </c>
      <c r="H1186" s="237">
        <f t="shared" si="50"/>
        <v>45836</v>
      </c>
      <c r="I1186" s="157">
        <f>_xlfn.XLOOKUP(Table5[[#This Row],[Month Year]],'Modelling New'!D:D,'Modelling New'!N:N)</f>
        <v>10.507</v>
      </c>
      <c r="J1186" s="234" t="str">
        <f>IFERROR(Inv_SY!J1187/Inv_SY!$P1187-1,"")</f>
        <v/>
      </c>
      <c r="K1186" s="234" t="str">
        <f>IFERROR(Inv_SY!K1187/Inv_SY!$P1187-1,"")</f>
        <v/>
      </c>
      <c r="L1186" s="234" t="str">
        <f>IFERROR(Inv_SY!L1187/Inv_SY!$P1187-1,"")</f>
        <v/>
      </c>
      <c r="M1186" s="234" t="str">
        <f>IFERROR(Inv_SY!M1187/Inv_SY!$P1187-1,"")</f>
        <v/>
      </c>
      <c r="N1186" s="234" t="str">
        <f>IFERROR(Inv_SY!N1187/Inv_SY!$P1187-1,"")</f>
        <v/>
      </c>
      <c r="O1186" s="234" t="str">
        <f>IFERROR(Inv_SY!O1187/Inv_SY!$P1187-1,"")</f>
        <v/>
      </c>
      <c r="P1186" s="234" t="str">
        <f>IFERROR(Inv_SY!J1187/Inv_SY!$Q1187-1,"")</f>
        <v/>
      </c>
      <c r="Q1186" s="234" t="str">
        <f>IFERROR(Inv_SY!K1187/Inv_SY!$Q1187-1,"")</f>
        <v/>
      </c>
      <c r="R1186" s="234" t="str">
        <f>IFERROR(Inv_SY!L1187/Inv_SY!$Q1187-1,"")</f>
        <v/>
      </c>
      <c r="S1186" s="234" t="str">
        <f>IFERROR(Inv_SY!M1187/Inv_SY!$Q1187-1,"")</f>
        <v/>
      </c>
      <c r="T1186" s="234" t="str">
        <f>IFERROR(Inv_SY!N1187/Inv_SY!$Q1187-1,"")</f>
        <v/>
      </c>
      <c r="U1186" s="235" t="str">
        <f>IFERROR(Inv_SY!O1187/Inv_SY!$Q1187-1,"")</f>
        <v/>
      </c>
    </row>
    <row r="1187" spans="1:21">
      <c r="A1187" s="102" t="s">
        <v>4</v>
      </c>
      <c r="B1187" s="236">
        <v>6</v>
      </c>
      <c r="C1187" s="236">
        <v>2025</v>
      </c>
      <c r="D1187" s="102" t="s">
        <v>211</v>
      </c>
      <c r="E1187" s="102" t="s">
        <v>211</v>
      </c>
      <c r="F1187" s="103">
        <v>45809</v>
      </c>
      <c r="G1187" s="225">
        <f t="shared" si="51"/>
        <v>30</v>
      </c>
      <c r="H1187" s="237">
        <f t="shared" si="50"/>
        <v>45837</v>
      </c>
      <c r="I1187" s="157">
        <f>_xlfn.XLOOKUP(Table5[[#This Row],[Month Year]],'Modelling New'!D:D,'Modelling New'!N:N)</f>
        <v>10.507</v>
      </c>
      <c r="J1187" s="234" t="str">
        <f>IFERROR(Inv_SY!J1188/Inv_SY!$P1188-1,"")</f>
        <v/>
      </c>
      <c r="K1187" s="234" t="str">
        <f>IFERROR(Inv_SY!K1188/Inv_SY!$P1188-1,"")</f>
        <v/>
      </c>
      <c r="L1187" s="234" t="str">
        <f>IFERROR(Inv_SY!L1188/Inv_SY!$P1188-1,"")</f>
        <v/>
      </c>
      <c r="M1187" s="234" t="str">
        <f>IFERROR(Inv_SY!M1188/Inv_SY!$P1188-1,"")</f>
        <v/>
      </c>
      <c r="N1187" s="234" t="str">
        <f>IFERROR(Inv_SY!N1188/Inv_SY!$P1188-1,"")</f>
        <v/>
      </c>
      <c r="O1187" s="234" t="str">
        <f>IFERROR(Inv_SY!O1188/Inv_SY!$P1188-1,"")</f>
        <v/>
      </c>
      <c r="P1187" s="234" t="str">
        <f>IFERROR(Inv_SY!J1188/Inv_SY!$Q1188-1,"")</f>
        <v/>
      </c>
      <c r="Q1187" s="234" t="str">
        <f>IFERROR(Inv_SY!K1188/Inv_SY!$Q1188-1,"")</f>
        <v/>
      </c>
      <c r="R1187" s="234" t="str">
        <f>IFERROR(Inv_SY!L1188/Inv_SY!$Q1188-1,"")</f>
        <v/>
      </c>
      <c r="S1187" s="234" t="str">
        <f>IFERROR(Inv_SY!M1188/Inv_SY!$Q1188-1,"")</f>
        <v/>
      </c>
      <c r="T1187" s="234" t="str">
        <f>IFERROR(Inv_SY!N1188/Inv_SY!$Q1188-1,"")</f>
        <v/>
      </c>
      <c r="U1187" s="235" t="str">
        <f>IFERROR(Inv_SY!O1188/Inv_SY!$Q1188-1,"")</f>
        <v/>
      </c>
    </row>
    <row r="1188" spans="1:21">
      <c r="A1188" s="102" t="s">
        <v>4</v>
      </c>
      <c r="B1188" s="236">
        <v>6</v>
      </c>
      <c r="C1188" s="236">
        <v>2025</v>
      </c>
      <c r="D1188" s="102" t="s">
        <v>211</v>
      </c>
      <c r="E1188" s="102" t="s">
        <v>211</v>
      </c>
      <c r="F1188" s="103">
        <v>45809</v>
      </c>
      <c r="G1188" s="225">
        <f t="shared" si="51"/>
        <v>30</v>
      </c>
      <c r="H1188" s="237">
        <f t="shared" si="50"/>
        <v>45838</v>
      </c>
      <c r="I1188" s="157">
        <f>_xlfn.XLOOKUP(Table5[[#This Row],[Month Year]],'Modelling New'!D:D,'Modelling New'!N:N)</f>
        <v>10.507</v>
      </c>
      <c r="J1188" s="234" t="str">
        <f>IFERROR(Inv_SY!J1189/Inv_SY!$P1189-1,"")</f>
        <v/>
      </c>
      <c r="K1188" s="234" t="str">
        <f>IFERROR(Inv_SY!K1189/Inv_SY!$P1189-1,"")</f>
        <v/>
      </c>
      <c r="L1188" s="234" t="str">
        <f>IFERROR(Inv_SY!L1189/Inv_SY!$P1189-1,"")</f>
        <v/>
      </c>
      <c r="M1188" s="234" t="str">
        <f>IFERROR(Inv_SY!M1189/Inv_SY!$P1189-1,"")</f>
        <v/>
      </c>
      <c r="N1188" s="234" t="str">
        <f>IFERROR(Inv_SY!N1189/Inv_SY!$P1189-1,"")</f>
        <v/>
      </c>
      <c r="O1188" s="234" t="str">
        <f>IFERROR(Inv_SY!O1189/Inv_SY!$P1189-1,"")</f>
        <v/>
      </c>
      <c r="P1188" s="234" t="str">
        <f>IFERROR(Inv_SY!J1189/Inv_SY!$Q1189-1,"")</f>
        <v/>
      </c>
      <c r="Q1188" s="234" t="str">
        <f>IFERROR(Inv_SY!K1189/Inv_SY!$Q1189-1,"")</f>
        <v/>
      </c>
      <c r="R1188" s="234" t="str">
        <f>IFERROR(Inv_SY!L1189/Inv_SY!$Q1189-1,"")</f>
        <v/>
      </c>
      <c r="S1188" s="234" t="str">
        <f>IFERROR(Inv_SY!M1189/Inv_SY!$Q1189-1,"")</f>
        <v/>
      </c>
      <c r="T1188" s="234" t="str">
        <f>IFERROR(Inv_SY!N1189/Inv_SY!$Q1189-1,"")</f>
        <v/>
      </c>
      <c r="U1188" s="235" t="str">
        <f>IFERROR(Inv_SY!O1189/Inv_SY!$Q1189-1,"")</f>
        <v/>
      </c>
    </row>
    <row r="1189" spans="1:21">
      <c r="A1189" s="225"/>
      <c r="B1189" s="225"/>
      <c r="C1189" s="225"/>
      <c r="D1189" s="225"/>
      <c r="E1189" s="225"/>
      <c r="F1189" s="233"/>
      <c r="G1189" s="225">
        <f t="shared" si="51"/>
        <v>31</v>
      </c>
      <c r="H1189" s="237">
        <f t="shared" si="50"/>
        <v>45839</v>
      </c>
      <c r="I1189" s="157">
        <f>_xlfn.XLOOKUP(Table5[[#This Row],[Month Year]],'Modelling New'!D:D,'Modelling New'!N:N)</f>
        <v>0</v>
      </c>
      <c r="J1189" s="234" t="str">
        <f>IFERROR(Inv_SY!J1190/Inv_SY!$P1190-1,"")</f>
        <v/>
      </c>
      <c r="K1189" s="234" t="str">
        <f>IFERROR(Inv_SY!K1190/Inv_SY!$P1190-1,"")</f>
        <v/>
      </c>
      <c r="L1189" s="234" t="str">
        <f>IFERROR(Inv_SY!L1190/Inv_SY!$P1190-1,"")</f>
        <v/>
      </c>
      <c r="M1189" s="234" t="str">
        <f>IFERROR(Inv_SY!M1190/Inv_SY!$P1190-1,"")</f>
        <v/>
      </c>
      <c r="N1189" s="234" t="str">
        <f>IFERROR(Inv_SY!N1190/Inv_SY!$P1190-1,"")</f>
        <v/>
      </c>
      <c r="O1189" s="234" t="str">
        <f>IFERROR(Inv_SY!O1190/Inv_SY!$P1190-1,"")</f>
        <v/>
      </c>
      <c r="P1189" s="234" t="str">
        <f>IFERROR(Inv_SY!J1190/Inv_SY!$Q1190-1,"")</f>
        <v/>
      </c>
      <c r="Q1189" s="234" t="str">
        <f>IFERROR(Inv_SY!K1190/Inv_SY!$Q1190-1,"")</f>
        <v/>
      </c>
      <c r="R1189" s="234" t="str">
        <f>IFERROR(Inv_SY!L1190/Inv_SY!$Q1190-1,"")</f>
        <v/>
      </c>
      <c r="S1189" s="234" t="str">
        <f>IFERROR(Inv_SY!M1190/Inv_SY!$Q1190-1,"")</f>
        <v/>
      </c>
      <c r="T1189" s="234" t="str">
        <f>IFERROR(Inv_SY!N1190/Inv_SY!$Q1190-1,"")</f>
        <v/>
      </c>
      <c r="U1189" s="235" t="str">
        <f>IFERROR(Inv_SY!O1190/Inv_SY!$Q1190-1,"")</f>
        <v/>
      </c>
    </row>
    <row r="1190" spans="1:21">
      <c r="A1190" s="225"/>
      <c r="B1190" s="225"/>
      <c r="C1190" s="225"/>
      <c r="D1190" s="225"/>
      <c r="E1190" s="225"/>
      <c r="F1190" s="233"/>
      <c r="G1190" s="225">
        <f t="shared" si="51"/>
        <v>31</v>
      </c>
      <c r="H1190" s="237">
        <f t="shared" si="50"/>
        <v>45840</v>
      </c>
      <c r="I1190" s="157">
        <f>_xlfn.XLOOKUP(Table5[[#This Row],[Month Year]],'Modelling New'!D:D,'Modelling New'!N:N)</f>
        <v>0</v>
      </c>
      <c r="J1190" s="234" t="str">
        <f>IFERROR(Inv_SY!J1191/Inv_SY!$P1191-1,"")</f>
        <v/>
      </c>
      <c r="K1190" s="234" t="str">
        <f>IFERROR(Inv_SY!K1191/Inv_SY!$P1191-1,"")</f>
        <v/>
      </c>
      <c r="L1190" s="234" t="str">
        <f>IFERROR(Inv_SY!L1191/Inv_SY!$P1191-1,"")</f>
        <v/>
      </c>
      <c r="M1190" s="234" t="str">
        <f>IFERROR(Inv_SY!M1191/Inv_SY!$P1191-1,"")</f>
        <v/>
      </c>
      <c r="N1190" s="234" t="str">
        <f>IFERROR(Inv_SY!N1191/Inv_SY!$P1191-1,"")</f>
        <v/>
      </c>
      <c r="O1190" s="234" t="str">
        <f>IFERROR(Inv_SY!O1191/Inv_SY!$P1191-1,"")</f>
        <v/>
      </c>
      <c r="P1190" s="234" t="str">
        <f>IFERROR(Inv_SY!J1191/Inv_SY!$Q1191-1,"")</f>
        <v/>
      </c>
      <c r="Q1190" s="234" t="str">
        <f>IFERROR(Inv_SY!K1191/Inv_SY!$Q1191-1,"")</f>
        <v/>
      </c>
      <c r="R1190" s="234" t="str">
        <f>IFERROR(Inv_SY!L1191/Inv_SY!$Q1191-1,"")</f>
        <v/>
      </c>
      <c r="S1190" s="234" t="str">
        <f>IFERROR(Inv_SY!M1191/Inv_SY!$Q1191-1,"")</f>
        <v/>
      </c>
      <c r="T1190" s="234" t="str">
        <f>IFERROR(Inv_SY!N1191/Inv_SY!$Q1191-1,"")</f>
        <v/>
      </c>
      <c r="U1190" s="235" t="str">
        <f>IFERROR(Inv_SY!O1191/Inv_SY!$Q1191-1,"")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92"/>
  <sheetViews>
    <sheetView zoomScaleNormal="100" workbookViewId="0">
      <pane xSplit="8" ySplit="3" topLeftCell="I79" activePane="bottomRight" state="frozen"/>
      <selection activeCell="I9" sqref="I9"/>
      <selection pane="topRight" activeCell="I9" sqref="I9"/>
      <selection pane="bottomLeft" activeCell="I9" sqref="I9"/>
      <selection pane="bottomRight" activeCell="O92" sqref="O92"/>
    </sheetView>
  </sheetViews>
  <sheetFormatPr defaultColWidth="9" defaultRowHeight="15"/>
  <cols>
    <col min="2" max="2" width="9.42578125" style="2" customWidth="1"/>
    <col min="3" max="7" width="8.5703125" style="2"/>
    <col min="8" max="11" width="10.42578125" style="2" customWidth="1"/>
    <col min="12" max="12" width="20" style="2" customWidth="1"/>
    <col min="13" max="13" width="8.5703125" style="2"/>
    <col min="14" max="14" width="9" customWidth="1"/>
    <col min="15" max="15" width="9.140625" customWidth="1"/>
    <col min="16" max="16" width="8.5703125" style="2"/>
    <col min="19" max="19" width="16.85546875" style="2" bestFit="1" customWidth="1"/>
    <col min="20" max="20" width="13.42578125" customWidth="1"/>
    <col min="21" max="21" width="21.42578125" customWidth="1"/>
    <col min="22" max="22" width="26.5703125" customWidth="1"/>
    <col min="23" max="23" width="10.42578125" style="2" customWidth="1"/>
    <col min="24" max="24" width="10.42578125" customWidth="1"/>
    <col min="25" max="25" width="9.5703125" style="2" customWidth="1"/>
    <col min="26" max="26" width="10.42578125" style="2" customWidth="1"/>
    <col min="27" max="27" width="10.140625" style="2" hidden="1" customWidth="1"/>
    <col min="28" max="28" width="0" style="2" hidden="1" customWidth="1"/>
    <col min="29" max="30" width="8.85546875" style="2" customWidth="1"/>
    <col min="31" max="31" width="61.42578125" customWidth="1"/>
    <col min="32" max="32" width="11.42578125" customWidth="1"/>
    <col min="33" max="33" width="13.42578125" customWidth="1"/>
    <col min="34" max="34" width="16.140625" customWidth="1"/>
    <col min="35" max="35" width="11.85546875" customWidth="1"/>
    <col min="36" max="36" width="63.42578125" customWidth="1"/>
    <col min="37" max="37" width="55" customWidth="1"/>
  </cols>
  <sheetData>
    <row r="3" spans="1:38" ht="48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10" t="s">
        <v>212</v>
      </c>
      <c r="C4" s="2">
        <v>2024</v>
      </c>
      <c r="D4" s="2" t="s">
        <v>211</v>
      </c>
      <c r="E4" s="2" t="s">
        <v>211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267</v>
      </c>
      <c r="M4" s="177" t="s">
        <v>261</v>
      </c>
      <c r="N4">
        <v>0</v>
      </c>
      <c r="O4" s="211" t="s">
        <v>187</v>
      </c>
      <c r="P4" s="108" t="s">
        <v>270</v>
      </c>
      <c r="Q4" s="108" t="s">
        <v>263</v>
      </c>
      <c r="R4">
        <v>37</v>
      </c>
      <c r="S4" s="108" t="s">
        <v>394</v>
      </c>
      <c r="T4" t="s">
        <v>269</v>
      </c>
      <c r="U4" t="s">
        <v>293</v>
      </c>
      <c r="V4" t="s">
        <v>293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403</v>
      </c>
      <c r="AF4" t="s">
        <v>266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10" t="s">
        <v>212</v>
      </c>
      <c r="C5" s="2">
        <v>2024</v>
      </c>
      <c r="D5" s="2" t="s">
        <v>211</v>
      </c>
      <c r="E5" s="2" t="s">
        <v>211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267</v>
      </c>
      <c r="M5" s="177" t="s">
        <v>261</v>
      </c>
      <c r="N5">
        <v>0</v>
      </c>
      <c r="O5" s="211" t="s">
        <v>186</v>
      </c>
      <c r="P5" s="108" t="s">
        <v>268</v>
      </c>
      <c r="Q5" s="2" t="s">
        <v>270</v>
      </c>
      <c r="R5">
        <v>64</v>
      </c>
      <c r="S5" s="2" t="s">
        <v>356</v>
      </c>
      <c r="T5" t="s">
        <v>269</v>
      </c>
      <c r="U5" t="s">
        <v>293</v>
      </c>
      <c r="V5" t="s">
        <v>293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333</v>
      </c>
      <c r="AF5" t="s">
        <v>266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10" t="s">
        <v>212</v>
      </c>
      <c r="C6" s="2">
        <v>2024</v>
      </c>
      <c r="D6" s="2" t="s">
        <v>211</v>
      </c>
      <c r="E6" s="2" t="s">
        <v>211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267</v>
      </c>
      <c r="M6" s="177" t="s">
        <v>261</v>
      </c>
      <c r="N6">
        <v>0</v>
      </c>
      <c r="O6" s="211" t="s">
        <v>185</v>
      </c>
      <c r="P6" s="108" t="s">
        <v>270</v>
      </c>
      <c r="Q6" s="2" t="s">
        <v>263</v>
      </c>
      <c r="R6">
        <v>27</v>
      </c>
      <c r="S6" s="2" t="s">
        <v>351</v>
      </c>
      <c r="T6" t="s">
        <v>269</v>
      </c>
      <c r="U6" t="s">
        <v>293</v>
      </c>
      <c r="V6" t="s">
        <v>293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404</v>
      </c>
      <c r="AF6" t="s">
        <v>266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10" t="s">
        <v>212</v>
      </c>
      <c r="C7" s="2">
        <v>2024</v>
      </c>
      <c r="D7" s="2" t="s">
        <v>211</v>
      </c>
      <c r="E7" s="2" t="s">
        <v>211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267</v>
      </c>
      <c r="M7" s="177" t="s">
        <v>261</v>
      </c>
      <c r="N7">
        <v>0</v>
      </c>
      <c r="O7" s="211" t="s">
        <v>186</v>
      </c>
      <c r="P7" s="2" t="s">
        <v>272</v>
      </c>
      <c r="Q7" s="2" t="s">
        <v>268</v>
      </c>
      <c r="R7">
        <v>12</v>
      </c>
      <c r="S7" s="2" t="s">
        <v>416</v>
      </c>
      <c r="T7" t="s">
        <v>269</v>
      </c>
      <c r="U7" t="s">
        <v>293</v>
      </c>
      <c r="V7" t="s">
        <v>293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403</v>
      </c>
      <c r="AF7" t="s">
        <v>266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10" t="s">
        <v>4</v>
      </c>
      <c r="C8" s="2">
        <v>2025</v>
      </c>
      <c r="D8" s="2" t="s">
        <v>211</v>
      </c>
      <c r="E8" s="2" t="s">
        <v>211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267</v>
      </c>
      <c r="M8" s="177" t="s">
        <v>261</v>
      </c>
      <c r="N8">
        <v>0</v>
      </c>
      <c r="O8" s="211" t="s">
        <v>186</v>
      </c>
      <c r="P8" s="2" t="s">
        <v>270</v>
      </c>
      <c r="Q8" s="2" t="s">
        <v>263</v>
      </c>
      <c r="R8">
        <v>30</v>
      </c>
      <c r="S8" s="2" t="s">
        <v>323</v>
      </c>
      <c r="T8" t="s">
        <v>269</v>
      </c>
      <c r="U8" t="s">
        <v>293</v>
      </c>
      <c r="V8" t="s">
        <v>293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11" t="s">
        <v>334</v>
      </c>
      <c r="AF8" t="s">
        <v>266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10" t="s">
        <v>4</v>
      </c>
      <c r="C9" s="2">
        <v>2025</v>
      </c>
      <c r="D9" s="2" t="s">
        <v>211</v>
      </c>
      <c r="E9" s="2" t="s">
        <v>211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267</v>
      </c>
      <c r="M9" s="177" t="s">
        <v>261</v>
      </c>
      <c r="N9">
        <v>0</v>
      </c>
      <c r="O9" s="211" t="s">
        <v>184</v>
      </c>
      <c r="P9" s="2" t="s">
        <v>270</v>
      </c>
      <c r="Q9" s="2" t="s">
        <v>263</v>
      </c>
      <c r="R9">
        <v>21</v>
      </c>
      <c r="S9" s="2" t="s">
        <v>427</v>
      </c>
      <c r="T9" t="s">
        <v>269</v>
      </c>
      <c r="U9" t="s">
        <v>293</v>
      </c>
      <c r="V9" t="s">
        <v>293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404</v>
      </c>
      <c r="AF9" t="s">
        <v>266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10" t="s">
        <v>4</v>
      </c>
      <c r="C10" s="2">
        <v>2025</v>
      </c>
      <c r="D10" s="2" t="s">
        <v>211</v>
      </c>
      <c r="E10" s="2" t="s">
        <v>211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267</v>
      </c>
      <c r="M10" s="177" t="s">
        <v>261</v>
      </c>
      <c r="N10">
        <v>0</v>
      </c>
      <c r="O10" s="211" t="s">
        <v>186</v>
      </c>
      <c r="P10" s="2" t="s">
        <v>270</v>
      </c>
      <c r="Q10" s="2" t="s">
        <v>263</v>
      </c>
      <c r="R10">
        <v>30</v>
      </c>
      <c r="S10" s="2" t="s">
        <v>323</v>
      </c>
      <c r="T10" t="s">
        <v>269</v>
      </c>
      <c r="U10" t="s">
        <v>293</v>
      </c>
      <c r="V10" t="s">
        <v>293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403</v>
      </c>
      <c r="AF10" t="s">
        <v>266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10" t="s">
        <v>4</v>
      </c>
      <c r="C11" s="2">
        <v>2025</v>
      </c>
      <c r="D11" s="2" t="s">
        <v>211</v>
      </c>
      <c r="E11" s="2" t="s">
        <v>211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267</v>
      </c>
      <c r="M11" s="177" t="s">
        <v>261</v>
      </c>
      <c r="N11">
        <v>0</v>
      </c>
      <c r="O11" s="211" t="s">
        <v>185</v>
      </c>
      <c r="P11" s="2" t="s">
        <v>268</v>
      </c>
      <c r="Q11" s="2" t="s">
        <v>270</v>
      </c>
      <c r="R11">
        <v>63</v>
      </c>
      <c r="S11" s="2" t="s">
        <v>405</v>
      </c>
      <c r="T11" t="s">
        <v>269</v>
      </c>
      <c r="U11" t="s">
        <v>293</v>
      </c>
      <c r="V11" t="s">
        <v>293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384</v>
      </c>
      <c r="AF11" t="s">
        <v>266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10" t="s">
        <v>4</v>
      </c>
      <c r="C12" s="2">
        <v>2025</v>
      </c>
      <c r="D12" s="2" t="s">
        <v>211</v>
      </c>
      <c r="E12" s="2" t="s">
        <v>211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267</v>
      </c>
      <c r="M12" s="177" t="s">
        <v>261</v>
      </c>
      <c r="N12">
        <v>0</v>
      </c>
      <c r="O12" s="211" t="s">
        <v>184</v>
      </c>
      <c r="P12" s="2" t="s">
        <v>270</v>
      </c>
      <c r="Q12" s="2" t="s">
        <v>263</v>
      </c>
      <c r="R12">
        <v>21</v>
      </c>
      <c r="S12" s="2" t="s">
        <v>345</v>
      </c>
      <c r="T12" t="s">
        <v>269</v>
      </c>
      <c r="U12" t="s">
        <v>293</v>
      </c>
      <c r="V12" t="s">
        <v>293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337</v>
      </c>
      <c r="AF12" t="s">
        <v>266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10" t="s">
        <v>4</v>
      </c>
      <c r="C13" s="2">
        <v>2025</v>
      </c>
      <c r="D13" s="2" t="s">
        <v>211</v>
      </c>
      <c r="E13" s="2" t="s">
        <v>211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267</v>
      </c>
      <c r="M13" s="177" t="s">
        <v>261</v>
      </c>
      <c r="N13">
        <v>0</v>
      </c>
      <c r="O13" s="211" t="s">
        <v>184</v>
      </c>
      <c r="P13" s="2" t="s">
        <v>272</v>
      </c>
      <c r="Q13" s="2" t="s">
        <v>268</v>
      </c>
      <c r="R13">
        <v>4</v>
      </c>
      <c r="S13" s="2" t="s">
        <v>368</v>
      </c>
      <c r="T13" t="s">
        <v>269</v>
      </c>
      <c r="U13" t="s">
        <v>293</v>
      </c>
      <c r="V13" t="s">
        <v>293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11" t="s">
        <v>334</v>
      </c>
      <c r="AF13" t="s">
        <v>266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10" t="s">
        <v>4</v>
      </c>
      <c r="C14" s="2">
        <v>2025</v>
      </c>
      <c r="D14" s="2" t="s">
        <v>211</v>
      </c>
      <c r="E14" s="2" t="s">
        <v>211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267</v>
      </c>
      <c r="M14" s="177"/>
      <c r="N14">
        <v>0</v>
      </c>
      <c r="O14" s="211" t="s">
        <v>188</v>
      </c>
      <c r="P14" s="2" t="s">
        <v>270</v>
      </c>
      <c r="Q14" s="2" t="s">
        <v>263</v>
      </c>
      <c r="R14">
        <v>18</v>
      </c>
      <c r="S14" s="2" t="s">
        <v>312</v>
      </c>
      <c r="T14" t="s">
        <v>269</v>
      </c>
      <c r="U14" t="s">
        <v>293</v>
      </c>
      <c r="V14" t="s">
        <v>293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337</v>
      </c>
      <c r="AF14" t="s">
        <v>266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10" t="s">
        <v>4</v>
      </c>
      <c r="C15" s="2">
        <v>2025</v>
      </c>
      <c r="D15" s="2" t="s">
        <v>211</v>
      </c>
      <c r="E15" s="2" t="s">
        <v>211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267</v>
      </c>
      <c r="M15" s="177"/>
      <c r="N15">
        <v>0</v>
      </c>
      <c r="O15" s="211" t="s">
        <v>187</v>
      </c>
      <c r="P15" s="2" t="s">
        <v>268</v>
      </c>
      <c r="Q15" s="2" t="s">
        <v>270</v>
      </c>
      <c r="R15">
        <v>69</v>
      </c>
      <c r="S15" s="2" t="s">
        <v>428</v>
      </c>
      <c r="T15" t="s">
        <v>269</v>
      </c>
      <c r="U15" t="s">
        <v>293</v>
      </c>
      <c r="V15" t="s">
        <v>293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11" t="s">
        <v>334</v>
      </c>
      <c r="AF15" t="s">
        <v>266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10" t="s">
        <v>4</v>
      </c>
      <c r="C16" s="2">
        <v>2025</v>
      </c>
      <c r="D16" s="2" t="s">
        <v>211</v>
      </c>
      <c r="E16" s="2" t="s">
        <v>211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267</v>
      </c>
      <c r="M16" s="177"/>
      <c r="N16">
        <v>0</v>
      </c>
      <c r="O16" s="211" t="s">
        <v>187</v>
      </c>
      <c r="P16" s="2" t="s">
        <v>268</v>
      </c>
      <c r="Q16" s="2" t="s">
        <v>270</v>
      </c>
      <c r="R16">
        <v>73</v>
      </c>
      <c r="S16" s="2" t="s">
        <v>391</v>
      </c>
      <c r="T16" t="s">
        <v>269</v>
      </c>
      <c r="U16" t="s">
        <v>293</v>
      </c>
      <c r="V16" t="s">
        <v>293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404</v>
      </c>
      <c r="AF16" t="s">
        <v>266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10" t="s">
        <v>4</v>
      </c>
      <c r="C17" s="2">
        <v>2025</v>
      </c>
      <c r="D17" s="2" t="s">
        <v>211</v>
      </c>
      <c r="E17" s="2" t="s">
        <v>211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267</v>
      </c>
      <c r="M17" s="177"/>
      <c r="N17">
        <v>0</v>
      </c>
      <c r="O17" s="211" t="s">
        <v>188</v>
      </c>
      <c r="P17" s="2" t="s">
        <v>272</v>
      </c>
      <c r="Q17" s="2" t="s">
        <v>268</v>
      </c>
      <c r="R17">
        <v>121</v>
      </c>
      <c r="S17" s="2" t="s">
        <v>421</v>
      </c>
      <c r="T17" t="s">
        <v>269</v>
      </c>
      <c r="U17" t="s">
        <v>293</v>
      </c>
      <c r="V17" t="s">
        <v>293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404</v>
      </c>
      <c r="AF17" t="s">
        <v>266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10" t="s">
        <v>4</v>
      </c>
      <c r="C18" s="2">
        <v>2025</v>
      </c>
      <c r="D18" s="2" t="s">
        <v>211</v>
      </c>
      <c r="E18" s="2" t="s">
        <v>211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267</v>
      </c>
      <c r="M18" s="177"/>
      <c r="N18">
        <v>0</v>
      </c>
      <c r="O18" s="211" t="s">
        <v>184</v>
      </c>
      <c r="P18" s="2" t="s">
        <v>272</v>
      </c>
      <c r="Q18" s="2" t="s">
        <v>268</v>
      </c>
      <c r="R18">
        <v>3</v>
      </c>
      <c r="S18" s="2" t="s">
        <v>355</v>
      </c>
      <c r="T18" t="s">
        <v>269</v>
      </c>
      <c r="U18" t="s">
        <v>293</v>
      </c>
      <c r="V18" t="s">
        <v>293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403</v>
      </c>
      <c r="AF18" t="s">
        <v>266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10" t="s">
        <v>4</v>
      </c>
      <c r="C19" s="2">
        <v>2025</v>
      </c>
      <c r="D19" s="2" t="s">
        <v>211</v>
      </c>
      <c r="E19" s="2" t="s">
        <v>211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267</v>
      </c>
      <c r="M19" s="177"/>
      <c r="N19">
        <v>0</v>
      </c>
      <c r="O19" s="211" t="s">
        <v>185</v>
      </c>
      <c r="P19" s="2" t="s">
        <v>272</v>
      </c>
      <c r="Q19" s="2" t="s">
        <v>268</v>
      </c>
      <c r="R19">
        <v>10</v>
      </c>
      <c r="S19" s="2" t="s">
        <v>390</v>
      </c>
      <c r="T19" t="s">
        <v>269</v>
      </c>
      <c r="U19" t="s">
        <v>293</v>
      </c>
      <c r="V19" t="s">
        <v>293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11" t="s">
        <v>334</v>
      </c>
      <c r="AF19" t="s">
        <v>266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10" t="s">
        <v>4</v>
      </c>
      <c r="C20" s="2">
        <v>2025</v>
      </c>
      <c r="D20" s="2" t="s">
        <v>211</v>
      </c>
      <c r="E20" s="2" t="s">
        <v>211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278</v>
      </c>
      <c r="M20" s="177"/>
      <c r="N20">
        <v>0</v>
      </c>
      <c r="O20" s="211" t="s">
        <v>186</v>
      </c>
      <c r="P20" s="2" t="s">
        <v>270</v>
      </c>
      <c r="Q20" s="2" t="s">
        <v>263</v>
      </c>
      <c r="R20">
        <v>33</v>
      </c>
      <c r="S20" s="2" t="s">
        <v>357</v>
      </c>
      <c r="T20" t="s">
        <v>340</v>
      </c>
      <c r="U20" s="211" t="s">
        <v>346</v>
      </c>
      <c r="V20" s="211" t="s">
        <v>346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11" t="s">
        <v>395</v>
      </c>
      <c r="AF20" t="s">
        <v>266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10" t="s">
        <v>4</v>
      </c>
      <c r="C21" s="2">
        <v>2025</v>
      </c>
      <c r="D21" s="2" t="s">
        <v>211</v>
      </c>
      <c r="E21" s="2" t="s">
        <v>211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278</v>
      </c>
      <c r="M21" s="177"/>
      <c r="N21">
        <v>0</v>
      </c>
      <c r="O21" s="211" t="s">
        <v>189</v>
      </c>
      <c r="P21" s="2" t="s">
        <v>263</v>
      </c>
      <c r="Q21" s="2" t="s">
        <v>271</v>
      </c>
      <c r="R21">
        <v>82</v>
      </c>
      <c r="S21" s="2" t="s">
        <v>363</v>
      </c>
      <c r="T21" t="s">
        <v>340</v>
      </c>
      <c r="U21" s="211" t="s">
        <v>346</v>
      </c>
      <c r="V21" s="211" t="s">
        <v>346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11" t="s">
        <v>395</v>
      </c>
      <c r="AF21" t="s">
        <v>266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10" t="s">
        <v>4</v>
      </c>
      <c r="C22" s="2">
        <v>2025</v>
      </c>
      <c r="D22" s="2" t="s">
        <v>211</v>
      </c>
      <c r="E22" s="2" t="s">
        <v>211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278</v>
      </c>
      <c r="M22" s="177"/>
      <c r="N22">
        <v>0</v>
      </c>
      <c r="O22" s="211" t="s">
        <v>189</v>
      </c>
      <c r="P22" s="2" t="s">
        <v>263</v>
      </c>
      <c r="Q22" s="2" t="s">
        <v>271</v>
      </c>
      <c r="R22">
        <v>87</v>
      </c>
      <c r="S22" s="2" t="s">
        <v>373</v>
      </c>
      <c r="T22" t="s">
        <v>340</v>
      </c>
      <c r="U22" s="211" t="s">
        <v>346</v>
      </c>
      <c r="V22" s="211" t="s">
        <v>346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11" t="s">
        <v>395</v>
      </c>
      <c r="AF22" t="s">
        <v>266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10" t="s">
        <v>4</v>
      </c>
      <c r="C23" s="2">
        <v>2025</v>
      </c>
      <c r="D23" s="2" t="s">
        <v>211</v>
      </c>
      <c r="E23" s="2" t="s">
        <v>211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278</v>
      </c>
      <c r="M23" s="177"/>
      <c r="N23">
        <v>0</v>
      </c>
      <c r="O23" s="211" t="s">
        <v>189</v>
      </c>
      <c r="P23" s="2" t="s">
        <v>263</v>
      </c>
      <c r="Q23" s="2" t="s">
        <v>271</v>
      </c>
      <c r="R23">
        <v>79</v>
      </c>
      <c r="S23" s="2" t="s">
        <v>429</v>
      </c>
      <c r="T23" t="s">
        <v>340</v>
      </c>
      <c r="U23" s="211" t="s">
        <v>346</v>
      </c>
      <c r="V23" s="211" t="s">
        <v>346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11" t="s">
        <v>395</v>
      </c>
      <c r="AF23" t="s">
        <v>266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10" t="s">
        <v>4</v>
      </c>
      <c r="C24" s="2">
        <v>2025</v>
      </c>
      <c r="D24" s="2" t="s">
        <v>211</v>
      </c>
      <c r="E24" s="2" t="s">
        <v>211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278</v>
      </c>
      <c r="M24" s="177"/>
      <c r="N24">
        <v>0</v>
      </c>
      <c r="O24" s="211" t="s">
        <v>189</v>
      </c>
      <c r="P24" s="2" t="s">
        <v>263</v>
      </c>
      <c r="Q24" s="2" t="s">
        <v>271</v>
      </c>
      <c r="R24">
        <v>80</v>
      </c>
      <c r="S24" s="2" t="s">
        <v>366</v>
      </c>
      <c r="T24" t="s">
        <v>340</v>
      </c>
      <c r="U24" s="211" t="s">
        <v>346</v>
      </c>
      <c r="V24" s="211" t="s">
        <v>346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11" t="s">
        <v>395</v>
      </c>
      <c r="AF24" t="s">
        <v>266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10" t="s">
        <v>4</v>
      </c>
      <c r="C25" s="2">
        <v>2025</v>
      </c>
      <c r="D25" s="2" t="s">
        <v>211</v>
      </c>
      <c r="E25" s="2" t="s">
        <v>211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278</v>
      </c>
      <c r="M25" s="177"/>
      <c r="N25">
        <v>0</v>
      </c>
      <c r="O25" s="211" t="s">
        <v>189</v>
      </c>
      <c r="P25" s="2" t="s">
        <v>263</v>
      </c>
      <c r="Q25" s="2" t="s">
        <v>271</v>
      </c>
      <c r="R25">
        <v>81</v>
      </c>
      <c r="S25" s="2" t="s">
        <v>318</v>
      </c>
      <c r="T25" t="s">
        <v>340</v>
      </c>
      <c r="U25" s="211" t="s">
        <v>346</v>
      </c>
      <c r="V25" s="211" t="s">
        <v>346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11" t="s">
        <v>395</v>
      </c>
      <c r="AF25" t="s">
        <v>266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10" t="s">
        <v>4</v>
      </c>
      <c r="C26" s="2">
        <v>2025</v>
      </c>
      <c r="D26" s="2" t="s">
        <v>211</v>
      </c>
      <c r="E26" s="2" t="s">
        <v>211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278</v>
      </c>
      <c r="M26" s="177"/>
      <c r="N26">
        <v>0</v>
      </c>
      <c r="O26" s="211" t="s">
        <v>187</v>
      </c>
      <c r="P26" s="2" t="s">
        <v>268</v>
      </c>
      <c r="Q26" s="2" t="s">
        <v>270</v>
      </c>
      <c r="R26">
        <v>72</v>
      </c>
      <c r="S26" s="2" t="s">
        <v>388</v>
      </c>
      <c r="T26" t="s">
        <v>340</v>
      </c>
      <c r="U26" s="211" t="s">
        <v>346</v>
      </c>
      <c r="V26" s="211" t="s">
        <v>346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11" t="s">
        <v>395</v>
      </c>
      <c r="AF26" t="s">
        <v>266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10" t="s">
        <v>4</v>
      </c>
      <c r="C27" s="2">
        <v>2025</v>
      </c>
      <c r="D27" s="2" t="s">
        <v>211</v>
      </c>
      <c r="E27" s="2" t="s">
        <v>211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278</v>
      </c>
      <c r="M27" s="177"/>
      <c r="N27">
        <v>0</v>
      </c>
      <c r="O27" s="211" t="s">
        <v>184</v>
      </c>
      <c r="P27" s="2" t="s">
        <v>268</v>
      </c>
      <c r="Q27" s="2" t="s">
        <v>270</v>
      </c>
      <c r="R27">
        <v>52</v>
      </c>
      <c r="S27" s="2" t="s">
        <v>358</v>
      </c>
      <c r="T27" t="s">
        <v>340</v>
      </c>
      <c r="U27" s="211" t="s">
        <v>346</v>
      </c>
      <c r="V27" s="211" t="s">
        <v>346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11" t="s">
        <v>395</v>
      </c>
      <c r="AF27" t="s">
        <v>266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10" t="s">
        <v>4</v>
      </c>
      <c r="C28" s="2">
        <v>2025</v>
      </c>
      <c r="D28" s="2" t="s">
        <v>211</v>
      </c>
      <c r="E28" s="2" t="s">
        <v>211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278</v>
      </c>
      <c r="M28" s="177"/>
      <c r="N28">
        <v>0</v>
      </c>
      <c r="O28" s="211" t="s">
        <v>187</v>
      </c>
      <c r="P28" s="2" t="s">
        <v>268</v>
      </c>
      <c r="Q28" s="2" t="s">
        <v>270</v>
      </c>
      <c r="R28">
        <v>68</v>
      </c>
      <c r="S28" s="2" t="s">
        <v>430</v>
      </c>
      <c r="T28" t="s">
        <v>340</v>
      </c>
      <c r="U28" s="211" t="s">
        <v>346</v>
      </c>
      <c r="V28" s="211" t="s">
        <v>346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11" t="s">
        <v>395</v>
      </c>
      <c r="AF28" t="s">
        <v>266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10" t="s">
        <v>4</v>
      </c>
      <c r="C29" s="2">
        <v>2025</v>
      </c>
      <c r="D29" s="2" t="s">
        <v>211</v>
      </c>
      <c r="E29" s="2" t="s">
        <v>211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267</v>
      </c>
      <c r="M29" s="177"/>
      <c r="N29">
        <v>0</v>
      </c>
      <c r="O29" s="211" t="s">
        <v>187</v>
      </c>
      <c r="P29" s="2" t="s">
        <v>270</v>
      </c>
      <c r="Q29" s="2" t="s">
        <v>263</v>
      </c>
      <c r="R29">
        <v>40</v>
      </c>
      <c r="S29" s="2" t="s">
        <v>385</v>
      </c>
      <c r="T29" t="s">
        <v>269</v>
      </c>
      <c r="U29" t="s">
        <v>293</v>
      </c>
      <c r="V29" t="s">
        <v>293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337</v>
      </c>
      <c r="AF29" t="s">
        <v>266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10" t="s">
        <v>4</v>
      </c>
      <c r="C30" s="2">
        <v>2025</v>
      </c>
      <c r="D30" s="2" t="s">
        <v>211</v>
      </c>
      <c r="E30" s="2" t="s">
        <v>211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267</v>
      </c>
      <c r="M30" s="177"/>
      <c r="N30">
        <v>0</v>
      </c>
      <c r="O30" s="211" t="s">
        <v>185</v>
      </c>
      <c r="P30" s="2" t="s">
        <v>268</v>
      </c>
      <c r="Q30" s="2" t="s">
        <v>270</v>
      </c>
      <c r="R30">
        <v>42</v>
      </c>
      <c r="S30" s="2" t="s">
        <v>376</v>
      </c>
      <c r="T30" t="s">
        <v>269</v>
      </c>
      <c r="U30" t="s">
        <v>293</v>
      </c>
      <c r="V30" t="s">
        <v>293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11" t="s">
        <v>334</v>
      </c>
      <c r="AF30" t="s">
        <v>266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10" t="s">
        <v>4</v>
      </c>
      <c r="C31" s="2">
        <v>2025</v>
      </c>
      <c r="D31" s="2" t="s">
        <v>211</v>
      </c>
      <c r="E31" s="2" t="s">
        <v>211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267</v>
      </c>
      <c r="M31" s="177"/>
      <c r="N31">
        <v>0</v>
      </c>
      <c r="O31" s="211" t="s">
        <v>188</v>
      </c>
      <c r="P31" s="2" t="s">
        <v>277</v>
      </c>
      <c r="Q31" s="2" t="s">
        <v>262</v>
      </c>
      <c r="R31">
        <v>100</v>
      </c>
      <c r="S31" s="2" t="s">
        <v>313</v>
      </c>
      <c r="T31" t="s">
        <v>269</v>
      </c>
      <c r="U31" t="s">
        <v>293</v>
      </c>
      <c r="V31" t="s">
        <v>293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403</v>
      </c>
      <c r="AF31" t="s">
        <v>266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10" t="s">
        <v>4</v>
      </c>
      <c r="C32" s="2">
        <v>2025</v>
      </c>
      <c r="D32" s="2" t="s">
        <v>211</v>
      </c>
      <c r="E32" s="2" t="s">
        <v>211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267</v>
      </c>
      <c r="M32" s="177"/>
      <c r="N32">
        <v>0</v>
      </c>
      <c r="O32" s="211" t="s">
        <v>188</v>
      </c>
      <c r="P32" s="2" t="s">
        <v>277</v>
      </c>
      <c r="Q32" s="2" t="s">
        <v>272</v>
      </c>
      <c r="R32">
        <v>108</v>
      </c>
      <c r="S32" s="2" t="s">
        <v>354</v>
      </c>
      <c r="T32" t="s">
        <v>269</v>
      </c>
      <c r="U32" t="s">
        <v>293</v>
      </c>
      <c r="V32" t="s">
        <v>293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11" t="s">
        <v>334</v>
      </c>
      <c r="AF32" t="s">
        <v>266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10" t="s">
        <v>4</v>
      </c>
      <c r="C33" s="2">
        <v>2025</v>
      </c>
      <c r="D33" s="2" t="s">
        <v>211</v>
      </c>
      <c r="E33" s="2" t="s">
        <v>211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267</v>
      </c>
      <c r="M33" s="177"/>
      <c r="N33">
        <v>0</v>
      </c>
      <c r="O33" s="211" t="s">
        <v>188</v>
      </c>
      <c r="P33" s="2" t="s">
        <v>277</v>
      </c>
      <c r="Q33" s="2" t="s">
        <v>262</v>
      </c>
      <c r="R33">
        <v>99</v>
      </c>
      <c r="S33" s="2" t="s">
        <v>368</v>
      </c>
      <c r="T33" t="s">
        <v>269</v>
      </c>
      <c r="U33" t="s">
        <v>293</v>
      </c>
      <c r="V33" t="s">
        <v>293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403</v>
      </c>
      <c r="AF33" t="s">
        <v>266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10" t="s">
        <v>4</v>
      </c>
      <c r="C34" s="2">
        <v>2025</v>
      </c>
      <c r="D34" s="2" t="s">
        <v>211</v>
      </c>
      <c r="E34" s="2" t="s">
        <v>211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278</v>
      </c>
      <c r="M34" s="177"/>
      <c r="N34">
        <v>0</v>
      </c>
      <c r="O34" s="211" t="s">
        <v>188</v>
      </c>
      <c r="P34" s="2" t="s">
        <v>277</v>
      </c>
      <c r="Q34" s="2" t="s">
        <v>272</v>
      </c>
      <c r="R34">
        <v>107</v>
      </c>
      <c r="S34" s="2" t="s">
        <v>318</v>
      </c>
      <c r="T34" t="s">
        <v>340</v>
      </c>
      <c r="U34" s="211" t="s">
        <v>346</v>
      </c>
      <c r="V34" s="211" t="s">
        <v>346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11" t="s">
        <v>395</v>
      </c>
      <c r="AF34" t="s">
        <v>266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10" t="s">
        <v>4</v>
      </c>
      <c r="C35" s="2">
        <v>2025</v>
      </c>
      <c r="D35" s="2" t="s">
        <v>211</v>
      </c>
      <c r="E35" s="2" t="s">
        <v>211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267</v>
      </c>
      <c r="M35" s="177"/>
      <c r="N35">
        <v>0</v>
      </c>
      <c r="O35" s="211" t="s">
        <v>184</v>
      </c>
      <c r="P35" s="2" t="s">
        <v>272</v>
      </c>
      <c r="Q35" s="2" t="s">
        <v>268</v>
      </c>
      <c r="R35">
        <v>5</v>
      </c>
      <c r="S35" s="2" t="s">
        <v>312</v>
      </c>
      <c r="T35" t="s">
        <v>269</v>
      </c>
      <c r="U35" t="s">
        <v>293</v>
      </c>
      <c r="V35" t="s">
        <v>293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384</v>
      </c>
      <c r="AF35" t="s">
        <v>266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10" t="s">
        <v>4</v>
      </c>
      <c r="C36" s="2">
        <v>2025</v>
      </c>
      <c r="D36" s="2" t="s">
        <v>211</v>
      </c>
      <c r="E36" s="2" t="s">
        <v>211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267</v>
      </c>
      <c r="M36" s="177"/>
      <c r="N36">
        <v>0</v>
      </c>
      <c r="O36" s="211" t="s">
        <v>184</v>
      </c>
      <c r="P36" s="2" t="s">
        <v>272</v>
      </c>
      <c r="Q36" s="2" t="s">
        <v>268</v>
      </c>
      <c r="R36">
        <v>2</v>
      </c>
      <c r="S36" s="2" t="s">
        <v>393</v>
      </c>
      <c r="T36" t="s">
        <v>269</v>
      </c>
      <c r="U36" t="s">
        <v>293</v>
      </c>
      <c r="V36" t="s">
        <v>293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333</v>
      </c>
      <c r="AF36" t="s">
        <v>266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10" t="s">
        <v>4</v>
      </c>
      <c r="C37" s="2">
        <v>2025</v>
      </c>
      <c r="D37" s="2" t="s">
        <v>211</v>
      </c>
      <c r="E37" s="2" t="s">
        <v>211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267</v>
      </c>
      <c r="M37" s="177"/>
      <c r="N37">
        <v>0</v>
      </c>
      <c r="O37" s="211" t="s">
        <v>184</v>
      </c>
      <c r="P37" s="2" t="s">
        <v>272</v>
      </c>
      <c r="Q37" s="2" t="s">
        <v>268</v>
      </c>
      <c r="R37">
        <v>3</v>
      </c>
      <c r="S37" s="2" t="s">
        <v>371</v>
      </c>
      <c r="T37" t="s">
        <v>269</v>
      </c>
      <c r="U37" t="s">
        <v>293</v>
      </c>
      <c r="V37" t="s">
        <v>293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337</v>
      </c>
      <c r="AF37" t="s">
        <v>266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10" t="s">
        <v>4</v>
      </c>
      <c r="C38" s="2">
        <v>2025</v>
      </c>
      <c r="D38" s="2" t="s">
        <v>211</v>
      </c>
      <c r="E38" s="2" t="s">
        <v>211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267</v>
      </c>
      <c r="M38" s="177"/>
      <c r="N38">
        <v>0</v>
      </c>
      <c r="O38" s="211" t="s">
        <v>186</v>
      </c>
      <c r="P38" s="108" t="s">
        <v>268</v>
      </c>
      <c r="Q38" s="108" t="s">
        <v>270</v>
      </c>
      <c r="R38">
        <v>32</v>
      </c>
      <c r="S38" s="108" t="s">
        <v>349</v>
      </c>
      <c r="T38" t="s">
        <v>269</v>
      </c>
      <c r="U38" t="s">
        <v>293</v>
      </c>
      <c r="V38" t="s">
        <v>293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403</v>
      </c>
      <c r="AF38" t="s">
        <v>266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211</v>
      </c>
      <c r="E39" s="2" t="s">
        <v>211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267</v>
      </c>
      <c r="M39" s="177"/>
      <c r="N39">
        <v>0</v>
      </c>
      <c r="O39" s="211" t="s">
        <v>185</v>
      </c>
      <c r="P39" s="108" t="s">
        <v>263</v>
      </c>
      <c r="Q39" s="108" t="s">
        <v>271</v>
      </c>
      <c r="R39">
        <v>90</v>
      </c>
      <c r="S39" s="108" t="s">
        <v>351</v>
      </c>
      <c r="T39" t="s">
        <v>269</v>
      </c>
      <c r="U39" t="s">
        <v>293</v>
      </c>
      <c r="V39" t="s">
        <v>293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404</v>
      </c>
      <c r="AF39" t="s">
        <v>266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211</v>
      </c>
      <c r="E40" s="2" t="s">
        <v>211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267</v>
      </c>
      <c r="M40" s="177"/>
      <c r="N40">
        <v>0</v>
      </c>
      <c r="O40" s="211" t="s">
        <v>187</v>
      </c>
      <c r="P40" s="108" t="s">
        <v>268</v>
      </c>
      <c r="Q40" s="108" t="s">
        <v>270</v>
      </c>
      <c r="R40">
        <v>73</v>
      </c>
      <c r="S40" s="108" t="s">
        <v>406</v>
      </c>
      <c r="T40" t="s">
        <v>269</v>
      </c>
      <c r="U40" t="s">
        <v>293</v>
      </c>
      <c r="V40" t="s">
        <v>293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333</v>
      </c>
      <c r="AF40" t="s">
        <v>266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211</v>
      </c>
      <c r="E41" s="2" t="s">
        <v>211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267</v>
      </c>
      <c r="M41" s="177"/>
      <c r="N41">
        <v>0</v>
      </c>
      <c r="O41" s="211" t="s">
        <v>187</v>
      </c>
      <c r="P41" s="108" t="s">
        <v>268</v>
      </c>
      <c r="Q41" s="108" t="s">
        <v>270</v>
      </c>
      <c r="R41">
        <v>67</v>
      </c>
      <c r="S41" s="108" t="s">
        <v>424</v>
      </c>
      <c r="T41" t="s">
        <v>269</v>
      </c>
      <c r="U41" t="s">
        <v>293</v>
      </c>
      <c r="V41" t="s">
        <v>293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404</v>
      </c>
      <c r="AF41" t="s">
        <v>266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211</v>
      </c>
      <c r="E42" s="2" t="s">
        <v>211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267</v>
      </c>
      <c r="M42" s="177"/>
      <c r="N42">
        <v>0</v>
      </c>
      <c r="O42" s="211" t="s">
        <v>186</v>
      </c>
      <c r="P42" s="108" t="s">
        <v>268</v>
      </c>
      <c r="Q42" s="108" t="s">
        <v>270</v>
      </c>
      <c r="R42">
        <v>64</v>
      </c>
      <c r="S42" s="108" t="s">
        <v>408</v>
      </c>
      <c r="T42" t="s">
        <v>269</v>
      </c>
      <c r="U42" t="s">
        <v>293</v>
      </c>
      <c r="V42" t="s">
        <v>293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403</v>
      </c>
      <c r="AF42" t="s">
        <v>266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211</v>
      </c>
      <c r="E43" s="2" t="s">
        <v>211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267</v>
      </c>
      <c r="M43" s="177"/>
      <c r="N43">
        <v>0</v>
      </c>
      <c r="O43" s="211" t="s">
        <v>185</v>
      </c>
      <c r="P43" s="108" t="s">
        <v>268</v>
      </c>
      <c r="Q43" s="108" t="s">
        <v>270</v>
      </c>
      <c r="R43" s="140">
        <v>120</v>
      </c>
      <c r="S43" s="108" t="s">
        <v>355</v>
      </c>
      <c r="T43" t="s">
        <v>269</v>
      </c>
      <c r="U43" t="s">
        <v>293</v>
      </c>
      <c r="V43" t="s">
        <v>293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328</v>
      </c>
      <c r="AF43" t="s">
        <v>266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211</v>
      </c>
      <c r="E44" s="2" t="s">
        <v>211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267</v>
      </c>
      <c r="M44" s="177"/>
      <c r="N44">
        <v>0</v>
      </c>
      <c r="O44" s="211" t="s">
        <v>186</v>
      </c>
      <c r="P44" s="108" t="s">
        <v>272</v>
      </c>
      <c r="Q44" s="108" t="s">
        <v>268</v>
      </c>
      <c r="R44" s="140">
        <v>12</v>
      </c>
      <c r="S44" s="108" t="s">
        <v>377</v>
      </c>
      <c r="T44" t="s">
        <v>269</v>
      </c>
      <c r="U44" t="s">
        <v>293</v>
      </c>
      <c r="V44" t="s">
        <v>293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333</v>
      </c>
      <c r="AF44" t="s">
        <v>266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211</v>
      </c>
      <c r="E45" s="2" t="s">
        <v>211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267</v>
      </c>
      <c r="M45" s="177"/>
      <c r="N45">
        <v>0</v>
      </c>
      <c r="O45" s="211" t="s">
        <v>184</v>
      </c>
      <c r="P45" s="108" t="s">
        <v>263</v>
      </c>
      <c r="Q45" s="108" t="s">
        <v>271</v>
      </c>
      <c r="R45" s="140">
        <v>86</v>
      </c>
      <c r="S45" s="108" t="s">
        <v>375</v>
      </c>
      <c r="T45" t="s">
        <v>269</v>
      </c>
      <c r="U45" t="s">
        <v>293</v>
      </c>
      <c r="V45" t="s">
        <v>293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403</v>
      </c>
      <c r="AF45" t="s">
        <v>266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211</v>
      </c>
      <c r="E46" s="2" t="s">
        <v>211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267</v>
      </c>
      <c r="M46" s="177"/>
      <c r="N46">
        <v>0</v>
      </c>
      <c r="O46" s="211" t="s">
        <v>184</v>
      </c>
      <c r="P46" s="108" t="s">
        <v>263</v>
      </c>
      <c r="Q46" s="108" t="s">
        <v>271</v>
      </c>
      <c r="R46" s="140">
        <v>86</v>
      </c>
      <c r="S46" s="108" t="s">
        <v>310</v>
      </c>
      <c r="T46" t="s">
        <v>269</v>
      </c>
      <c r="U46" t="s">
        <v>293</v>
      </c>
      <c r="V46" t="s">
        <v>293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333</v>
      </c>
      <c r="AF46" t="s">
        <v>266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211</v>
      </c>
      <c r="E47" s="2" t="s">
        <v>211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267</v>
      </c>
      <c r="M47" s="177"/>
      <c r="N47">
        <v>0</v>
      </c>
      <c r="O47" s="211" t="s">
        <v>187</v>
      </c>
      <c r="P47" s="108" t="s">
        <v>263</v>
      </c>
      <c r="Q47" s="108" t="s">
        <v>271</v>
      </c>
      <c r="R47" s="140">
        <v>116</v>
      </c>
      <c r="S47" s="108" t="s">
        <v>343</v>
      </c>
      <c r="T47" t="s">
        <v>269</v>
      </c>
      <c r="U47" t="s">
        <v>293</v>
      </c>
      <c r="V47" t="s">
        <v>293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328</v>
      </c>
      <c r="AF47" t="s">
        <v>266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211</v>
      </c>
      <c r="E48" s="2" t="s">
        <v>211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267</v>
      </c>
      <c r="M48" s="177"/>
      <c r="N48">
        <v>0</v>
      </c>
      <c r="O48" s="211" t="s">
        <v>188</v>
      </c>
      <c r="P48" s="108" t="s">
        <v>270</v>
      </c>
      <c r="Q48" s="108" t="s">
        <v>263</v>
      </c>
      <c r="R48" s="140">
        <v>19</v>
      </c>
      <c r="S48" s="108" t="s">
        <v>354</v>
      </c>
      <c r="T48" t="s">
        <v>269</v>
      </c>
      <c r="U48" t="s">
        <v>293</v>
      </c>
      <c r="V48" t="s">
        <v>293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333</v>
      </c>
      <c r="AF48" t="s">
        <v>266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211</v>
      </c>
      <c r="E49" s="2" t="s">
        <v>211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267</v>
      </c>
      <c r="M49" s="177"/>
      <c r="N49">
        <v>0</v>
      </c>
      <c r="O49" s="211" t="s">
        <v>189</v>
      </c>
      <c r="P49" s="108" t="s">
        <v>268</v>
      </c>
      <c r="Q49" s="108" t="s">
        <v>270</v>
      </c>
      <c r="R49" s="140">
        <v>45</v>
      </c>
      <c r="S49" s="108" t="s">
        <v>379</v>
      </c>
      <c r="T49" t="s">
        <v>269</v>
      </c>
      <c r="U49" t="s">
        <v>293</v>
      </c>
      <c r="V49" t="s">
        <v>293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11" t="s">
        <v>334</v>
      </c>
      <c r="AF49" t="s">
        <v>266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211</v>
      </c>
      <c r="E50" s="2" t="s">
        <v>211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267</v>
      </c>
      <c r="M50" s="177"/>
      <c r="N50">
        <v>0</v>
      </c>
      <c r="O50" s="211" t="s">
        <v>189</v>
      </c>
      <c r="P50" s="108" t="s">
        <v>268</v>
      </c>
      <c r="Q50" s="108" t="s">
        <v>270</v>
      </c>
      <c r="R50" s="140">
        <v>47</v>
      </c>
      <c r="S50" s="108" t="s">
        <v>392</v>
      </c>
      <c r="T50" t="s">
        <v>269</v>
      </c>
      <c r="U50" t="s">
        <v>293</v>
      </c>
      <c r="V50" t="s">
        <v>293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328</v>
      </c>
      <c r="AF50" t="s">
        <v>266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211</v>
      </c>
      <c r="E51" s="2" t="s">
        <v>211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267</v>
      </c>
      <c r="M51" s="177"/>
      <c r="N51">
        <v>0</v>
      </c>
      <c r="O51" s="211" t="s">
        <v>189</v>
      </c>
      <c r="P51" s="108" t="s">
        <v>268</v>
      </c>
      <c r="Q51" s="108" t="s">
        <v>270</v>
      </c>
      <c r="R51" s="140">
        <v>45</v>
      </c>
      <c r="S51" s="108" t="s">
        <v>316</v>
      </c>
      <c r="T51" t="s">
        <v>269</v>
      </c>
      <c r="U51" t="s">
        <v>293</v>
      </c>
      <c r="V51" t="s">
        <v>293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11" t="s">
        <v>334</v>
      </c>
      <c r="AF51" t="s">
        <v>266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211</v>
      </c>
      <c r="E52" s="2" t="s">
        <v>211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267</v>
      </c>
      <c r="M52" s="177"/>
      <c r="N52">
        <v>0</v>
      </c>
      <c r="O52" s="211" t="s">
        <v>189</v>
      </c>
      <c r="P52" s="108" t="s">
        <v>268</v>
      </c>
      <c r="Q52" s="108" t="s">
        <v>270</v>
      </c>
      <c r="R52" s="140">
        <v>53</v>
      </c>
      <c r="S52" s="108" t="s">
        <v>374</v>
      </c>
      <c r="T52" t="s">
        <v>269</v>
      </c>
      <c r="U52" t="s">
        <v>293</v>
      </c>
      <c r="V52" t="s">
        <v>293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431</v>
      </c>
      <c r="AF52" t="s">
        <v>266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211</v>
      </c>
      <c r="E53" s="2" t="s">
        <v>211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267</v>
      </c>
      <c r="M53" s="177"/>
      <c r="N53">
        <v>0</v>
      </c>
      <c r="O53" s="211" t="s">
        <v>189</v>
      </c>
      <c r="P53" s="108" t="s">
        <v>268</v>
      </c>
      <c r="Q53" s="108" t="s">
        <v>270</v>
      </c>
      <c r="R53" s="140">
        <v>41</v>
      </c>
      <c r="S53" s="108" t="s">
        <v>374</v>
      </c>
      <c r="T53" t="s">
        <v>269</v>
      </c>
      <c r="U53" t="s">
        <v>293</v>
      </c>
      <c r="V53" t="s">
        <v>293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333</v>
      </c>
      <c r="AF53" t="s">
        <v>266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211</v>
      </c>
      <c r="E54" s="2" t="s">
        <v>211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267</v>
      </c>
      <c r="M54" s="177"/>
      <c r="N54">
        <v>0</v>
      </c>
      <c r="O54" s="211" t="s">
        <v>189</v>
      </c>
      <c r="P54" s="108" t="s">
        <v>268</v>
      </c>
      <c r="Q54" s="108" t="s">
        <v>270</v>
      </c>
      <c r="R54" s="140">
        <v>41</v>
      </c>
      <c r="S54" s="108" t="s">
        <v>369</v>
      </c>
      <c r="T54" t="s">
        <v>269</v>
      </c>
      <c r="U54" t="s">
        <v>293</v>
      </c>
      <c r="V54" t="s">
        <v>293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11" t="s">
        <v>334</v>
      </c>
      <c r="AF54" t="s">
        <v>266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211</v>
      </c>
      <c r="E55" s="2" t="s">
        <v>211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267</v>
      </c>
      <c r="M55" s="177"/>
      <c r="N55">
        <v>0</v>
      </c>
      <c r="O55" s="211" t="s">
        <v>184</v>
      </c>
      <c r="P55" s="108" t="s">
        <v>270</v>
      </c>
      <c r="Q55" s="108" t="s">
        <v>263</v>
      </c>
      <c r="R55" s="140">
        <v>27</v>
      </c>
      <c r="S55" s="108" t="s">
        <v>336</v>
      </c>
      <c r="T55" t="s">
        <v>269</v>
      </c>
      <c r="U55" t="s">
        <v>293</v>
      </c>
      <c r="V55" t="s">
        <v>293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333</v>
      </c>
      <c r="AF55" t="s">
        <v>266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211</v>
      </c>
      <c r="E56" s="2" t="s">
        <v>211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267</v>
      </c>
      <c r="M56" s="177"/>
      <c r="N56">
        <v>0</v>
      </c>
      <c r="O56" s="211" t="s">
        <v>184</v>
      </c>
      <c r="P56" s="108" t="s">
        <v>270</v>
      </c>
      <c r="Q56" s="108" t="s">
        <v>263</v>
      </c>
      <c r="R56" s="140">
        <v>23</v>
      </c>
      <c r="S56" s="108" t="s">
        <v>369</v>
      </c>
      <c r="T56" t="s">
        <v>269</v>
      </c>
      <c r="U56" t="s">
        <v>293</v>
      </c>
      <c r="V56" t="s">
        <v>293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11" t="s">
        <v>334</v>
      </c>
      <c r="AF56" t="s">
        <v>266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211</v>
      </c>
      <c r="E57" s="2" t="s">
        <v>211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267</v>
      </c>
      <c r="M57" s="177"/>
      <c r="N57">
        <v>0</v>
      </c>
      <c r="O57" s="211" t="s">
        <v>185</v>
      </c>
      <c r="P57" s="108" t="s">
        <v>263</v>
      </c>
      <c r="Q57" s="108" t="s">
        <v>271</v>
      </c>
      <c r="R57" s="140">
        <v>84</v>
      </c>
      <c r="S57" s="108" t="s">
        <v>350</v>
      </c>
      <c r="T57" t="s">
        <v>269</v>
      </c>
      <c r="U57" t="s">
        <v>293</v>
      </c>
      <c r="V57" t="s">
        <v>293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328</v>
      </c>
      <c r="AF57" t="s">
        <v>266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211</v>
      </c>
      <c r="E58" s="2" t="s">
        <v>211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267</v>
      </c>
      <c r="M58" s="177"/>
      <c r="N58">
        <v>0</v>
      </c>
      <c r="O58" s="211" t="s">
        <v>185</v>
      </c>
      <c r="P58" s="108" t="s">
        <v>263</v>
      </c>
      <c r="Q58" s="108" t="s">
        <v>271</v>
      </c>
      <c r="R58" s="140">
        <v>89</v>
      </c>
      <c r="S58" s="108" t="s">
        <v>412</v>
      </c>
      <c r="T58" t="s">
        <v>269</v>
      </c>
      <c r="U58" t="s">
        <v>293</v>
      </c>
      <c r="V58" t="s">
        <v>293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403</v>
      </c>
      <c r="AF58" t="s">
        <v>266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211</v>
      </c>
      <c r="E59" s="2" t="s">
        <v>211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267</v>
      </c>
      <c r="M59" s="177"/>
      <c r="N59">
        <v>0</v>
      </c>
      <c r="O59" s="211" t="s">
        <v>184</v>
      </c>
      <c r="P59" s="108" t="s">
        <v>268</v>
      </c>
      <c r="Q59" s="108" t="s">
        <v>270</v>
      </c>
      <c r="R59" s="140">
        <v>118</v>
      </c>
      <c r="S59" s="108" t="s">
        <v>1614</v>
      </c>
      <c r="T59" t="s">
        <v>269</v>
      </c>
      <c r="U59" t="s">
        <v>293</v>
      </c>
      <c r="V59" t="s">
        <v>293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404</v>
      </c>
      <c r="AF59" t="s">
        <v>266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211</v>
      </c>
      <c r="E60" s="2" t="s">
        <v>211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267</v>
      </c>
      <c r="M60" s="177"/>
      <c r="N60">
        <v>0</v>
      </c>
      <c r="O60" s="218" t="s">
        <v>185</v>
      </c>
      <c r="P60" s="108" t="s">
        <v>268</v>
      </c>
      <c r="Q60" s="108" t="s">
        <v>270</v>
      </c>
      <c r="R60" s="140">
        <v>58</v>
      </c>
      <c r="S60" s="108" t="s">
        <v>405</v>
      </c>
      <c r="T60" t="s">
        <v>269</v>
      </c>
      <c r="U60" t="s">
        <v>293</v>
      </c>
      <c r="V60" t="s">
        <v>293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333</v>
      </c>
      <c r="AF60" t="s">
        <v>266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211</v>
      </c>
      <c r="E61" s="2" t="s">
        <v>211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267</v>
      </c>
      <c r="M61" s="177"/>
      <c r="N61">
        <v>0</v>
      </c>
      <c r="O61" s="220" t="s">
        <v>184</v>
      </c>
      <c r="P61" s="108" t="s">
        <v>272</v>
      </c>
      <c r="Q61" s="108" t="s">
        <v>268</v>
      </c>
      <c r="R61" s="140">
        <v>2</v>
      </c>
      <c r="S61" s="108" t="s">
        <v>393</v>
      </c>
      <c r="T61" t="s">
        <v>269</v>
      </c>
      <c r="U61" t="s">
        <v>293</v>
      </c>
      <c r="V61" t="s">
        <v>293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328</v>
      </c>
      <c r="AF61" t="s">
        <v>266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211</v>
      </c>
      <c r="E62" s="2" t="s">
        <v>211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267</v>
      </c>
      <c r="M62" s="177"/>
      <c r="N62">
        <v>0</v>
      </c>
      <c r="O62" s="220" t="s">
        <v>184</v>
      </c>
      <c r="P62" s="108" t="s">
        <v>272</v>
      </c>
      <c r="Q62" s="108" t="s">
        <v>268</v>
      </c>
      <c r="R62" s="140">
        <v>4</v>
      </c>
      <c r="S62" s="108" t="s">
        <v>355</v>
      </c>
      <c r="T62" t="s">
        <v>269</v>
      </c>
      <c r="U62" t="s">
        <v>293</v>
      </c>
      <c r="V62" t="s">
        <v>293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11" t="s">
        <v>334</v>
      </c>
      <c r="AF62" t="s">
        <v>266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211</v>
      </c>
      <c r="E63" s="2" t="s">
        <v>211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267</v>
      </c>
      <c r="M63" s="177"/>
      <c r="N63">
        <v>0</v>
      </c>
      <c r="O63" s="218" t="s">
        <v>185</v>
      </c>
      <c r="P63" s="108" t="s">
        <v>272</v>
      </c>
      <c r="Q63" s="108" t="s">
        <v>268</v>
      </c>
      <c r="R63" s="140">
        <v>11</v>
      </c>
      <c r="S63" s="108" t="s">
        <v>348</v>
      </c>
      <c r="T63" t="s">
        <v>269</v>
      </c>
      <c r="U63" t="s">
        <v>293</v>
      </c>
      <c r="V63" t="s">
        <v>293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403</v>
      </c>
      <c r="AF63" t="s">
        <v>266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211</v>
      </c>
      <c r="E64" s="2" t="s">
        <v>211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267</v>
      </c>
      <c r="M64" s="177"/>
      <c r="N64">
        <v>0</v>
      </c>
      <c r="O64" s="220" t="s">
        <v>184</v>
      </c>
      <c r="P64" s="108" t="s">
        <v>270</v>
      </c>
      <c r="Q64" s="108" t="s">
        <v>263</v>
      </c>
      <c r="R64" s="140">
        <v>25</v>
      </c>
      <c r="S64" s="108" t="s">
        <v>348</v>
      </c>
      <c r="T64" t="s">
        <v>269</v>
      </c>
      <c r="U64" t="s">
        <v>293</v>
      </c>
      <c r="V64" t="s">
        <v>293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404</v>
      </c>
      <c r="AF64" t="s">
        <v>266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211</v>
      </c>
      <c r="E65" s="2" t="s">
        <v>211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267</v>
      </c>
      <c r="M65" s="177"/>
      <c r="N65">
        <v>0</v>
      </c>
      <c r="O65" s="218" t="s">
        <v>185</v>
      </c>
      <c r="P65" s="108" t="s">
        <v>268</v>
      </c>
      <c r="Q65" s="108" t="s">
        <v>270</v>
      </c>
      <c r="R65" s="140">
        <v>55</v>
      </c>
      <c r="S65" s="108" t="s">
        <v>383</v>
      </c>
      <c r="T65" t="s">
        <v>269</v>
      </c>
      <c r="U65" t="s">
        <v>293</v>
      </c>
      <c r="V65" t="s">
        <v>293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11" t="s">
        <v>334</v>
      </c>
      <c r="AF65" t="s">
        <v>266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211</v>
      </c>
      <c r="E66" s="2" t="s">
        <v>211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267</v>
      </c>
      <c r="M66" s="177"/>
      <c r="N66">
        <v>0</v>
      </c>
      <c r="O66" s="211" t="s">
        <v>184</v>
      </c>
      <c r="P66" s="108" t="s">
        <v>270</v>
      </c>
      <c r="Q66" s="108" t="s">
        <v>263</v>
      </c>
      <c r="R66" s="140">
        <v>23</v>
      </c>
      <c r="S66" s="108" t="s">
        <v>374</v>
      </c>
      <c r="T66" t="s">
        <v>269</v>
      </c>
      <c r="U66" t="s">
        <v>293</v>
      </c>
      <c r="V66" t="s">
        <v>293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403</v>
      </c>
      <c r="AF66" t="s">
        <v>266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211</v>
      </c>
      <c r="E67" s="2" t="s">
        <v>211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267</v>
      </c>
      <c r="M67" s="177"/>
      <c r="N67">
        <v>0</v>
      </c>
      <c r="O67" s="211" t="s">
        <v>185</v>
      </c>
      <c r="P67" s="108" t="s">
        <v>263</v>
      </c>
      <c r="Q67" s="108" t="s">
        <v>271</v>
      </c>
      <c r="R67" s="140">
        <v>90</v>
      </c>
      <c r="S67" s="108" t="s">
        <v>342</v>
      </c>
      <c r="T67" t="s">
        <v>269</v>
      </c>
      <c r="U67" t="s">
        <v>293</v>
      </c>
      <c r="V67" t="s">
        <v>293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328</v>
      </c>
      <c r="AF67" t="s">
        <v>266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211</v>
      </c>
      <c r="E68" s="2" t="s">
        <v>211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267</v>
      </c>
      <c r="M68" s="177"/>
      <c r="N68">
        <v>0</v>
      </c>
      <c r="O68" s="221" t="s">
        <v>184</v>
      </c>
      <c r="P68" s="108" t="s">
        <v>263</v>
      </c>
      <c r="Q68" s="108" t="s">
        <v>271</v>
      </c>
      <c r="R68" s="140">
        <v>86</v>
      </c>
      <c r="S68" s="108" t="s">
        <v>310</v>
      </c>
      <c r="T68" t="s">
        <v>269</v>
      </c>
      <c r="U68" t="s">
        <v>293</v>
      </c>
      <c r="V68" t="s">
        <v>293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403</v>
      </c>
      <c r="AF68" t="s">
        <v>266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211</v>
      </c>
      <c r="E69" s="2" t="s">
        <v>211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267</v>
      </c>
      <c r="M69" s="177"/>
      <c r="N69">
        <v>0</v>
      </c>
      <c r="O69" s="222" t="s">
        <v>189</v>
      </c>
      <c r="P69" s="108" t="s">
        <v>263</v>
      </c>
      <c r="Q69" s="108" t="s">
        <v>271</v>
      </c>
      <c r="R69" s="140">
        <v>83</v>
      </c>
      <c r="S69" s="108" t="s">
        <v>350</v>
      </c>
      <c r="T69" t="s">
        <v>269</v>
      </c>
      <c r="U69" t="s">
        <v>293</v>
      </c>
      <c r="V69" t="s">
        <v>293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404</v>
      </c>
      <c r="AF69" t="s">
        <v>266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211</v>
      </c>
      <c r="E70" s="2" t="s">
        <v>211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267</v>
      </c>
      <c r="M70" s="177"/>
      <c r="N70">
        <v>0</v>
      </c>
      <c r="O70" s="218" t="s">
        <v>185</v>
      </c>
      <c r="P70" s="108" t="s">
        <v>268</v>
      </c>
      <c r="Q70" s="108" t="s">
        <v>270</v>
      </c>
      <c r="R70" s="140">
        <v>56</v>
      </c>
      <c r="S70" s="108" t="s">
        <v>362</v>
      </c>
      <c r="T70" t="s">
        <v>269</v>
      </c>
      <c r="U70" t="s">
        <v>293</v>
      </c>
      <c r="V70" t="s">
        <v>293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333</v>
      </c>
      <c r="AF70" t="s">
        <v>266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211</v>
      </c>
      <c r="E71" s="2" t="s">
        <v>211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267</v>
      </c>
      <c r="M71" s="177"/>
      <c r="N71">
        <v>0</v>
      </c>
      <c r="O71" s="227" t="s">
        <v>186</v>
      </c>
      <c r="P71" s="108" t="s">
        <v>268</v>
      </c>
      <c r="Q71" s="108" t="s">
        <v>270</v>
      </c>
      <c r="R71" s="140"/>
      <c r="S71" s="108" t="s">
        <v>324</v>
      </c>
      <c r="T71" t="s">
        <v>269</v>
      </c>
      <c r="U71" t="s">
        <v>293</v>
      </c>
      <c r="V71" t="s">
        <v>293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403</v>
      </c>
      <c r="AF71" t="s">
        <v>266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211</v>
      </c>
      <c r="E72" s="2" t="s">
        <v>211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267</v>
      </c>
      <c r="M72" s="177"/>
      <c r="N72">
        <v>0</v>
      </c>
      <c r="O72" s="227" t="s">
        <v>186</v>
      </c>
      <c r="P72" s="2" t="s">
        <v>270</v>
      </c>
      <c r="Q72" s="2" t="s">
        <v>263</v>
      </c>
      <c r="S72" s="2" t="s">
        <v>356</v>
      </c>
      <c r="T72" t="s">
        <v>269</v>
      </c>
      <c r="U72" t="s">
        <v>293</v>
      </c>
      <c r="V72" t="s">
        <v>293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384</v>
      </c>
      <c r="AF72" t="s">
        <v>266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211</v>
      </c>
      <c r="E73" s="2" t="s">
        <v>211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267</v>
      </c>
      <c r="M73" s="177"/>
      <c r="N73">
        <v>0</v>
      </c>
      <c r="O73" s="228" t="s">
        <v>189</v>
      </c>
      <c r="P73" s="2" t="s">
        <v>263</v>
      </c>
      <c r="Q73" s="2" t="s">
        <v>271</v>
      </c>
      <c r="R73">
        <v>54</v>
      </c>
      <c r="S73" s="2" t="s">
        <v>371</v>
      </c>
      <c r="T73" t="s">
        <v>269</v>
      </c>
      <c r="U73" t="s">
        <v>293</v>
      </c>
      <c r="V73" t="s">
        <v>293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333</v>
      </c>
      <c r="AF73" t="s">
        <v>266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211</v>
      </c>
      <c r="E74" s="2" t="s">
        <v>211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267</v>
      </c>
      <c r="M74" s="177"/>
      <c r="N74">
        <v>0</v>
      </c>
      <c r="O74" s="227" t="s">
        <v>186</v>
      </c>
      <c r="P74" s="2" t="s">
        <v>270</v>
      </c>
      <c r="Q74" s="2" t="s">
        <v>263</v>
      </c>
      <c r="R74">
        <v>93</v>
      </c>
      <c r="S74" s="2" t="s">
        <v>323</v>
      </c>
      <c r="T74" t="s">
        <v>269</v>
      </c>
      <c r="U74" t="s">
        <v>293</v>
      </c>
      <c r="V74" t="s">
        <v>293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384</v>
      </c>
      <c r="AF74" t="s">
        <v>266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211</v>
      </c>
      <c r="E75" s="2" t="s">
        <v>211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267</v>
      </c>
      <c r="M75" s="177"/>
      <c r="N75">
        <v>0</v>
      </c>
      <c r="O75" s="231" t="s">
        <v>187</v>
      </c>
      <c r="P75" s="2" t="s">
        <v>270</v>
      </c>
      <c r="Q75" s="2" t="s">
        <v>263</v>
      </c>
      <c r="R75">
        <v>66</v>
      </c>
      <c r="S75" s="2" t="s">
        <v>425</v>
      </c>
      <c r="T75" t="s">
        <v>269</v>
      </c>
      <c r="U75" t="s">
        <v>293</v>
      </c>
      <c r="V75" t="s">
        <v>293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328</v>
      </c>
      <c r="AF75" t="s">
        <v>266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211</v>
      </c>
      <c r="E76" s="2" t="s">
        <v>211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267</v>
      </c>
      <c r="M76" s="177"/>
      <c r="N76">
        <v>0</v>
      </c>
      <c r="O76" s="222" t="s">
        <v>189</v>
      </c>
      <c r="P76" s="2" t="s">
        <v>263</v>
      </c>
      <c r="Q76" s="2" t="s">
        <v>271</v>
      </c>
      <c r="R76">
        <v>81</v>
      </c>
      <c r="S76" s="2" t="s">
        <v>398</v>
      </c>
      <c r="T76" t="s">
        <v>269</v>
      </c>
      <c r="U76" t="s">
        <v>293</v>
      </c>
      <c r="V76" t="s">
        <v>293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328</v>
      </c>
      <c r="AF76" t="s">
        <v>266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211</v>
      </c>
      <c r="E77" s="2" t="s">
        <v>211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267</v>
      </c>
      <c r="M77" s="177"/>
      <c r="N77">
        <v>0</v>
      </c>
      <c r="O77" s="218" t="s">
        <v>185</v>
      </c>
      <c r="P77" s="2" t="s">
        <v>272</v>
      </c>
      <c r="Q77" s="2" t="s">
        <v>268</v>
      </c>
      <c r="R77">
        <v>11</v>
      </c>
      <c r="S77" s="2" t="s">
        <v>377</v>
      </c>
      <c r="T77" t="s">
        <v>269</v>
      </c>
      <c r="U77" t="s">
        <v>293</v>
      </c>
      <c r="V77" t="s">
        <v>293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11" t="s">
        <v>334</v>
      </c>
      <c r="AF77" t="s">
        <v>266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211</v>
      </c>
      <c r="E78" s="2" t="s">
        <v>211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267</v>
      </c>
      <c r="M78" s="177"/>
      <c r="N78">
        <v>0</v>
      </c>
      <c r="O78" s="227" t="s">
        <v>186</v>
      </c>
      <c r="P78" s="2" t="s">
        <v>268</v>
      </c>
      <c r="Q78" s="2" t="s">
        <v>270</v>
      </c>
      <c r="R78">
        <v>60</v>
      </c>
      <c r="S78" s="2" t="s">
        <v>400</v>
      </c>
      <c r="T78" t="s">
        <v>269</v>
      </c>
      <c r="U78" t="s">
        <v>293</v>
      </c>
      <c r="V78" t="s">
        <v>293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328</v>
      </c>
      <c r="AF78" t="s">
        <v>266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211</v>
      </c>
      <c r="E79" s="2" t="s">
        <v>211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267</v>
      </c>
      <c r="M79" s="177"/>
      <c r="N79">
        <v>0</v>
      </c>
      <c r="O79" s="227" t="s">
        <v>186</v>
      </c>
      <c r="P79" s="2" t="s">
        <v>270</v>
      </c>
      <c r="Q79" s="2" t="s">
        <v>263</v>
      </c>
      <c r="R79">
        <v>34</v>
      </c>
      <c r="S79" s="2" t="s">
        <v>322</v>
      </c>
      <c r="T79" t="s">
        <v>269</v>
      </c>
      <c r="U79" t="s">
        <v>293</v>
      </c>
      <c r="V79" t="s">
        <v>293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328</v>
      </c>
      <c r="AF79" t="s">
        <v>266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211</v>
      </c>
      <c r="E80" s="2" t="s">
        <v>211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267</v>
      </c>
      <c r="M80" s="177"/>
      <c r="N80">
        <v>0</v>
      </c>
      <c r="O80" s="231" t="s">
        <v>187</v>
      </c>
      <c r="P80" s="2" t="s">
        <v>268</v>
      </c>
      <c r="Q80" s="2" t="s">
        <v>270</v>
      </c>
      <c r="R80">
        <v>73</v>
      </c>
      <c r="S80" s="2" t="s">
        <v>381</v>
      </c>
      <c r="T80" t="s">
        <v>269</v>
      </c>
      <c r="U80" t="s">
        <v>293</v>
      </c>
      <c r="V80" t="s">
        <v>293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11" t="s">
        <v>334</v>
      </c>
      <c r="AF80" t="s">
        <v>266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211</v>
      </c>
      <c r="E81" s="2" t="s">
        <v>211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267</v>
      </c>
      <c r="M81" s="177"/>
      <c r="N81">
        <v>0</v>
      </c>
      <c r="O81" s="222" t="s">
        <v>189</v>
      </c>
      <c r="P81" s="2" t="s">
        <v>268</v>
      </c>
      <c r="Q81" s="2" t="s">
        <v>270</v>
      </c>
      <c r="R81">
        <v>50</v>
      </c>
      <c r="S81" s="2" t="s">
        <v>387</v>
      </c>
      <c r="T81" t="s">
        <v>269</v>
      </c>
      <c r="U81" t="s">
        <v>293</v>
      </c>
      <c r="V81" t="s">
        <v>293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333</v>
      </c>
      <c r="AF81" t="s">
        <v>266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211</v>
      </c>
      <c r="E82" s="2" t="s">
        <v>211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1629</v>
      </c>
      <c r="M82" s="177"/>
      <c r="N82">
        <v>0</v>
      </c>
      <c r="O82" s="227" t="s">
        <v>186</v>
      </c>
      <c r="P82" s="2" t="s">
        <v>268</v>
      </c>
      <c r="Q82" s="2" t="s">
        <v>270</v>
      </c>
      <c r="R82">
        <v>65</v>
      </c>
      <c r="S82" s="2" t="s">
        <v>1630</v>
      </c>
      <c r="T82" t="s">
        <v>281</v>
      </c>
      <c r="U82" t="s">
        <v>1631</v>
      </c>
      <c r="V82" t="s">
        <v>1631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372</v>
      </c>
      <c r="AF82" t="s">
        <v>266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211</v>
      </c>
      <c r="E83" s="2" t="s">
        <v>211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267</v>
      </c>
      <c r="M83" s="177"/>
      <c r="N83">
        <v>0</v>
      </c>
      <c r="O83" s="218" t="s">
        <v>185</v>
      </c>
      <c r="P83" s="2" t="s">
        <v>268</v>
      </c>
      <c r="Q83" s="2" t="s">
        <v>270</v>
      </c>
      <c r="R83">
        <v>56</v>
      </c>
      <c r="S83" s="2" t="s">
        <v>1632</v>
      </c>
      <c r="T83" t="s">
        <v>269</v>
      </c>
      <c r="U83" t="s">
        <v>293</v>
      </c>
      <c r="V83" t="s">
        <v>293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328</v>
      </c>
      <c r="AF83" t="s">
        <v>266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211</v>
      </c>
      <c r="E84" s="2" t="s">
        <v>211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1629</v>
      </c>
      <c r="M84" s="177"/>
      <c r="N84">
        <v>0</v>
      </c>
      <c r="O84" s="231" t="s">
        <v>187</v>
      </c>
      <c r="P84" s="2" t="s">
        <v>270</v>
      </c>
      <c r="Q84" s="2" t="s">
        <v>263</v>
      </c>
      <c r="R84">
        <v>40</v>
      </c>
      <c r="S84" s="2" t="s">
        <v>1633</v>
      </c>
      <c r="T84" t="s">
        <v>281</v>
      </c>
      <c r="U84" t="s">
        <v>1631</v>
      </c>
      <c r="V84" t="s">
        <v>1631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372</v>
      </c>
      <c r="AF84" t="s">
        <v>266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211</v>
      </c>
      <c r="E85" s="2" t="s">
        <v>211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1629</v>
      </c>
      <c r="M85" s="177"/>
      <c r="N85">
        <v>0</v>
      </c>
      <c r="O85" s="218" t="s">
        <v>185</v>
      </c>
      <c r="P85" s="2" t="s">
        <v>268</v>
      </c>
      <c r="Q85" s="2" t="s">
        <v>270</v>
      </c>
      <c r="R85">
        <v>54</v>
      </c>
      <c r="S85" s="2" t="s">
        <v>373</v>
      </c>
      <c r="T85" t="s">
        <v>281</v>
      </c>
      <c r="U85" t="s">
        <v>1631</v>
      </c>
      <c r="V85" t="s">
        <v>1631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372</v>
      </c>
      <c r="AF85" t="s">
        <v>266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211</v>
      </c>
      <c r="E86" s="2" t="s">
        <v>211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1629</v>
      </c>
      <c r="M86" s="177"/>
      <c r="N86">
        <v>0</v>
      </c>
      <c r="O86" s="231" t="s">
        <v>187</v>
      </c>
      <c r="P86" s="2" t="s">
        <v>268</v>
      </c>
      <c r="Q86" s="2" t="s">
        <v>270</v>
      </c>
      <c r="R86">
        <v>71</v>
      </c>
      <c r="S86" s="2" t="s">
        <v>1634</v>
      </c>
      <c r="T86" t="s">
        <v>281</v>
      </c>
      <c r="U86" t="s">
        <v>1631</v>
      </c>
      <c r="V86" t="s">
        <v>1631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372</v>
      </c>
      <c r="AF86" t="s">
        <v>266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211</v>
      </c>
      <c r="E87" s="2" t="s">
        <v>211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267</v>
      </c>
      <c r="M87" s="177"/>
      <c r="N87">
        <v>0</v>
      </c>
      <c r="O87" s="221" t="s">
        <v>184</v>
      </c>
      <c r="P87" s="2" t="s">
        <v>272</v>
      </c>
      <c r="Q87" s="2" t="s">
        <v>268</v>
      </c>
      <c r="R87">
        <v>4</v>
      </c>
      <c r="S87" s="2" t="s">
        <v>312</v>
      </c>
      <c r="T87" t="s">
        <v>269</v>
      </c>
      <c r="U87" t="s">
        <v>293</v>
      </c>
      <c r="V87" t="s">
        <v>293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403</v>
      </c>
      <c r="AF87" t="s">
        <v>266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>A87+1</f>
        <v>85</v>
      </c>
      <c r="B88" s="2" t="s">
        <v>4</v>
      </c>
      <c r="C88" s="2">
        <v>2025</v>
      </c>
      <c r="D88" s="2" t="s">
        <v>211</v>
      </c>
      <c r="E88" s="2" t="s">
        <v>211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1629</v>
      </c>
      <c r="M88" s="177"/>
      <c r="N88">
        <v>0</v>
      </c>
      <c r="O88" s="221" t="s">
        <v>184</v>
      </c>
      <c r="P88" s="2" t="s">
        <v>272</v>
      </c>
      <c r="Q88" s="2" t="s">
        <v>268</v>
      </c>
      <c r="R88">
        <v>12</v>
      </c>
      <c r="S88" s="2" t="s">
        <v>1638</v>
      </c>
      <c r="T88" t="s">
        <v>281</v>
      </c>
      <c r="U88" t="s">
        <v>1631</v>
      </c>
      <c r="V88" t="s">
        <v>1631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372</v>
      </c>
      <c r="AF88" t="s">
        <v>266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>A88+1</f>
        <v>86</v>
      </c>
      <c r="B89" s="2" t="s">
        <v>4</v>
      </c>
      <c r="C89" s="2">
        <v>2025</v>
      </c>
      <c r="D89" s="2" t="s">
        <v>211</v>
      </c>
      <c r="E89" s="2" t="s">
        <v>211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267</v>
      </c>
      <c r="M89" s="177"/>
      <c r="N89">
        <v>0</v>
      </c>
      <c r="O89" s="221" t="s">
        <v>184</v>
      </c>
      <c r="P89" s="2" t="s">
        <v>272</v>
      </c>
      <c r="Q89" s="2" t="s">
        <v>268</v>
      </c>
      <c r="R89">
        <v>6</v>
      </c>
      <c r="S89" s="2" t="s">
        <v>387</v>
      </c>
      <c r="T89" t="s">
        <v>269</v>
      </c>
      <c r="U89" t="s">
        <v>293</v>
      </c>
      <c r="V89" t="s">
        <v>293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11" t="s">
        <v>334</v>
      </c>
      <c r="AF89" t="s">
        <v>266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>A89+1</f>
        <v>87</v>
      </c>
      <c r="B90" s="2" t="s">
        <v>4</v>
      </c>
      <c r="C90" s="2">
        <v>2025</v>
      </c>
      <c r="D90" s="2" t="s">
        <v>211</v>
      </c>
      <c r="E90" s="2" t="s">
        <v>211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267</v>
      </c>
      <c r="M90" s="177"/>
      <c r="N90">
        <v>0</v>
      </c>
      <c r="O90" s="239" t="s">
        <v>188</v>
      </c>
      <c r="P90" s="108" t="s">
        <v>270</v>
      </c>
      <c r="Q90" s="108" t="s">
        <v>263</v>
      </c>
      <c r="R90">
        <v>15</v>
      </c>
      <c r="S90" s="108" t="s">
        <v>1640</v>
      </c>
      <c r="T90" t="s">
        <v>269</v>
      </c>
      <c r="U90" t="s">
        <v>293</v>
      </c>
      <c r="V90" t="s">
        <v>293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384</v>
      </c>
      <c r="AF90" t="s">
        <v>266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>A90+1</f>
        <v>88</v>
      </c>
      <c r="B91" s="2" t="s">
        <v>4</v>
      </c>
      <c r="C91" s="2">
        <v>2025</v>
      </c>
      <c r="D91" s="2" t="s">
        <v>211</v>
      </c>
      <c r="E91" s="2" t="s">
        <v>211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1629</v>
      </c>
      <c r="M91" s="177"/>
      <c r="N91">
        <v>0</v>
      </c>
      <c r="O91" s="222" t="s">
        <v>189</v>
      </c>
      <c r="P91" s="108" t="s">
        <v>268</v>
      </c>
      <c r="Q91" s="108" t="s">
        <v>270</v>
      </c>
      <c r="R91">
        <v>46</v>
      </c>
      <c r="S91" s="108" t="s">
        <v>429</v>
      </c>
      <c r="T91" t="s">
        <v>281</v>
      </c>
      <c r="U91" t="s">
        <v>1631</v>
      </c>
      <c r="V91" t="s">
        <v>1631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372</v>
      </c>
      <c r="AF91" t="s">
        <v>266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>A91+1</f>
        <v>89</v>
      </c>
      <c r="B92" s="2" t="s">
        <v>4</v>
      </c>
      <c r="C92" s="2">
        <v>2025</v>
      </c>
      <c r="D92" s="2" t="s">
        <v>211</v>
      </c>
      <c r="E92" s="2" t="s">
        <v>211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1629</v>
      </c>
      <c r="M92" s="177"/>
      <c r="N92">
        <v>0</v>
      </c>
      <c r="O92" s="218" t="s">
        <v>185</v>
      </c>
      <c r="P92" s="108" t="s">
        <v>268</v>
      </c>
      <c r="Q92" s="108" t="s">
        <v>270</v>
      </c>
      <c r="R92">
        <v>55</v>
      </c>
      <c r="S92" s="108" t="s">
        <v>1642</v>
      </c>
      <c r="T92" t="s">
        <v>281</v>
      </c>
      <c r="U92" t="s">
        <v>1631</v>
      </c>
      <c r="V92" t="s">
        <v>1631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372</v>
      </c>
      <c r="AF92" t="s">
        <v>266</v>
      </c>
      <c r="AG92" s="2"/>
      <c r="AH92" s="100"/>
      <c r="AI92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8" zoomScaleNormal="98" workbookViewId="0">
      <pane xSplit="8" ySplit="3" topLeftCell="Z24" activePane="bottomRight" state="frozen"/>
      <selection activeCell="I9" sqref="I9"/>
      <selection pane="topRight" activeCell="I9" sqref="I9"/>
      <selection pane="bottomLeft" activeCell="I9" sqref="I9"/>
      <selection pane="bottomRight" activeCell="G33" sqref="G33"/>
    </sheetView>
  </sheetViews>
  <sheetFormatPr defaultColWidth="9" defaultRowHeight="15"/>
  <cols>
    <col min="1" max="1" width="9" style="2" customWidth="1"/>
    <col min="2" max="2" width="9.85546875" customWidth="1"/>
    <col min="3" max="7" width="9" customWidth="1"/>
    <col min="8" max="11" width="10.140625" customWidth="1"/>
    <col min="12" max="12" width="12.85546875" style="41" customWidth="1"/>
    <col min="13" max="13" width="11.140625" style="2" customWidth="1"/>
    <col min="14" max="14" width="11.140625" customWidth="1"/>
    <col min="15" max="15" width="27.140625" style="3" bestFit="1" customWidth="1"/>
    <col min="16" max="16" width="13.85546875" customWidth="1"/>
    <col min="17" max="17" width="21.85546875" customWidth="1"/>
    <col min="18" max="18" width="42" customWidth="1"/>
    <col min="19" max="19" width="9.85546875" customWidth="1"/>
    <col min="20" max="20" width="11.42578125" customWidth="1"/>
    <col min="21" max="21" width="9.85546875" customWidth="1"/>
    <col min="22" max="22" width="12" customWidth="1"/>
    <col min="23" max="23" width="10" style="2" customWidth="1"/>
    <col min="24" max="24" width="10.42578125" style="2" customWidth="1"/>
    <col min="25" max="26" width="10.140625" style="2" customWidth="1"/>
    <col min="27" max="27" width="29.42578125" style="2" customWidth="1"/>
    <col min="28" max="30" width="9.85546875" style="2" customWidth="1"/>
    <col min="31" max="31" width="13.4257812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215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432</v>
      </c>
      <c r="M3" s="34" t="s">
        <v>433</v>
      </c>
      <c r="N3" s="34" t="s">
        <v>234</v>
      </c>
      <c r="O3" s="44" t="s">
        <v>434</v>
      </c>
      <c r="P3" s="34" t="s">
        <v>435</v>
      </c>
      <c r="Q3" s="34" t="s">
        <v>242</v>
      </c>
      <c r="R3" s="34" t="s">
        <v>243</v>
      </c>
      <c r="S3" s="34" t="s">
        <v>244</v>
      </c>
      <c r="T3" s="34" t="s">
        <v>436</v>
      </c>
      <c r="U3" s="34" t="s">
        <v>246</v>
      </c>
      <c r="V3" s="34" t="s">
        <v>437</v>
      </c>
      <c r="W3" s="34" t="s">
        <v>438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439</v>
      </c>
      <c r="AE3" s="34" t="s">
        <v>440</v>
      </c>
      <c r="AF3" s="1" t="s">
        <v>441</v>
      </c>
      <c r="AG3" s="1" t="s">
        <v>442</v>
      </c>
    </row>
    <row r="4" spans="1:33">
      <c r="A4" s="2">
        <v>1</v>
      </c>
      <c r="B4" s="1" t="s">
        <v>212</v>
      </c>
      <c r="C4" s="1">
        <v>2024</v>
      </c>
      <c r="D4" s="1" t="s">
        <v>211</v>
      </c>
      <c r="E4" s="1" t="s">
        <v>211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13" t="s">
        <v>184</v>
      </c>
      <c r="P4" t="s">
        <v>443</v>
      </c>
      <c r="Q4" t="s">
        <v>446</v>
      </c>
      <c r="R4" t="s">
        <v>446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734</v>
      </c>
      <c r="AB4" s="17" t="s">
        <v>266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211</v>
      </c>
      <c r="E5" s="1" t="s">
        <v>211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13" t="s">
        <v>184</v>
      </c>
      <c r="P5" t="s">
        <v>443</v>
      </c>
      <c r="Q5" t="s">
        <v>446</v>
      </c>
      <c r="R5" t="s">
        <v>446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734</v>
      </c>
      <c r="AB5" s="17" t="s">
        <v>266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211</v>
      </c>
      <c r="E6" s="1" t="s">
        <v>211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443</v>
      </c>
      <c r="Q6" t="s">
        <v>446</v>
      </c>
      <c r="R6" t="s">
        <v>446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902</v>
      </c>
      <c r="AB6" s="2" t="s">
        <v>266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211</v>
      </c>
      <c r="E7" s="1" t="s">
        <v>211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443</v>
      </c>
      <c r="Q7" t="s">
        <v>446</v>
      </c>
      <c r="R7" t="s">
        <v>446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903</v>
      </c>
      <c r="AB7" s="2" t="s">
        <v>266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211</v>
      </c>
      <c r="E8" s="1" t="s">
        <v>211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443</v>
      </c>
      <c r="Q8" t="s">
        <v>446</v>
      </c>
      <c r="R8" t="s">
        <v>446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902</v>
      </c>
      <c r="AB8" s="2" t="s">
        <v>266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211</v>
      </c>
      <c r="E9" s="1" t="s">
        <v>211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443</v>
      </c>
      <c r="Q9" t="s">
        <v>446</v>
      </c>
      <c r="R9" t="s">
        <v>446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904</v>
      </c>
      <c r="AB9" s="2" t="s">
        <v>266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211</v>
      </c>
      <c r="E10" s="1" t="s">
        <v>211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443</v>
      </c>
      <c r="Q10" t="s">
        <v>446</v>
      </c>
      <c r="R10" t="s">
        <v>446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734</v>
      </c>
      <c r="AB10" s="17" t="s">
        <v>266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211</v>
      </c>
      <c r="E11" s="1" t="s">
        <v>211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13" t="s">
        <v>184</v>
      </c>
      <c r="P11" t="s">
        <v>443</v>
      </c>
      <c r="Q11" t="s">
        <v>446</v>
      </c>
      <c r="R11" t="s">
        <v>446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734</v>
      </c>
      <c r="AB11" s="17" t="s">
        <v>266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211</v>
      </c>
      <c r="E12" s="1" t="s">
        <v>211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13" t="s">
        <v>184</v>
      </c>
      <c r="P12" t="s">
        <v>443</v>
      </c>
      <c r="Q12" t="s">
        <v>446</v>
      </c>
      <c r="R12" t="s">
        <v>446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734</v>
      </c>
      <c r="AB12" s="17" t="s">
        <v>266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211</v>
      </c>
      <c r="E13" s="1" t="s">
        <v>211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13" t="s">
        <v>184</v>
      </c>
      <c r="P13" t="s">
        <v>443</v>
      </c>
      <c r="Q13" t="s">
        <v>446</v>
      </c>
      <c r="R13" t="s">
        <v>446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734</v>
      </c>
      <c r="AB13" s="17" t="s">
        <v>266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211</v>
      </c>
      <c r="E14" s="1" t="s">
        <v>211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443</v>
      </c>
      <c r="Q14" t="s">
        <v>446</v>
      </c>
      <c r="R14" t="s">
        <v>446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902</v>
      </c>
      <c r="AB14" s="17" t="s">
        <v>266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211</v>
      </c>
      <c r="E15" s="1" t="s">
        <v>211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13" t="s">
        <v>184</v>
      </c>
      <c r="P15" t="s">
        <v>443</v>
      </c>
      <c r="Q15" t="s">
        <v>446</v>
      </c>
      <c r="R15" t="s">
        <v>446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734</v>
      </c>
      <c r="AB15" s="17" t="s">
        <v>266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211</v>
      </c>
      <c r="E16" s="1" t="s">
        <v>211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443</v>
      </c>
      <c r="Q16" t="s">
        <v>446</v>
      </c>
      <c r="R16" t="s">
        <v>446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905</v>
      </c>
      <c r="AB16" s="17" t="s">
        <v>266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211</v>
      </c>
      <c r="E17" s="1" t="s">
        <v>211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13" t="s">
        <v>184</v>
      </c>
      <c r="P17" t="s">
        <v>443</v>
      </c>
      <c r="Q17" t="s">
        <v>446</v>
      </c>
      <c r="R17" t="s">
        <v>446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734</v>
      </c>
      <c r="AB17" s="17" t="s">
        <v>266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211</v>
      </c>
      <c r="E18" s="1" t="s">
        <v>211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13" t="s">
        <v>184</v>
      </c>
      <c r="P18" t="s">
        <v>443</v>
      </c>
      <c r="Q18" t="s">
        <v>446</v>
      </c>
      <c r="R18" t="s">
        <v>446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734</v>
      </c>
      <c r="AB18" s="17" t="s">
        <v>266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211</v>
      </c>
      <c r="E19" s="1" t="s">
        <v>211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13" t="s">
        <v>184</v>
      </c>
      <c r="P19" t="s">
        <v>443</v>
      </c>
      <c r="Q19" t="s">
        <v>446</v>
      </c>
      <c r="R19" t="s">
        <v>446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734</v>
      </c>
      <c r="AB19" s="17" t="s">
        <v>266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211</v>
      </c>
      <c r="E20" s="1" t="s">
        <v>211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13" t="s">
        <v>184</v>
      </c>
      <c r="P20" t="s">
        <v>443</v>
      </c>
      <c r="Q20" t="s">
        <v>446</v>
      </c>
      <c r="R20" t="s">
        <v>446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734</v>
      </c>
      <c r="AB20" s="17" t="s">
        <v>266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211</v>
      </c>
      <c r="E21" s="1" t="s">
        <v>211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13" t="s">
        <v>184</v>
      </c>
      <c r="P21" t="s">
        <v>443</v>
      </c>
      <c r="Q21" t="s">
        <v>446</v>
      </c>
      <c r="R21" t="s">
        <v>446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734</v>
      </c>
      <c r="AB21" s="17" t="s">
        <v>266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211</v>
      </c>
      <c r="E22" s="1" t="s">
        <v>211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13" t="s">
        <v>184</v>
      </c>
      <c r="P22" t="s">
        <v>443</v>
      </c>
      <c r="Q22" t="s">
        <v>446</v>
      </c>
      <c r="R22" t="s">
        <v>446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734</v>
      </c>
      <c r="AB22" s="17" t="s">
        <v>266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211</v>
      </c>
      <c r="E23" s="1" t="s">
        <v>211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13" t="s">
        <v>184</v>
      </c>
      <c r="P23" t="s">
        <v>443</v>
      </c>
      <c r="Q23" t="s">
        <v>446</v>
      </c>
      <c r="R23" t="s">
        <v>446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734</v>
      </c>
      <c r="AB23" s="17" t="s">
        <v>266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211</v>
      </c>
      <c r="E24" s="1" t="s">
        <v>211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443</v>
      </c>
      <c r="Q24" t="s">
        <v>733</v>
      </c>
      <c r="R24" t="s">
        <v>733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734</v>
      </c>
      <c r="AB24" s="17" t="s">
        <v>266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211</v>
      </c>
      <c r="E25" s="1" t="s">
        <v>211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443</v>
      </c>
      <c r="Q25" t="s">
        <v>732</v>
      </c>
      <c r="R25" t="s">
        <v>732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1624</v>
      </c>
      <c r="AB25" s="17" t="s">
        <v>266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211</v>
      </c>
      <c r="E26" s="1" t="s">
        <v>211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443</v>
      </c>
      <c r="Q26" t="s">
        <v>733</v>
      </c>
      <c r="R26" t="s">
        <v>733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734</v>
      </c>
      <c r="AB26" s="17" t="s">
        <v>266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211</v>
      </c>
      <c r="E27" s="1" t="s">
        <v>211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13" t="s">
        <v>184</v>
      </c>
      <c r="P27" t="s">
        <v>443</v>
      </c>
      <c r="Q27" t="s">
        <v>446</v>
      </c>
      <c r="R27" t="s">
        <v>446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734</v>
      </c>
      <c r="AB27" s="17" t="s">
        <v>266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211</v>
      </c>
      <c r="E28" s="1" t="s">
        <v>211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443</v>
      </c>
      <c r="Q28" t="s">
        <v>733</v>
      </c>
      <c r="R28" t="s">
        <v>733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734</v>
      </c>
      <c r="AB28" s="17" t="s">
        <v>266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211</v>
      </c>
      <c r="E29" s="1" t="s">
        <v>211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443</v>
      </c>
      <c r="Q29" t="s">
        <v>733</v>
      </c>
      <c r="R29" t="s">
        <v>733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734</v>
      </c>
      <c r="AB29" s="17" t="s">
        <v>266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211</v>
      </c>
      <c r="E30" s="1" t="s">
        <v>211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13" t="s">
        <v>184</v>
      </c>
      <c r="P30" t="s">
        <v>443</v>
      </c>
      <c r="Q30" t="s">
        <v>446</v>
      </c>
      <c r="R30" t="s">
        <v>446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734</v>
      </c>
      <c r="AB30" s="17" t="s">
        <v>266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211</v>
      </c>
      <c r="E31" s="1" t="s">
        <v>211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13" t="s">
        <v>184</v>
      </c>
      <c r="P31" t="s">
        <v>443</v>
      </c>
      <c r="Q31" t="s">
        <v>446</v>
      </c>
      <c r="R31" t="s">
        <v>446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734</v>
      </c>
      <c r="AB31" s="17" t="s">
        <v>266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211</v>
      </c>
      <c r="E32" s="1" t="s">
        <v>211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13" t="s">
        <v>184</v>
      </c>
      <c r="P32" t="s">
        <v>443</v>
      </c>
      <c r="Q32" t="s">
        <v>446</v>
      </c>
      <c r="R32" t="s">
        <v>446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734</v>
      </c>
      <c r="AB32" s="17" t="s">
        <v>266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I33" s="25" t="str">
        <f>IFERROR(VLOOKUP(PA[[#This Row],[Date]],Raw_Data[[Date]:[Sunset Time (POA&lt;20 W/m2)]],3,0),"")</f>
        <v/>
      </c>
      <c r="J33" s="25" t="str">
        <f>IFERROR(VLOOKUP(PA[[#This Row],[Date]],Raw_Data[[Date]:[Sunset Time (POA&lt;20 W/m2)]],4,0),"")</f>
        <v/>
      </c>
      <c r="K33" s="26" t="str">
        <f>IFERROR((PA[[#This Row],[Sunset Time (POA&lt;20 W/m2)]]-PA[[#This Row],[Sunrise Time (POA&gt;20 W/m2)]])*24,"")</f>
        <v/>
      </c>
      <c r="M33" s="45" t="str">
        <f>IFERROR(VLOOKUP(PA[[#This Row],[Affceted Equipment]],'Basic Data'!$A$2:$B$116,2,0),"")</f>
        <v/>
      </c>
      <c r="N33" s="50" t="s">
        <v>261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</v>
      </c>
      <c r="Z33" s="33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F33" s="2"/>
      <c r="AG33" s="2"/>
    </row>
    <row r="34" spans="1:33">
      <c r="A34" s="2">
        <f t="shared" si="0"/>
        <v>31</v>
      </c>
      <c r="I34" s="25" t="str">
        <f>IFERROR(VLOOKUP(PA[[#This Row],[Date]],Raw_Data[[Date]:[Sunset Time (POA&lt;20 W/m2)]],3,0),"")</f>
        <v/>
      </c>
      <c r="J34" s="25" t="str">
        <f>IFERROR(VLOOKUP(PA[[#This Row],[Date]],Raw_Data[[Date]:[Sunset Time (POA&lt;20 W/m2)]],4,0),"")</f>
        <v/>
      </c>
      <c r="K34" s="26" t="str">
        <f>IFERROR((PA[[#This Row],[Sunset Time (POA&lt;20 W/m2)]]-PA[[#This Row],[Sunrise Time (POA&gt;20 W/m2)]])*24,"")</f>
        <v/>
      </c>
      <c r="M34" s="45" t="str">
        <f>IFERROR(VLOOKUP(PA[[#This Row],[Affceted Equipment]],'Basic Data'!$A$2:$B$116,2,0),"")</f>
        <v/>
      </c>
      <c r="N34" s="50" t="s">
        <v>261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</v>
      </c>
      <c r="Z34" s="33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F34" s="2"/>
      <c r="AG34" s="2"/>
    </row>
    <row r="35" spans="1:33">
      <c r="A35" s="2">
        <f t="shared" si="0"/>
        <v>32</v>
      </c>
      <c r="I35" s="25" t="str">
        <f>IFERROR(VLOOKUP(PA[[#This Row],[Date]],Raw_Data[[Date]:[Sunset Time (POA&lt;20 W/m2)]],3,0),"")</f>
        <v/>
      </c>
      <c r="J35" s="25" t="str">
        <f>IFERROR(VLOOKUP(PA[[#This Row],[Date]],Raw_Data[[Date]:[Sunset Time (POA&lt;20 W/m2)]],4,0),"")</f>
        <v/>
      </c>
      <c r="K35" s="26" t="str">
        <f>IFERROR((PA[[#This Row],[Sunset Time (POA&lt;20 W/m2)]]-PA[[#This Row],[Sunrise Time (POA&gt;20 W/m2)]])*24,"")</f>
        <v/>
      </c>
      <c r="M35" s="45" t="str">
        <f>IFERROR(VLOOKUP(PA[[#This Row],[Affceted Equipment]],'Basic Data'!$A$2:$B$116,2,0),"")</f>
        <v/>
      </c>
      <c r="N35" s="50" t="s">
        <v>261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</v>
      </c>
      <c r="Z35" s="33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F35" s="2"/>
      <c r="AG35" s="2"/>
    </row>
    <row r="36" spans="1:33">
      <c r="A36" s="2">
        <f t="shared" si="0"/>
        <v>33</v>
      </c>
      <c r="I36" s="25" t="str">
        <f>IFERROR(VLOOKUP(PA[[#This Row],[Date]],Raw_Data[[Date]:[Sunset Time (POA&lt;20 W/m2)]],3,0),"")</f>
        <v/>
      </c>
      <c r="J36" s="25" t="str">
        <f>IFERROR(VLOOKUP(PA[[#This Row],[Date]],Raw_Data[[Date]:[Sunset Time (POA&lt;20 W/m2)]],4,0),"")</f>
        <v/>
      </c>
      <c r="K36" s="26" t="str">
        <f>IFERROR((PA[[#This Row],[Sunset Time (POA&lt;20 W/m2)]]-PA[[#This Row],[Sunrise Time (POA&gt;20 W/m2)]])*24,"")</f>
        <v/>
      </c>
      <c r="M36" s="45" t="str">
        <f>IFERROR(VLOOKUP(PA[[#This Row],[Affceted Equipment]],'Basic Data'!$A$2:$B$116,2,0),"")</f>
        <v/>
      </c>
      <c r="N36" s="50" t="s">
        <v>261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</v>
      </c>
      <c r="Z36" s="33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F36" s="2"/>
      <c r="AG36" s="2"/>
    </row>
    <row r="37" spans="1:33">
      <c r="A37" s="2">
        <f t="shared" si="0"/>
        <v>34</v>
      </c>
      <c r="I37" s="25" t="str">
        <f>IFERROR(VLOOKUP(PA[[#This Row],[Date]],Raw_Data[[Date]:[Sunset Time (POA&lt;20 W/m2)]],3,0),"")</f>
        <v/>
      </c>
      <c r="J37" s="25" t="str">
        <f>IFERROR(VLOOKUP(PA[[#This Row],[Date]],Raw_Data[[Date]:[Sunset Time (POA&lt;20 W/m2)]],4,0),"")</f>
        <v/>
      </c>
      <c r="K37" s="26" t="str">
        <f>IFERROR((PA[[#This Row],[Sunset Time (POA&lt;20 W/m2)]]-PA[[#This Row],[Sunrise Time (POA&gt;20 W/m2)]])*24,"")</f>
        <v/>
      </c>
      <c r="M37" s="45" t="str">
        <f>IFERROR(VLOOKUP(PA[[#This Row],[Affceted Equipment]],'Basic Data'!$A$2:$B$116,2,0),"")</f>
        <v/>
      </c>
      <c r="N37" s="50" t="s">
        <v>261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0</v>
      </c>
      <c r="Z37" s="33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F37" s="2"/>
      <c r="AG37" s="2"/>
    </row>
    <row r="38" spans="1:33">
      <c r="A38" s="2">
        <f t="shared" si="0"/>
        <v>35</v>
      </c>
      <c r="I38" s="25" t="str">
        <f>IFERROR(VLOOKUP(PA[[#This Row],[Date]],Raw_Data[[Date]:[Sunset Time (POA&lt;20 W/m2)]],3,0),"")</f>
        <v/>
      </c>
      <c r="J38" s="25" t="str">
        <f>IFERROR(VLOOKUP(PA[[#This Row],[Date]],Raw_Data[[Date]:[Sunset Time (POA&lt;20 W/m2)]],4,0),"")</f>
        <v/>
      </c>
      <c r="K38" s="26" t="str">
        <f>IFERROR((PA[[#This Row],[Sunset Time (POA&lt;20 W/m2)]]-PA[[#This Row],[Sunrise Time (POA&gt;20 W/m2)]])*24,"")</f>
        <v/>
      </c>
      <c r="M38" s="45" t="str">
        <f>IFERROR(VLOOKUP(PA[[#This Row],[Affceted Equipment]],'Basic Data'!$A$2:$B$116,2,0),"")</f>
        <v/>
      </c>
      <c r="N38" s="50" t="s">
        <v>261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</v>
      </c>
      <c r="Z38" s="33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F38" s="2"/>
      <c r="AG38" s="2"/>
    </row>
    <row r="39" spans="1:33">
      <c r="A39" s="2">
        <f t="shared" si="0"/>
        <v>36</v>
      </c>
      <c r="I39" s="25" t="str">
        <f>IFERROR(VLOOKUP(PA[[#This Row],[Date]],Raw_Data[[Date]:[Sunset Time (POA&lt;20 W/m2)]],3,0),"")</f>
        <v/>
      </c>
      <c r="J39" s="25" t="str">
        <f>IFERROR(VLOOKUP(PA[[#This Row],[Date]],Raw_Data[[Date]:[Sunset Time (POA&lt;20 W/m2)]],4,0),"")</f>
        <v/>
      </c>
      <c r="K39" s="26" t="str">
        <f>IFERROR((PA[[#This Row],[Sunset Time (POA&lt;20 W/m2)]]-PA[[#This Row],[Sunrise Time (POA&gt;20 W/m2)]])*24,"")</f>
        <v/>
      </c>
      <c r="M39" s="45" t="str">
        <f>IFERROR(VLOOKUP(PA[[#This Row],[Affceted Equipment]],'Basic Data'!$A$2:$B$116,2,0),"")</f>
        <v/>
      </c>
      <c r="N39" s="50" t="s">
        <v>261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</v>
      </c>
      <c r="Z39" s="33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P33:P401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L33:L401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5" zoomScaleNormal="75" workbookViewId="0">
      <pane xSplit="8" ySplit="1" topLeftCell="R3" activePane="bottomRight" state="frozen"/>
      <selection activeCell="I9" sqref="I9"/>
      <selection pane="topRight" activeCell="I9" sqref="I9"/>
      <selection pane="bottomLeft" activeCell="I9" sqref="I9"/>
      <selection pane="bottomRight" activeCell="V7" sqref="V7"/>
    </sheetView>
  </sheetViews>
  <sheetFormatPr defaultColWidth="9" defaultRowHeight="15"/>
  <cols>
    <col min="2" max="2" width="9.42578125" customWidth="1"/>
    <col min="3" max="3" width="8.5703125" style="2"/>
    <col min="7" max="7" width="8.5703125" style="2"/>
    <col min="8" max="8" width="15.42578125" customWidth="1"/>
    <col min="9" max="9" width="10.140625" customWidth="1"/>
    <col min="10" max="10" width="10.85546875" bestFit="1" customWidth="1"/>
    <col min="11" max="11" width="8.5703125" style="2"/>
    <col min="13" max="13" width="11.85546875" style="2" customWidth="1"/>
    <col min="14" max="14" width="11.140625" customWidth="1"/>
    <col min="15" max="16" width="11.42578125" customWidth="1"/>
    <col min="17" max="17" width="12" customWidth="1"/>
    <col min="18" max="18" width="22.85546875" customWidth="1"/>
    <col min="25" max="25" width="9.42578125" customWidth="1"/>
    <col min="26" max="26" width="24.5703125" customWidth="1"/>
    <col min="29" max="29" width="11.42578125" customWidth="1"/>
    <col min="30" max="30" width="16.5703125" customWidth="1"/>
  </cols>
  <sheetData>
    <row r="1" spans="1:30" hidden="1"/>
    <row r="2" spans="1:30" ht="75">
      <c r="A2" s="20" t="s">
        <v>7</v>
      </c>
      <c r="B2" s="20" t="s">
        <v>178</v>
      </c>
      <c r="C2" s="20" t="s">
        <v>215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432</v>
      </c>
      <c r="M2" s="20" t="s">
        <v>433</v>
      </c>
      <c r="N2" s="20" t="s">
        <v>434</v>
      </c>
      <c r="O2" s="20" t="s">
        <v>435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436</v>
      </c>
      <c r="U2" s="20" t="s">
        <v>246</v>
      </c>
      <c r="V2" s="20" t="s">
        <v>437</v>
      </c>
      <c r="W2" s="20" t="s">
        <v>438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439</v>
      </c>
      <c r="AD2" s="20" t="s">
        <v>440</v>
      </c>
    </row>
    <row r="3" spans="1:30" ht="30">
      <c r="A3" s="2">
        <v>1</v>
      </c>
      <c r="B3" s="17" t="s">
        <v>212</v>
      </c>
      <c r="C3" s="139">
        <v>2025</v>
      </c>
      <c r="D3" s="17" t="s">
        <v>211</v>
      </c>
      <c r="E3" s="17" t="s">
        <v>211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714</v>
      </c>
      <c r="P3" s="27">
        <v>1</v>
      </c>
      <c r="Q3" s="2"/>
      <c r="R3" s="215" t="s">
        <v>906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2">
        <f>IFERROR(GA[[#This Row],[Plant Equivalent Weightage]]*GA[[#This Row],[Resolution Time]],"")</f>
        <v>5.6</v>
      </c>
      <c r="AC3" s="2">
        <v>2.9</v>
      </c>
      <c r="AD3" s="2">
        <v>2523</v>
      </c>
    </row>
    <row r="4" spans="1:30" ht="30">
      <c r="A4" s="2">
        <f t="shared" ref="A4:A30" si="0">A3+1</f>
        <v>2</v>
      </c>
      <c r="B4" s="17" t="s">
        <v>212</v>
      </c>
      <c r="C4" s="139">
        <v>2025</v>
      </c>
      <c r="D4" s="17" t="s">
        <v>211</v>
      </c>
      <c r="E4" s="17" t="s">
        <v>211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714</v>
      </c>
      <c r="P4" s="27">
        <v>1</v>
      </c>
      <c r="Q4" s="2"/>
      <c r="R4" s="215" t="s">
        <v>906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2">
        <f>IFERROR(GA[[#This Row],[Plant Equivalent Weightage]]*GA[[#This Row],[Resolution Time]],"")</f>
        <v>0.54999999999999938</v>
      </c>
      <c r="AC4" s="2">
        <v>0.27</v>
      </c>
      <c r="AD4" s="2">
        <v>543</v>
      </c>
    </row>
    <row r="5" spans="1:30" ht="30">
      <c r="A5" s="2">
        <f t="shared" si="0"/>
        <v>3</v>
      </c>
      <c r="B5" s="17" t="s">
        <v>212</v>
      </c>
      <c r="C5" s="139">
        <v>2025</v>
      </c>
      <c r="D5" s="17" t="s">
        <v>211</v>
      </c>
      <c r="E5" s="17" t="s">
        <v>211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714</v>
      </c>
      <c r="P5" s="27">
        <v>1</v>
      </c>
      <c r="Q5" s="2"/>
      <c r="R5" s="215" t="s">
        <v>906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2">
        <f>IFERROR(GA[[#This Row],[Plant Equivalent Weightage]]*GA[[#This Row],[Resolution Time]],"")</f>
        <v>0.43333333333333179</v>
      </c>
      <c r="AC5" s="2">
        <v>0.15</v>
      </c>
      <c r="AD5" s="2">
        <v>657</v>
      </c>
    </row>
    <row r="6" spans="1:30" ht="30">
      <c r="A6" s="2">
        <f t="shared" si="0"/>
        <v>4</v>
      </c>
      <c r="B6" s="17" t="s">
        <v>212</v>
      </c>
      <c r="C6" s="139">
        <v>2025</v>
      </c>
      <c r="D6" s="17" t="s">
        <v>211</v>
      </c>
      <c r="E6" s="17" t="s">
        <v>211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714</v>
      </c>
      <c r="P6" s="27">
        <v>1</v>
      </c>
      <c r="Q6" s="2"/>
      <c r="R6" s="215" t="s">
        <v>906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2">
        <f>IFERROR(GA[[#This Row],[Plant Equivalent Weightage]]*GA[[#This Row],[Resolution Time]],"")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212</v>
      </c>
      <c r="C7" s="139">
        <v>2025</v>
      </c>
      <c r="D7" s="17" t="s">
        <v>211</v>
      </c>
      <c r="E7" s="17" t="s">
        <v>211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714</v>
      </c>
      <c r="P7" s="27">
        <v>1</v>
      </c>
      <c r="Q7" s="2"/>
      <c r="R7" s="215" t="s">
        <v>906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2">
        <f>IFERROR(GA[[#This Row],[Plant Equivalent Weightage]]*GA[[#This Row],[Resolution Time]],"")</f>
        <v>1.299999999999998</v>
      </c>
      <c r="AC7" s="2">
        <v>0.81769999999999876</v>
      </c>
      <c r="AD7" s="2">
        <v>2435</v>
      </c>
    </row>
    <row r="8" spans="1:30">
      <c r="A8" s="2">
        <f t="shared" si="0"/>
        <v>6</v>
      </c>
      <c r="I8" s="29" t="str">
        <f>IFERROR(VLOOKUP(GA[[#This Row],[Date]],Raw_Data[[#All],[Date]:[Sunset Time (POA&lt;20 W/m2)]],3,0),"")</f>
        <v/>
      </c>
      <c r="J8" s="29" t="str">
        <f>IFERROR(VLOOKUP(GA[[#This Row],[Date]],Raw_Data[[#All],[Date]:[Sunset Time (POA&lt;20 W/m2)]],4,0),"")</f>
        <v/>
      </c>
      <c r="K8" s="2" t="str">
        <f>IFERROR((GA[[#This Row],[Sunset Time (POA&lt;20 W/m2)]]-GA[[#This Row],[Sunrise Time (POA&gt;20 W/m2)]])*24,"")</f>
        <v/>
      </c>
      <c r="M8" s="17" t="str">
        <f>IFERROR(VLOOKUP(GA[[#This Row],[Affceted Equipment]],'Basic Data'!A108:B222,2,0),"")</f>
        <v/>
      </c>
      <c r="P8" s="28" t="str">
        <f>IFERROR(VLOOKUP(GA[[#This Row],[Affceted Equipment]],'Basic Data'!A109:C227,3,0),"")</f>
        <v/>
      </c>
      <c r="Q8" s="2"/>
      <c r="W8" s="32"/>
      <c r="X8" s="33"/>
      <c r="Y8" s="33"/>
      <c r="Z8" s="2"/>
      <c r="AA8" s="2"/>
      <c r="AB8" s="2" t="str">
        <f>IFERROR(GA[[#This Row],[Plant Equivalent Weightage]]*GA[[#This Row],[Resolution Time]],"")</f>
        <v/>
      </c>
      <c r="AC8" s="2"/>
      <c r="AD8" s="2"/>
    </row>
    <row r="9" spans="1:30">
      <c r="A9" s="2">
        <f t="shared" si="0"/>
        <v>7</v>
      </c>
      <c r="I9" s="29" t="str">
        <f>IFERROR(VLOOKUP(GA[[#This Row],[Date]],Raw_Data[[#All],[Date]:[Sunset Time (POA&lt;20 W/m2)]],3,0),"")</f>
        <v/>
      </c>
      <c r="J9" s="29" t="str">
        <f>IFERROR(VLOOKUP(GA[[#This Row],[Date]],Raw_Data[[#All],[Date]:[Sunset Time (POA&lt;20 W/m2)]],4,0),"")</f>
        <v/>
      </c>
      <c r="K9" s="2" t="str">
        <f>IFERROR((GA[[#This Row],[Sunset Time (POA&lt;20 W/m2)]]-GA[[#This Row],[Sunrise Time (POA&gt;20 W/m2)]])*24,"")</f>
        <v/>
      </c>
      <c r="M9" s="17" t="str">
        <f>IFERROR(VLOOKUP(GA[[#This Row],[Affceted Equipment]],'Basic Data'!A109:B223,2,0),"")</f>
        <v/>
      </c>
      <c r="P9" s="28" t="str">
        <f>IFERROR(VLOOKUP(GA[[#This Row],[Affceted Equipment]],'Basic Data'!A110:C228,3,0),"")</f>
        <v/>
      </c>
      <c r="Q9" s="2"/>
      <c r="W9" s="32"/>
      <c r="X9" s="33"/>
      <c r="Y9" s="33"/>
      <c r="Z9" s="2"/>
      <c r="AA9" s="2"/>
      <c r="AB9" s="2" t="str">
        <f>IFERROR(GA[[#This Row],[Plant Equivalent Weightage]]*GA[[#This Row],[Resolution Time]],"")</f>
        <v/>
      </c>
      <c r="AC9" s="2"/>
      <c r="AD9" s="2"/>
    </row>
    <row r="10" spans="1:30">
      <c r="A10" s="2">
        <f t="shared" si="0"/>
        <v>8</v>
      </c>
      <c r="I10" s="29" t="str">
        <f>IFERROR(VLOOKUP(GA[[#This Row],[Date]],Raw_Data[[#All],[Date]:[Sunset Time (POA&lt;20 W/m2)]],3,0),"")</f>
        <v/>
      </c>
      <c r="J10" s="29" t="str">
        <f>IFERROR(VLOOKUP(GA[[#This Row],[Date]],Raw_Data[[#All],[Date]:[Sunset Time (POA&lt;20 W/m2)]],4,0),"")</f>
        <v/>
      </c>
      <c r="K10" s="2" t="str">
        <f>IFERROR((GA[[#This Row],[Sunset Time (POA&lt;20 W/m2)]]-GA[[#This Row],[Sunrise Time (POA&gt;20 W/m2)]])*24,"")</f>
        <v/>
      </c>
      <c r="M10" s="17" t="str">
        <f>IFERROR(VLOOKUP(GA[[#This Row],[Affceted Equipment]],'Basic Data'!A110:B224,2,0),"")</f>
        <v/>
      </c>
      <c r="P10" s="28" t="str">
        <f>IFERROR(VLOOKUP(GA[[#This Row],[Affceted Equipment]],'Basic Data'!A111:C229,3,0),"")</f>
        <v/>
      </c>
      <c r="Q10" s="2"/>
      <c r="W10" s="32"/>
      <c r="X10" s="33"/>
      <c r="Y10" s="33"/>
      <c r="Z10" s="2"/>
      <c r="AA10" s="2"/>
      <c r="AB10" s="2" t="str">
        <f>IFERROR(GA[[#This Row],[Plant Equivalent Weightage]]*GA[[#This Row],[Resolution Time]],"")</f>
        <v/>
      </c>
      <c r="AC10" s="2"/>
      <c r="AD10" s="2"/>
    </row>
    <row r="11" spans="1:30">
      <c r="A11" s="2">
        <f t="shared" si="0"/>
        <v>9</v>
      </c>
      <c r="I11" s="29" t="str">
        <f>IFERROR(VLOOKUP(GA[[#This Row],[Date]],Raw_Data[[#All],[Date]:[Sunset Time (POA&lt;20 W/m2)]],3,0),"")</f>
        <v/>
      </c>
      <c r="J11" s="29" t="str">
        <f>IFERROR(VLOOKUP(GA[[#This Row],[Date]],Raw_Data[[#All],[Date]:[Sunset Time (POA&lt;20 W/m2)]],4,0),"")</f>
        <v/>
      </c>
      <c r="K11" s="2" t="str">
        <f>IFERROR((GA[[#This Row],[Sunset Time (POA&lt;20 W/m2)]]-GA[[#This Row],[Sunrise Time (POA&gt;20 W/m2)]])*24,"")</f>
        <v/>
      </c>
      <c r="M11" s="17" t="str">
        <f>IFERROR(VLOOKUP(GA[[#This Row],[Affceted Equipment]],'Basic Data'!A111:B225,2,0),"")</f>
        <v/>
      </c>
      <c r="P11" s="28" t="str">
        <f>IFERROR(VLOOKUP(GA[[#This Row],[Affceted Equipment]],'Basic Data'!A112:C230,3,0),"")</f>
        <v/>
      </c>
      <c r="Q11" s="2"/>
      <c r="W11" s="32"/>
      <c r="X11" s="33"/>
      <c r="Y11" s="33"/>
      <c r="Z11" s="2"/>
      <c r="AA11" s="2"/>
      <c r="AB11" s="2" t="str">
        <f>IFERROR(GA[[#This Row],[Plant Equivalent Weightage]]*GA[[#This Row],[Resolution Time]],"")</f>
        <v/>
      </c>
      <c r="AC11" s="2"/>
      <c r="AD11" s="2"/>
    </row>
    <row r="12" spans="1:30">
      <c r="A12" s="2">
        <f t="shared" si="0"/>
        <v>10</v>
      </c>
      <c r="I12" s="29" t="str">
        <f>IFERROR(VLOOKUP(GA[[#This Row],[Date]],Raw_Data[[#All],[Date]:[Sunset Time (POA&lt;20 W/m2)]],3,0),"")</f>
        <v/>
      </c>
      <c r="J12" s="29" t="str">
        <f>IFERROR(VLOOKUP(GA[[#This Row],[Date]],Raw_Data[[#All],[Date]:[Sunset Time (POA&lt;20 W/m2)]],4,0),"")</f>
        <v/>
      </c>
      <c r="K12" s="2" t="str">
        <f>IFERROR((GA[[#This Row],[Sunset Time (POA&lt;20 W/m2)]]-GA[[#This Row],[Sunrise Time (POA&gt;20 W/m2)]])*24,"")</f>
        <v/>
      </c>
      <c r="M12" s="17" t="str">
        <f>IFERROR(VLOOKUP(GA[[#This Row],[Affceted Equipment]],'Basic Data'!A112:B226,2,0),"")</f>
        <v/>
      </c>
      <c r="P12" s="28" t="str">
        <f>IFERROR(VLOOKUP(GA[[#This Row],[Affceted Equipment]],'Basic Data'!A113:C231,3,0),"")</f>
        <v/>
      </c>
      <c r="Q12" s="2"/>
      <c r="W12" s="32"/>
      <c r="X12" s="33"/>
      <c r="Y12" s="33"/>
      <c r="Z12" s="2"/>
      <c r="AA12" s="2"/>
      <c r="AB12" s="2" t="str">
        <f>IFERROR(GA[[#This Row],[Plant Equivalent Weightage]]*GA[[#This Row],[Resolution Time]],"")</f>
        <v/>
      </c>
      <c r="AC12" s="2"/>
      <c r="AD12" s="2"/>
    </row>
    <row r="13" spans="1:30">
      <c r="A13" s="2">
        <f t="shared" si="0"/>
        <v>11</v>
      </c>
      <c r="I13" s="29" t="str">
        <f>IFERROR(VLOOKUP(GA[[#This Row],[Date]],Raw_Data[[#All],[Date]:[Sunset Time (POA&lt;20 W/m2)]],3,0),"")</f>
        <v/>
      </c>
      <c r="J13" s="29" t="str">
        <f>IFERROR(VLOOKUP(GA[[#This Row],[Date]],Raw_Data[[#All],[Date]:[Sunset Time (POA&lt;20 W/m2)]],4,0),"")</f>
        <v/>
      </c>
      <c r="K13" s="2" t="str">
        <f>IFERROR((GA[[#This Row],[Sunset Time (POA&lt;20 W/m2)]]-GA[[#This Row],[Sunrise Time (POA&gt;20 W/m2)]])*24,"")</f>
        <v/>
      </c>
      <c r="M13" s="17" t="str">
        <f>IFERROR(VLOOKUP(GA[[#This Row],[Affceted Equipment]],'Basic Data'!A113:B227,2,0),"")</f>
        <v/>
      </c>
      <c r="P13" s="28" t="str">
        <f>IFERROR(VLOOKUP(GA[[#This Row],[Affceted Equipment]],'Basic Data'!A114:C232,3,0),"")</f>
        <v/>
      </c>
      <c r="Q13" s="2"/>
      <c r="W13" s="32"/>
      <c r="X13" s="33"/>
      <c r="Y13" s="33"/>
      <c r="Z13" s="2"/>
      <c r="AA13" s="2"/>
      <c r="AB13" s="2" t="str">
        <f>IFERROR(GA[[#This Row],[Plant Equivalent Weightage]]*GA[[#This Row],[Resolution Time]],"")</f>
        <v/>
      </c>
      <c r="AC13" s="2"/>
      <c r="AD13" s="2"/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2" t="str">
        <f>IFERROR(GA[[#This Row],[Plant Equivalent Weightage]]*GA[[#This Row],[Resolution Time]],"")</f>
        <v/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2" t="str">
        <f>IFERROR(GA[[#This Row],[Plant Equivalent Weightage]]*GA[[#This Row],[Resolution Time]],"")</f>
        <v/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2" t="str">
        <f>IFERROR(GA[[#This Row],[Plant Equivalent Weightage]]*GA[[#This Row],[Resolution Time]],"")</f>
        <v/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2" t="str">
        <f>IFERROR(GA[[#This Row],[Plant Equivalent Weightage]]*GA[[#This Row],[Resolution Time]],"")</f>
        <v/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2" t="str">
        <f>IFERROR(GA[[#This Row],[Plant Equivalent Weightage]]*GA[[#This Row],[Resolution Time]],"")</f>
        <v/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2" t="str">
        <f>IFERROR(GA[[#This Row],[Plant Equivalent Weightage]]*GA[[#This Row],[Resolution Time]],"")</f>
        <v/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2" t="str">
        <f>IFERROR(GA[[#This Row],[Plant Equivalent Weightage]]*GA[[#This Row],[Resolution Time]],"")</f>
        <v/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2" t="str">
        <f>IFERROR(GA[[#This Row],[Plant Equivalent Weightage]]*GA[[#This Row],[Resolution Time]],"")</f>
        <v/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2" t="str">
        <f>IFERROR(GA[[#This Row],[Plant Equivalent Weightage]]*GA[[#This Row],[Resolution Time]],"")</f>
        <v/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2" t="str">
        <f>IFERROR(GA[[#This Row],[Plant Equivalent Weightage]]*GA[[#This Row],[Resolution Time]],"")</f>
        <v/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2" t="str">
        <f>IFERROR(GA[[#This Row],[Plant Equivalent Weightage]]*GA[[#This Row],[Resolution Time]],"")</f>
        <v/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2" t="str">
        <f>IFERROR(GA[[#This Row],[Plant Equivalent Weightage]]*GA[[#This Row],[Resolution Time]],"")</f>
        <v/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2" t="str">
        <f>IFERROR(GA[[#This Row],[Plant Equivalent Weightage]]*GA[[#This Row],[Resolution Time]],"")</f>
        <v/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2" t="str">
        <f>IFERROR(GA[[#This Row],[Plant Equivalent Weightage]]*GA[[#This Row],[Resolution Time]],"")</f>
        <v/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2" t="str">
        <f>IFERROR(GA[[#This Row],[Plant Equivalent Weightage]]*GA[[#This Row],[Resolution Time]],"")</f>
        <v/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2" t="str">
        <f>IFERROR(GA[[#This Row],[Plant Equivalent Weightage]]*GA[[#This Row],[Resolution Time]],"")</f>
        <v/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2" t="str">
        <f>IFERROR(GA[[#This Row],[Plant Equivalent Weightage]]*GA[[#This Row],[Resolution Time]],"")</f>
        <v/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2" t="str">
        <f>IFERROR(GA[[#This Row],[Plant Equivalent Weightage]]*GA[[#This Row],[Resolution Time]],"")</f>
        <v/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2" t="str">
        <f>IFERROR(GA[[#This Row],[Plant Equivalent Weightage]]*GA[[#This Row],[Resolution Time]],"")</f>
        <v/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2" t="str">
        <f>IFERROR(GA[[#This Row],[Plant Equivalent Weightage]]*GA[[#This Row],[Resolution Time]],"")</f>
        <v/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2" t="str">
        <f>IFERROR(GA[[#This Row],[Plant Equivalent Weightage]]*GA[[#This Row],[Resolution Time]],"")</f>
        <v/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2" t="str">
        <f>IFERROR(GA[[#This Row],[Plant Equivalent Weightage]]*GA[[#This Row],[Resolution Time]],"")</f>
        <v/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2" t="str">
        <f>IFERROR(GA[[#This Row],[Plant Equivalent Weightage]]*GA[[#This Row],[Resolution Time]],"")</f>
        <v/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2" t="str">
        <f>IFERROR(GA[[#This Row],[Plant Equivalent Weightage]]*GA[[#This Row],[Resolution Time]],"")</f>
        <v/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2" t="str">
        <f>IFERROR(GA[[#This Row],[Plant Equivalent Weightage]]*GA[[#This Row],[Resolution Time]],"")</f>
        <v/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2" t="str">
        <f>IFERROR(GA[[#This Row],[Plant Equivalent Weightage]]*GA[[#This Row],[Resolution Time]],"")</f>
        <v/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2" t="str">
        <f>IFERROR(GA[[#This Row],[Plant Equivalent Weightage]]*GA[[#This Row],[Resolution Time]],"")</f>
        <v/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2" t="str">
        <f>IFERROR(GA[[#This Row],[Plant Equivalent Weightage]]*GA[[#This Row],[Resolution Time]],"")</f>
        <v/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2" t="str">
        <f>IFERROR(GA[[#This Row],[Plant Equivalent Weightage]]*GA[[#This Row],[Resolution Time]],"")</f>
        <v/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2" t="str">
        <f>IFERROR(GA[[#This Row],[Plant Equivalent Weightage]]*GA[[#This Row],[Resolution Time]],"")</f>
        <v/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2" t="str">
        <f>IFERROR(GA[[#This Row],[Plant Equivalent Weightage]]*GA[[#This Row],[Resolution Time]],"")</f>
        <v/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2" t="str">
        <f>IFERROR(GA[[#This Row],[Plant Equivalent Weightage]]*GA[[#This Row],[Resolution Time]],"")</f>
        <v/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2" t="str">
        <f>IFERROR(GA[[#This Row],[Plant Equivalent Weightage]]*GA[[#This Row],[Resolution Time]],"")</f>
        <v/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2" t="str">
        <f>IFERROR(GA[[#This Row],[Plant Equivalent Weightage]]*GA[[#This Row],[Resolution Time]],"")</f>
        <v/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2" t="str">
        <f>IFERROR(GA[[#This Row],[Plant Equivalent Weightage]]*GA[[#This Row],[Resolution Time]],"")</f>
        <v/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2" t="str">
        <f>IFERROR(GA[[#This Row],[Plant Equivalent Weightage]]*GA[[#This Row],[Resolution Time]],"")</f>
        <v/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2" t="str">
        <f>IFERROR(GA[[#This Row],[Plant Equivalent Weightage]]*GA[[#This Row],[Resolution Time]],"")</f>
        <v/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2" t="str">
        <f>IFERROR(GA[[#This Row],[Plant Equivalent Weightage]]*GA[[#This Row],[Resolution Time]],"")</f>
        <v/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2" t="str">
        <f>IFERROR(GA[[#This Row],[Plant Equivalent Weightage]]*GA[[#This Row],[Resolution Time]],"")</f>
        <v/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2" t="str">
        <f>IFERROR(GA[[#This Row],[Plant Equivalent Weightage]]*GA[[#This Row],[Resolution Time]],"")</f>
        <v/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2" t="str">
        <f>IFERROR(GA[[#This Row],[Plant Equivalent Weightage]]*GA[[#This Row],[Resolution Time]],"")</f>
        <v/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2" t="str">
        <f>IFERROR(GA[[#This Row],[Plant Equivalent Weightage]]*GA[[#This Row],[Resolution Time]],"")</f>
        <v/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2" t="str">
        <f>IFERROR(GA[[#This Row],[Plant Equivalent Weightage]]*GA[[#This Row],[Resolution Time]],"")</f>
        <v/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2" t="str">
        <f>IFERROR(GA[[#This Row],[Plant Equivalent Weightage]]*GA[[#This Row],[Resolution Time]],"")</f>
        <v/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2" t="str">
        <f>IFERROR(GA[[#This Row],[Plant Equivalent Weightage]]*GA[[#This Row],[Resolution Time]],"")</f>
        <v/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2" t="str">
        <f>IFERROR(GA[[#This Row],[Plant Equivalent Weightage]]*GA[[#This Row],[Resolution Time]],"")</f>
        <v/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2" t="str">
        <f>IFERROR(GA[[#This Row],[Plant Equivalent Weightage]]*GA[[#This Row],[Resolution Time]],"")</f>
        <v/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2" t="str">
        <f>IFERROR(GA[[#This Row],[Plant Equivalent Weightage]]*GA[[#This Row],[Resolution Time]],"")</f>
        <v/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2" t="str">
        <f>IFERROR(GA[[#This Row],[Plant Equivalent Weightage]]*GA[[#This Row],[Resolution Time]],"")</f>
        <v/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2" t="str">
        <f>IFERROR(GA[[#This Row],[Plant Equivalent Weightage]]*GA[[#This Row],[Resolution Time]],"")</f>
        <v/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2" t="str">
        <f>IFERROR(GA[[#This Row],[Plant Equivalent Weightage]]*GA[[#This Row],[Resolution Time]],"")</f>
        <v/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2" t="str">
        <f>IFERROR(GA[[#This Row],[Plant Equivalent Weightage]]*GA[[#This Row],[Resolution Time]],"")</f>
        <v/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2" t="str">
        <f>IFERROR(GA[[#This Row],[Plant Equivalent Weightage]]*GA[[#This Row],[Resolution Time]],"")</f>
        <v/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2" t="str">
        <f>IFERROR(GA[[#This Row],[Plant Equivalent Weightage]]*GA[[#This Row],[Resolution Time]],"")</f>
        <v/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2" t="str">
        <f>IFERROR(GA[[#This Row],[Plant Equivalent Weightage]]*GA[[#This Row],[Resolution Time]],"")</f>
        <v/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2" t="str">
        <f>IFERROR(GA[[#This Row],[Plant Equivalent Weightage]]*GA[[#This Row],[Resolution Time]],"")</f>
        <v/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2" t="str">
        <f>IFERROR(GA[[#This Row],[Plant Equivalent Weightage]]*GA[[#This Row],[Resolution Time]],"")</f>
        <v/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2" t="str">
        <f>IFERROR(GA[[#This Row],[Plant Equivalent Weightage]]*GA[[#This Row],[Resolution Time]],"")</f>
        <v/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2" t="str">
        <f>IFERROR(GA[[#This Row],[Plant Equivalent Weightage]]*GA[[#This Row],[Resolution Time]],"")</f>
        <v/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2" t="str">
        <f>IFERROR(GA[[#This Row],[Plant Equivalent Weightage]]*GA[[#This Row],[Resolution Time]],"")</f>
        <v/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2" t="str">
        <f>IFERROR(GA[[#This Row],[Plant Equivalent Weightage]]*GA[[#This Row],[Resolution Time]],"")</f>
        <v/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2" t="str">
        <f>IFERROR(GA[[#This Row],[Plant Equivalent Weightage]]*GA[[#This Row],[Resolution Time]],"")</f>
        <v/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2" t="str">
        <f>IFERROR(GA[[#This Row],[Plant Equivalent Weightage]]*GA[[#This Row],[Resolution Time]],"")</f>
        <v/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2" t="str">
        <f>IFERROR(GA[[#This Row],[Plant Equivalent Weightage]]*GA[[#This Row],[Resolution Time]],"")</f>
        <v/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2" t="str">
        <f>IFERROR(GA[[#This Row],[Plant Equivalent Weightage]]*GA[[#This Row],[Resolution Time]],"")</f>
        <v/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2" t="str">
        <f>IFERROR(GA[[#This Row],[Plant Equivalent Weightage]]*GA[[#This Row],[Resolution Time]],"")</f>
        <v/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2" t="str">
        <f>IFERROR(GA[[#This Row],[Plant Equivalent Weightage]]*GA[[#This Row],[Resolution Time]],"")</f>
        <v/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2" t="str">
        <f>IFERROR(GA[[#This Row],[Plant Equivalent Weightage]]*GA[[#This Row],[Resolution Time]],"")</f>
        <v/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2" t="str">
        <f>IFERROR(GA[[#This Row],[Plant Equivalent Weightage]]*GA[[#This Row],[Resolution Time]],"")</f>
        <v/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2" t="str">
        <f>IFERROR(GA[[#This Row],[Plant Equivalent Weightage]]*GA[[#This Row],[Resolution Time]],"")</f>
        <v/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2" t="str">
        <f>IFERROR(GA[[#This Row],[Plant Equivalent Weightage]]*GA[[#This Row],[Resolution Time]],"")</f>
        <v/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2" t="str">
        <f>IFERROR(GA[[#This Row],[Plant Equivalent Weightage]]*GA[[#This Row],[Resolution Time]],"")</f>
        <v/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2" t="str">
        <f>IFERROR(GA[[#This Row],[Plant Equivalent Weightage]]*GA[[#This Row],[Resolution Time]],"")</f>
        <v/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2" t="str">
        <f>IFERROR(GA[[#This Row],[Plant Equivalent Weightage]]*GA[[#This Row],[Resolution Time]],"")</f>
        <v/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2" t="str">
        <f>IFERROR(GA[[#This Row],[Plant Equivalent Weightage]]*GA[[#This Row],[Resolution Time]],"")</f>
        <v/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2" t="str">
        <f>IFERROR(GA[[#This Row],[Plant Equivalent Weightage]]*GA[[#This Row],[Resolution Time]],"")</f>
        <v/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2" t="str">
        <f>IFERROR(GA[[#This Row],[Plant Equivalent Weightage]]*GA[[#This Row],[Resolution Time]],"")</f>
        <v/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2" t="str">
        <f>IFERROR(GA[[#This Row],[Plant Equivalent Weightage]]*GA[[#This Row],[Resolution Time]],"")</f>
        <v/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2" t="str">
        <f>IFERROR(GA[[#This Row],[Plant Equivalent Weightage]]*GA[[#This Row],[Resolution Time]],"")</f>
        <v/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2" t="str">
        <f>IFERROR(GA[[#This Row],[Plant Equivalent Weightage]]*GA[[#This Row],[Resolution Time]],"")</f>
        <v/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2" t="str">
        <f>IFERROR(GA[[#This Row],[Plant Equivalent Weightage]]*GA[[#This Row],[Resolution Time]],"")</f>
        <v/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2" t="str">
        <f>IFERROR(GA[[#This Row],[Plant Equivalent Weightage]]*GA[[#This Row],[Resolution Time]],"")</f>
        <v/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2" t="str">
        <f>IFERROR(GA[[#This Row],[Plant Equivalent Weightage]]*GA[[#This Row],[Resolution Time]],"")</f>
        <v/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2" t="str">
        <f>IFERROR(GA[[#This Row],[Plant Equivalent Weightage]]*GA[[#This Row],[Resolution Time]],"")</f>
        <v/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2" t="str">
        <f>IFERROR(GA[[#This Row],[Plant Equivalent Weightage]]*GA[[#This Row],[Resolution Time]],"")</f>
        <v/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2" t="str">
        <f>IFERROR(GA[[#This Row],[Plant Equivalent Weightage]]*GA[[#This Row],[Resolution Time]],"")</f>
        <v/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2" t="str">
        <f>IFERROR(GA[[#This Row],[Plant Equivalent Weightage]]*GA[[#This Row],[Resolution Time]],"")</f>
        <v/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2" t="str">
        <f>IFERROR(GA[[#This Row],[Plant Equivalent Weightage]]*GA[[#This Row],[Resolution Time]],"")</f>
        <v/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2" t="str">
        <f>IFERROR(GA[[#This Row],[Plant Equivalent Weightage]]*GA[[#This Row],[Resolution Time]],"")</f>
        <v/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2" t="str">
        <f>IFERROR(GA[[#This Row],[Plant Equivalent Weightage]]*GA[[#This Row],[Resolution Time]],"")</f>
        <v/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2" t="str">
        <f>IFERROR(GA[[#This Row],[Plant Equivalent Weightage]]*GA[[#This Row],[Resolution Time]],"")</f>
        <v/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2" t="str">
        <f>IFERROR(GA[[#This Row],[Plant Equivalent Weightage]]*GA[[#This Row],[Resolution Time]],"")</f>
        <v/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2" t="str">
        <f>IFERROR(GA[[#This Row],[Plant Equivalent Weightage]]*GA[[#This Row],[Resolution Time]],"")</f>
        <v/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2" t="str">
        <f>IFERROR(GA[[#This Row],[Plant Equivalent Weightage]]*GA[[#This Row],[Resolution Time]],"")</f>
        <v/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2" t="str">
        <f>IFERROR(GA[[#This Row],[Plant Equivalent Weightage]]*GA[[#This Row],[Resolution Time]],"")</f>
        <v/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2" t="str">
        <f>IFERROR(GA[[#This Row],[Plant Equivalent Weightage]]*GA[[#This Row],[Resolution Time]],"")</f>
        <v/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2" t="str">
        <f>IFERROR(GA[[#This Row],[Plant Equivalent Weightage]]*GA[[#This Row],[Resolution Time]],"")</f>
        <v/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2" t="str">
        <f>IFERROR(GA[[#This Row],[Plant Equivalent Weightage]]*GA[[#This Row],[Resolution Time]],"")</f>
        <v/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2" t="str">
        <f>IFERROR(GA[[#This Row],[Plant Equivalent Weightage]]*GA[[#This Row],[Resolution Time]],"")</f>
        <v/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2" t="str">
        <f>IFERROR(GA[[#This Row],[Plant Equivalent Weightage]]*GA[[#This Row],[Resolution Time]],"")</f>
        <v/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2" t="str">
        <f>IFERROR(GA[[#This Row],[Plant Equivalent Weightage]]*GA[[#This Row],[Resolution Time]],"")</f>
        <v/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2" t="str">
        <f>IFERROR(GA[[#This Row],[Plant Equivalent Weightage]]*GA[[#This Row],[Resolution Time]],"")</f>
        <v/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2" t="str">
        <f>IFERROR(GA[[#This Row],[Plant Equivalent Weightage]]*GA[[#This Row],[Resolution Time]],"")</f>
        <v/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2" t="str">
        <f>IFERROR(GA[[#This Row],[Plant Equivalent Weightage]]*GA[[#This Row],[Resolution Time]],"")</f>
        <v/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2" t="str">
        <f>IFERROR(GA[[#This Row],[Plant Equivalent Weightage]]*GA[[#This Row],[Resolution Time]],"")</f>
        <v/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2" t="str">
        <f>IFERROR(GA[[#This Row],[Plant Equivalent Weightage]]*GA[[#This Row],[Resolution Time]],"")</f>
        <v/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2" t="str">
        <f>IFERROR(GA[[#This Row],[Plant Equivalent Weightage]]*GA[[#This Row],[Resolution Time]],"")</f>
        <v/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2" t="str">
        <f>IFERROR(GA[[#This Row],[Plant Equivalent Weightage]]*GA[[#This Row],[Resolution Time]],"")</f>
        <v/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2" t="str">
        <f>IFERROR(GA[[#This Row],[Plant Equivalent Weightage]]*GA[[#This Row],[Resolution Time]],"")</f>
        <v/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2" t="str">
        <f>IFERROR(GA[[#This Row],[Plant Equivalent Weightage]]*GA[[#This Row],[Resolution Time]],"")</f>
        <v/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2" t="str">
        <f>IFERROR(GA[[#This Row],[Plant Equivalent Weightage]]*GA[[#This Row],[Resolution Time]],"")</f>
        <v/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2" t="str">
        <f>IFERROR(GA[[#This Row],[Plant Equivalent Weightage]]*GA[[#This Row],[Resolution Time]],"")</f>
        <v/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2" t="str">
        <f>IFERROR(GA[[#This Row],[Plant Equivalent Weightage]]*GA[[#This Row],[Resolution Time]],"")</f>
        <v/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2" t="str">
        <f>IFERROR(GA[[#This Row],[Plant Equivalent Weightage]]*GA[[#This Row],[Resolution Time]],"")</f>
        <v/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2" t="str">
        <f>IFERROR(GA[[#This Row],[Plant Equivalent Weightage]]*GA[[#This Row],[Resolution Time]],"")</f>
        <v/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2" t="str">
        <f>IFERROR(GA[[#This Row],[Plant Equivalent Weightage]]*GA[[#This Row],[Resolution Time]],"")</f>
        <v/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2" t="str">
        <f>IFERROR(GA[[#This Row],[Plant Equivalent Weightage]]*GA[[#This Row],[Resolution Time]],"")</f>
        <v/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2" t="str">
        <f>IFERROR(GA[[#This Row],[Plant Equivalent Weightage]]*GA[[#This Row],[Resolution Time]],"")</f>
        <v/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2" t="str">
        <f>IFERROR(GA[[#This Row],[Plant Equivalent Weightage]]*GA[[#This Row],[Resolution Time]],"")</f>
        <v/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2" t="str">
        <f>IFERROR(GA[[#This Row],[Plant Equivalent Weightage]]*GA[[#This Row],[Resolution Time]],"")</f>
        <v/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2" t="str">
        <f>IFERROR(GA[[#This Row],[Plant Equivalent Weightage]]*GA[[#This Row],[Resolution Time]],"")</f>
        <v/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2" t="str">
        <f>IFERROR(GA[[#This Row],[Plant Equivalent Weightage]]*GA[[#This Row],[Resolution Time]],"")</f>
        <v/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2" t="str">
        <f>IFERROR(GA[[#This Row],[Plant Equivalent Weightage]]*GA[[#This Row],[Resolution Time]],"")</f>
        <v/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2" t="str">
        <f>IFERROR(GA[[#This Row],[Plant Equivalent Weightage]]*GA[[#This Row],[Resolution Time]],"")</f>
        <v/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2" t="str">
        <f>IFERROR(GA[[#This Row],[Plant Equivalent Weightage]]*GA[[#This Row],[Resolution Time]],"")</f>
        <v/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2" t="str">
        <f>IFERROR(GA[[#This Row],[Plant Equivalent Weightage]]*GA[[#This Row],[Resolution Time]],"")</f>
        <v/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2" t="str">
        <f>IFERROR(GA[[#This Row],[Plant Equivalent Weightage]]*GA[[#This Row],[Resolution Time]],"")</f>
        <v/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2" t="str">
        <f>IFERROR(GA[[#This Row],[Plant Equivalent Weightage]]*GA[[#This Row],[Resolution Time]],"")</f>
        <v/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2" t="str">
        <f>IFERROR(GA[[#This Row],[Plant Equivalent Weightage]]*GA[[#This Row],[Resolution Time]],"")</f>
        <v/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2" t="str">
        <f>IFERROR(GA[[#This Row],[Plant Equivalent Weightage]]*GA[[#This Row],[Resolution Time]],"")</f>
        <v/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2" t="str">
        <f>IFERROR(GA[[#This Row],[Plant Equivalent Weightage]]*GA[[#This Row],[Resolution Time]],"")</f>
        <v/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2" t="str">
        <f>IFERROR(GA[[#This Row],[Plant Equivalent Weightage]]*GA[[#This Row],[Resolution Time]],"")</f>
        <v/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2" t="str">
        <f>IFERROR(GA[[#This Row],[Plant Equivalent Weightage]]*GA[[#This Row],[Resolution Time]],"")</f>
        <v/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2" t="str">
        <f>IFERROR(GA[[#This Row],[Plant Equivalent Weightage]]*GA[[#This Row],[Resolution Time]],"")</f>
        <v/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2" t="str">
        <f>IFERROR(GA[[#This Row],[Plant Equivalent Weightage]]*GA[[#This Row],[Resolution Time]],"")</f>
        <v/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2" t="str">
        <f>IFERROR(GA[[#This Row],[Plant Equivalent Weightage]]*GA[[#This Row],[Resolution Time]],"")</f>
        <v/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2" t="str">
        <f>IFERROR(GA[[#This Row],[Plant Equivalent Weightage]]*GA[[#This Row],[Resolution Time]],"")</f>
        <v/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2" t="str">
        <f>IFERROR(GA[[#This Row],[Plant Equivalent Weightage]]*GA[[#This Row],[Resolution Time]],"")</f>
        <v/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2" t="str">
        <f>IFERROR(GA[[#This Row],[Plant Equivalent Weightage]]*GA[[#This Row],[Resolution Time]],"")</f>
        <v/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2" t="str">
        <f>IFERROR(GA[[#This Row],[Plant Equivalent Weightage]]*GA[[#This Row],[Resolution Time]],"")</f>
        <v/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2" t="str">
        <f>IFERROR(GA[[#This Row],[Plant Equivalent Weightage]]*GA[[#This Row],[Resolution Time]],"")</f>
        <v/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2" t="str">
        <f>IFERROR(GA[[#This Row],[Plant Equivalent Weightage]]*GA[[#This Row],[Resolution Time]],"")</f>
        <v/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2" t="str">
        <f>IFERROR(GA[[#This Row],[Plant Equivalent Weightage]]*GA[[#This Row],[Resolution Time]],"")</f>
        <v/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2" t="str">
        <f>IFERROR(GA[[#This Row],[Plant Equivalent Weightage]]*GA[[#This Row],[Resolution Time]],"")</f>
        <v/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2" t="str">
        <f>IFERROR(GA[[#This Row],[Plant Equivalent Weightage]]*GA[[#This Row],[Resolution Time]],"")</f>
        <v/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2" t="str">
        <f>IFERROR(GA[[#This Row],[Plant Equivalent Weightage]]*GA[[#This Row],[Resolution Time]],"")</f>
        <v/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2" t="str">
        <f>IFERROR(GA[[#This Row],[Plant Equivalent Weightage]]*GA[[#This Row],[Resolution Time]],"")</f>
        <v/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2" t="str">
        <f>IFERROR(GA[[#This Row],[Plant Equivalent Weightage]]*GA[[#This Row],[Resolution Time]],"")</f>
        <v/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2" t="str">
        <f>IFERROR(GA[[#This Row],[Plant Equivalent Weightage]]*GA[[#This Row],[Resolution Time]],"")</f>
        <v/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2" t="str">
        <f>IFERROR(GA[[#This Row],[Plant Equivalent Weightage]]*GA[[#This Row],[Resolution Time]],"")</f>
        <v/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2" t="str">
        <f>IFERROR(GA[[#This Row],[Plant Equivalent Weightage]]*GA[[#This Row],[Resolution Time]],"")</f>
        <v/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2" t="str">
        <f>IFERROR(GA[[#This Row],[Plant Equivalent Weightage]]*GA[[#This Row],[Resolution Time]],"")</f>
        <v/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2" t="str">
        <f>IFERROR(GA[[#This Row],[Plant Equivalent Weightage]]*GA[[#This Row],[Resolution Time]],"")</f>
        <v/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2" t="str">
        <f>IFERROR(GA[[#This Row],[Plant Equivalent Weightage]]*GA[[#This Row],[Resolution Time]],"")</f>
        <v/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2" t="str">
        <f>IFERROR(GA[[#This Row],[Plant Equivalent Weightage]]*GA[[#This Row],[Resolution Time]],"")</f>
        <v/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2" t="str">
        <f>IFERROR(GA[[#This Row],[Plant Equivalent Weightage]]*GA[[#This Row],[Resolution Time]],"")</f>
        <v/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2" t="str">
        <f>IFERROR(GA[[#This Row],[Plant Equivalent Weightage]]*GA[[#This Row],[Resolution Time]],"")</f>
        <v/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2" t="str">
        <f>IFERROR(GA[[#This Row],[Plant Equivalent Weightage]]*GA[[#This Row],[Resolution Time]],"")</f>
        <v/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2" t="str">
        <f>IFERROR(GA[[#This Row],[Plant Equivalent Weightage]]*GA[[#This Row],[Resolution Time]],"")</f>
        <v/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2" t="str">
        <f>IFERROR(GA[[#This Row],[Plant Equivalent Weightage]]*GA[[#This Row],[Resolution Time]],"")</f>
        <v/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2" t="str">
        <f>IFERROR(GA[[#This Row],[Plant Equivalent Weightage]]*GA[[#This Row],[Resolution Time]],"")</f>
        <v/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2" t="str">
        <f>IFERROR(GA[[#This Row],[Plant Equivalent Weightage]]*GA[[#This Row],[Resolution Time]],"")</f>
        <v/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2" t="str">
        <f>IFERROR(GA[[#This Row],[Plant Equivalent Weightage]]*GA[[#This Row],[Resolution Time]],"")</f>
        <v/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2" t="str">
        <f>IFERROR(GA[[#This Row],[Plant Equivalent Weightage]]*GA[[#This Row],[Resolution Time]],"")</f>
        <v/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2" t="str">
        <f>IFERROR(GA[[#This Row],[Plant Equivalent Weightage]]*GA[[#This Row],[Resolution Time]],"")</f>
        <v/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2" t="str">
        <f>IFERROR(GA[[#This Row],[Plant Equivalent Weightage]]*GA[[#This Row],[Resolution Time]],"")</f>
        <v/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2" t="str">
        <f>IFERROR(GA[[#This Row],[Plant Equivalent Weightage]]*GA[[#This Row],[Resolution Time]],"")</f>
        <v/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2" t="str">
        <f>IFERROR(GA[[#This Row],[Plant Equivalent Weightage]]*GA[[#This Row],[Resolution Time]],"")</f>
        <v/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2" t="str">
        <f>IFERROR(GA[[#This Row],[Plant Equivalent Weightage]]*GA[[#This Row],[Resolution Time]],"")</f>
        <v/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2" t="str">
        <f>IFERROR(GA[[#This Row],[Plant Equivalent Weightage]]*GA[[#This Row],[Resolution Time]],"")</f>
        <v/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2" t="str">
        <f>IFERROR(GA[[#This Row],[Plant Equivalent Weightage]]*GA[[#This Row],[Resolution Time]],"")</f>
        <v/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2" t="str">
        <f>IFERROR(GA[[#This Row],[Plant Equivalent Weightage]]*GA[[#This Row],[Resolution Time]],"")</f>
        <v/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2" t="str">
        <f>IFERROR(GA[[#This Row],[Plant Equivalent Weightage]]*GA[[#This Row],[Resolution Time]],"")</f>
        <v/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2" t="str">
        <f>IFERROR(GA[[#This Row],[Plant Equivalent Weightage]]*GA[[#This Row],[Resolution Time]],"")</f>
        <v/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2" t="str">
        <f>IFERROR(GA[[#This Row],[Plant Equivalent Weightage]]*GA[[#This Row],[Resolution Time]],"")</f>
        <v/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2" t="str">
        <f>IFERROR(GA[[#This Row],[Plant Equivalent Weightage]]*GA[[#This Row],[Resolution Time]],"")</f>
        <v/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2" t="str">
        <f>IFERROR(GA[[#This Row],[Plant Equivalent Weightage]]*GA[[#This Row],[Resolution Time]],"")</f>
        <v/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2" t="str">
        <f>IFERROR(GA[[#This Row],[Plant Equivalent Weightage]]*GA[[#This Row],[Resolution Time]],"")</f>
        <v/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2" t="str">
        <f>IFERROR(GA[[#This Row],[Plant Equivalent Weightage]]*GA[[#This Row],[Resolution Time]],"")</f>
        <v/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2" t="str">
        <f>IFERROR(GA[[#This Row],[Plant Equivalent Weightage]]*GA[[#This Row],[Resolution Time]],"")</f>
        <v/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2" t="str">
        <f>IFERROR(GA[[#This Row],[Plant Equivalent Weightage]]*GA[[#This Row],[Resolution Time]],"")</f>
        <v/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2" t="str">
        <f>IFERROR(GA[[#This Row],[Plant Equivalent Weightage]]*GA[[#This Row],[Resolution Time]],"")</f>
        <v/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2" t="str">
        <f>IFERROR(GA[[#This Row],[Plant Equivalent Weightage]]*GA[[#This Row],[Resolution Time]],"")</f>
        <v/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2" t="str">
        <f>IFERROR(GA[[#This Row],[Plant Equivalent Weightage]]*GA[[#This Row],[Resolution Time]],"")</f>
        <v/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2" t="str">
        <f>IFERROR(GA[[#This Row],[Plant Equivalent Weightage]]*GA[[#This Row],[Resolution Time]],"")</f>
        <v/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2" t="str">
        <f>IFERROR(GA[[#This Row],[Plant Equivalent Weightage]]*GA[[#This Row],[Resolution Time]],"")</f>
        <v/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2" t="str">
        <f>IFERROR(GA[[#This Row],[Plant Equivalent Weightage]]*GA[[#This Row],[Resolution Time]],"")</f>
        <v/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2" t="str">
        <f>IFERROR(GA[[#This Row],[Plant Equivalent Weightage]]*GA[[#This Row],[Resolution Time]],"")</f>
        <v/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2" t="str">
        <f>IFERROR(GA[[#This Row],[Plant Equivalent Weightage]]*GA[[#This Row],[Resolution Time]],"")</f>
        <v/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2" t="str">
        <f>IFERROR(GA[[#This Row],[Plant Equivalent Weightage]]*GA[[#This Row],[Resolution Time]],"")</f>
        <v/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2" t="str">
        <f>IFERROR(GA[[#This Row],[Plant Equivalent Weightage]]*GA[[#This Row],[Resolution Time]],"")</f>
        <v/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2" t="str">
        <f>IFERROR(GA[[#This Row],[Plant Equivalent Weightage]]*GA[[#This Row],[Resolution Time]],"")</f>
        <v/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2" t="str">
        <f>IFERROR(GA[[#This Row],[Plant Equivalent Weightage]]*GA[[#This Row],[Resolution Time]],"")</f>
        <v/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2" t="str">
        <f>IFERROR(GA[[#This Row],[Plant Equivalent Weightage]]*GA[[#This Row],[Resolution Time]],"")</f>
        <v/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2" t="str">
        <f>IFERROR(GA[[#This Row],[Plant Equivalent Weightage]]*GA[[#This Row],[Resolution Time]],"")</f>
        <v/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2" t="str">
        <f>IFERROR(GA[[#This Row],[Plant Equivalent Weightage]]*GA[[#This Row],[Resolution Time]],"")</f>
        <v/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2" t="str">
        <f>IFERROR(GA[[#This Row],[Plant Equivalent Weightage]]*GA[[#This Row],[Resolution Time]],"")</f>
        <v/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2" t="str">
        <f>IFERROR(GA[[#This Row],[Plant Equivalent Weightage]]*GA[[#This Row],[Resolution Time]],"")</f>
        <v/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2" t="str">
        <f>IFERROR(GA[[#This Row],[Plant Equivalent Weightage]]*GA[[#This Row],[Resolution Time]],"")</f>
        <v/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2" t="str">
        <f>IFERROR(GA[[#This Row],[Plant Equivalent Weightage]]*GA[[#This Row],[Resolution Time]],"")</f>
        <v/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2" t="str">
        <f>IFERROR(GA[[#This Row],[Plant Equivalent Weightage]]*GA[[#This Row],[Resolution Time]],"")</f>
        <v/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2" t="str">
        <f>IFERROR(GA[[#This Row],[Plant Equivalent Weightage]]*GA[[#This Row],[Resolution Time]],"")</f>
        <v/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2" t="str">
        <f>IFERROR(GA[[#This Row],[Plant Equivalent Weightage]]*GA[[#This Row],[Resolution Time]],"")</f>
        <v/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2" t="str">
        <f>IFERROR(GA[[#This Row],[Plant Equivalent Weightage]]*GA[[#This Row],[Resolution Time]],"")</f>
        <v/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2" t="str">
        <f>IFERROR(GA[[#This Row],[Plant Equivalent Weightage]]*GA[[#This Row],[Resolution Time]],"")</f>
        <v/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2" t="str">
        <f>IFERROR(GA[[#This Row],[Plant Equivalent Weightage]]*GA[[#This Row],[Resolution Time]],"")</f>
        <v/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2" t="str">
        <f>IFERROR(GA[[#This Row],[Plant Equivalent Weightage]]*GA[[#This Row],[Resolution Time]],"")</f>
        <v/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2" t="str">
        <f>IFERROR(GA[[#This Row],[Plant Equivalent Weightage]]*GA[[#This Row],[Resolution Time]],"")</f>
        <v/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2" t="str">
        <f>IFERROR(GA[[#This Row],[Plant Equivalent Weightage]]*GA[[#This Row],[Resolution Time]],"")</f>
        <v/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2" t="str">
        <f>IFERROR(GA[[#This Row],[Plant Equivalent Weightage]]*GA[[#This Row],[Resolution Time]],"")</f>
        <v/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2" t="str">
        <f>IFERROR(GA[[#This Row],[Plant Equivalent Weightage]]*GA[[#This Row],[Resolution Time]],"")</f>
        <v/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2" t="str">
        <f>IFERROR(GA[[#This Row],[Plant Equivalent Weightage]]*GA[[#This Row],[Resolution Time]],"")</f>
        <v/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2" t="str">
        <f>IFERROR(GA[[#This Row],[Plant Equivalent Weightage]]*GA[[#This Row],[Resolution Time]],"")</f>
        <v/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2" t="str">
        <f>IFERROR(GA[[#This Row],[Plant Equivalent Weightage]]*GA[[#This Row],[Resolution Time]],"")</f>
        <v/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2" t="str">
        <f>IFERROR(GA[[#This Row],[Plant Equivalent Weightage]]*GA[[#This Row],[Resolution Time]],"")</f>
        <v/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2" t="str">
        <f>IFERROR(GA[[#This Row],[Plant Equivalent Weightage]]*GA[[#This Row],[Resolution Time]],"")</f>
        <v/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2" t="str">
        <f>IFERROR(GA[[#This Row],[Plant Equivalent Weightage]]*GA[[#This Row],[Resolution Time]],"")</f>
        <v/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2" t="str">
        <f>IFERROR(GA[[#This Row],[Plant Equivalent Weightage]]*GA[[#This Row],[Resolution Time]],"")</f>
        <v/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2" t="str">
        <f>IFERROR(GA[[#This Row],[Plant Equivalent Weightage]]*GA[[#This Row],[Resolution Time]],"")</f>
        <v/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2" t="str">
        <f>IFERROR(GA[[#This Row],[Plant Equivalent Weightage]]*GA[[#This Row],[Resolution Time]],"")</f>
        <v/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2" t="str">
        <f>IFERROR(GA[[#This Row],[Plant Equivalent Weightage]]*GA[[#This Row],[Resolution Time]],"")</f>
        <v/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2" t="str">
        <f>IFERROR(GA[[#This Row],[Plant Equivalent Weightage]]*GA[[#This Row],[Resolution Time]],"")</f>
        <v/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2" t="str">
        <f>IFERROR(GA[[#This Row],[Plant Equivalent Weightage]]*GA[[#This Row],[Resolution Time]],"")</f>
        <v/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2" t="str">
        <f>IFERROR(GA[[#This Row],[Plant Equivalent Weightage]]*GA[[#This Row],[Resolution Time]],"")</f>
        <v/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2" t="str">
        <f>IFERROR(GA[[#This Row],[Plant Equivalent Weightage]]*GA[[#This Row],[Resolution Time]],"")</f>
        <v/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2" t="str">
        <f>IFERROR(GA[[#This Row],[Plant Equivalent Weightage]]*GA[[#This Row],[Resolution Time]],"")</f>
        <v/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2" t="str">
        <f>IFERROR(GA[[#This Row],[Plant Equivalent Weightage]]*GA[[#This Row],[Resolution Time]],"")</f>
        <v/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2" t="str">
        <f>IFERROR(GA[[#This Row],[Plant Equivalent Weightage]]*GA[[#This Row],[Resolution Time]],"")</f>
        <v/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2" t="str">
        <f>IFERROR(GA[[#This Row],[Plant Equivalent Weightage]]*GA[[#This Row],[Resolution Time]],"")</f>
        <v/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2" t="str">
        <f>IFERROR(GA[[#This Row],[Plant Equivalent Weightage]]*GA[[#This Row],[Resolution Time]],"")</f>
        <v/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2" t="str">
        <f>IFERROR(GA[[#This Row],[Plant Equivalent Weightage]]*GA[[#This Row],[Resolution Time]],"")</f>
        <v/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2" t="str">
        <f>IFERROR(GA[[#This Row],[Plant Equivalent Weightage]]*GA[[#This Row],[Resolution Time]],"")</f>
        <v/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2" t="str">
        <f>IFERROR(GA[[#This Row],[Plant Equivalent Weightage]]*GA[[#This Row],[Resolution Time]],"")</f>
        <v/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2" t="str">
        <f>IFERROR(GA[[#This Row],[Plant Equivalent Weightage]]*GA[[#This Row],[Resolution Time]],"")</f>
        <v/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2" t="str">
        <f>IFERROR(GA[[#This Row],[Plant Equivalent Weightage]]*GA[[#This Row],[Resolution Time]],"")</f>
        <v/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2" t="str">
        <f>IFERROR(GA[[#This Row],[Plant Equivalent Weightage]]*GA[[#This Row],[Resolution Time]],"")</f>
        <v/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2" t="str">
        <f>IFERROR(GA[[#This Row],[Plant Equivalent Weightage]]*GA[[#This Row],[Resolution Time]],"")</f>
        <v/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2" t="str">
        <f>IFERROR(GA[[#This Row],[Plant Equivalent Weightage]]*GA[[#This Row],[Resolution Time]],"")</f>
        <v/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2" t="str">
        <f>IFERROR(GA[[#This Row],[Plant Equivalent Weightage]]*GA[[#This Row],[Resolution Time]],"")</f>
        <v/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2" t="str">
        <f>IFERROR(GA[[#This Row],[Plant Equivalent Weightage]]*GA[[#This Row],[Resolution Time]],"")</f>
        <v/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2" t="str">
        <f>IFERROR(GA[[#This Row],[Plant Equivalent Weightage]]*GA[[#This Row],[Resolution Time]],"")</f>
        <v/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2" t="str">
        <f>IFERROR(GA[[#This Row],[Plant Equivalent Weightage]]*GA[[#This Row],[Resolution Time]],"")</f>
        <v/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2" t="str">
        <f>IFERROR(GA[[#This Row],[Plant Equivalent Weightage]]*GA[[#This Row],[Resolution Time]],"")</f>
        <v/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2" t="str">
        <f>IFERROR(GA[[#This Row],[Plant Equivalent Weightage]]*GA[[#This Row],[Resolution Time]],"")</f>
        <v/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2" t="str">
        <f>IFERROR(GA[[#This Row],[Plant Equivalent Weightage]]*GA[[#This Row],[Resolution Time]],"")</f>
        <v/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2" t="str">
        <f>IFERROR(GA[[#This Row],[Plant Equivalent Weightage]]*GA[[#This Row],[Resolution Time]],"")</f>
        <v/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2" t="str">
        <f>IFERROR(GA[[#This Row],[Plant Equivalent Weightage]]*GA[[#This Row],[Resolution Time]],"")</f>
        <v/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2" t="str">
        <f>IFERROR(GA[[#This Row],[Plant Equivalent Weightage]]*GA[[#This Row],[Resolution Time]],"")</f>
        <v/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2" t="str">
        <f>IFERROR(GA[[#This Row],[Plant Equivalent Weightage]]*GA[[#This Row],[Resolution Time]],"")</f>
        <v/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2" t="str">
        <f>IFERROR(GA[[#This Row],[Plant Equivalent Weightage]]*GA[[#This Row],[Resolution Time]],"")</f>
        <v/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2" t="str">
        <f>IFERROR(GA[[#This Row],[Plant Equivalent Weightage]]*GA[[#This Row],[Resolution Time]],"")</f>
        <v/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2" t="str">
        <f>IFERROR(GA[[#This Row],[Plant Equivalent Weightage]]*GA[[#This Row],[Resolution Time]],"")</f>
        <v/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2" t="str">
        <f>IFERROR(GA[[#This Row],[Plant Equivalent Weightage]]*GA[[#This Row],[Resolution Time]],"")</f>
        <v/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2" t="str">
        <f>IFERROR(GA[[#This Row],[Plant Equivalent Weightage]]*GA[[#This Row],[Resolution Time]],"")</f>
        <v/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2" t="str">
        <f>IFERROR(GA[[#This Row],[Plant Equivalent Weightage]]*GA[[#This Row],[Resolution Time]],"")</f>
        <v/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2" t="str">
        <f>IFERROR(GA[[#This Row],[Plant Equivalent Weightage]]*GA[[#This Row],[Resolution Time]],"")</f>
        <v/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2" t="str">
        <f>IFERROR(GA[[#This Row],[Plant Equivalent Weightage]]*GA[[#This Row],[Resolution Time]],"")</f>
        <v/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2" t="str">
        <f>IFERROR(GA[[#This Row],[Plant Equivalent Weightage]]*GA[[#This Row],[Resolution Time]],"")</f>
        <v/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2" t="str">
        <f>IFERROR(GA[[#This Row],[Plant Equivalent Weightage]]*GA[[#This Row],[Resolution Time]],"")</f>
        <v/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2" t="str">
        <f>IFERROR(GA[[#This Row],[Plant Equivalent Weightage]]*GA[[#This Row],[Resolution Time]],"")</f>
        <v/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2" t="str">
        <f>IFERROR(GA[[#This Row],[Plant Equivalent Weightage]]*GA[[#This Row],[Resolution Time]],"")</f>
        <v/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2" t="str">
        <f>IFERROR(GA[[#This Row],[Plant Equivalent Weightage]]*GA[[#This Row],[Resolution Time]],"")</f>
        <v/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2" t="str">
        <f>IFERROR(GA[[#This Row],[Plant Equivalent Weightage]]*GA[[#This Row],[Resolution Time]],"")</f>
        <v/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2" t="str">
        <f>IFERROR(GA[[#This Row],[Plant Equivalent Weightage]]*GA[[#This Row],[Resolution Time]],"")</f>
        <v/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2" t="str">
        <f>IFERROR(GA[[#This Row],[Plant Equivalent Weightage]]*GA[[#This Row],[Resolution Time]],"")</f>
        <v/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2" t="str">
        <f>IFERROR(GA[[#This Row],[Plant Equivalent Weightage]]*GA[[#This Row],[Resolution Time]],"")</f>
        <v/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2" t="str">
        <f>IFERROR(GA[[#This Row],[Plant Equivalent Weightage]]*GA[[#This Row],[Resolution Time]],"")</f>
        <v/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2" t="str">
        <f>IFERROR(GA[[#This Row],[Plant Equivalent Weightage]]*GA[[#This Row],[Resolution Time]],"")</f>
        <v/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2" t="str">
        <f>IFERROR(GA[[#This Row],[Plant Equivalent Weightage]]*GA[[#This Row],[Resolution Time]],"")</f>
        <v/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2" t="str">
        <f>IFERROR(GA[[#This Row],[Plant Equivalent Weightage]]*GA[[#This Row],[Resolution Time]],"")</f>
        <v/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2" t="str">
        <f>IFERROR(GA[[#This Row],[Plant Equivalent Weightage]]*GA[[#This Row],[Resolution Time]],"")</f>
        <v/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2" t="str">
        <f>IFERROR(GA[[#This Row],[Plant Equivalent Weightage]]*GA[[#This Row],[Resolution Time]],"")</f>
        <v/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2" t="str">
        <f>IFERROR(GA[[#This Row],[Plant Equivalent Weightage]]*GA[[#This Row],[Resolution Time]],"")</f>
        <v/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2" t="str">
        <f>IFERROR(GA[[#This Row],[Plant Equivalent Weightage]]*GA[[#This Row],[Resolution Time]],"")</f>
        <v/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2" t="str">
        <f>IFERROR(GA[[#This Row],[Plant Equivalent Weightage]]*GA[[#This Row],[Resolution Time]],"")</f>
        <v/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2" t="str">
        <f>IFERROR(GA[[#This Row],[Plant Equivalent Weightage]]*GA[[#This Row],[Resolution Time]],"")</f>
        <v/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2" t="str">
        <f>IFERROR(GA[[#This Row],[Plant Equivalent Weightage]]*GA[[#This Row],[Resolution Time]],"")</f>
        <v/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2" t="str">
        <f>IFERROR(GA[[#This Row],[Plant Equivalent Weightage]]*GA[[#This Row],[Resolution Time]],"")</f>
        <v/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2" t="str">
        <f>IFERROR(GA[[#This Row],[Plant Equivalent Weightage]]*GA[[#This Row],[Resolution Time]],"")</f>
        <v/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2" t="str">
        <f>IFERROR(GA[[#This Row],[Plant Equivalent Weightage]]*GA[[#This Row],[Resolution Time]],"")</f>
        <v/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2" t="str">
        <f>IFERROR(GA[[#This Row],[Plant Equivalent Weightage]]*GA[[#This Row],[Resolution Time]],"")</f>
        <v/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2" t="str">
        <f>IFERROR(GA[[#This Row],[Plant Equivalent Weightage]]*GA[[#This Row],[Resolution Time]],"")</f>
        <v/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2" t="str">
        <f>IFERROR(GA[[#This Row],[Plant Equivalent Weightage]]*GA[[#This Row],[Resolution Time]],"")</f>
        <v/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2" t="str">
        <f>IFERROR(GA[[#This Row],[Plant Equivalent Weightage]]*GA[[#This Row],[Resolution Time]],"")</f>
        <v/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2" t="str">
        <f>IFERROR(GA[[#This Row],[Plant Equivalent Weightage]]*GA[[#This Row],[Resolution Time]],"")</f>
        <v/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2" t="str">
        <f>IFERROR(GA[[#This Row],[Plant Equivalent Weightage]]*GA[[#This Row],[Resolution Time]],"")</f>
        <v/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2" t="str">
        <f>IFERROR(GA[[#This Row],[Plant Equivalent Weightage]]*GA[[#This Row],[Resolution Time]],"")</f>
        <v/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2" t="str">
        <f>IFERROR(GA[[#This Row],[Plant Equivalent Weightage]]*GA[[#This Row],[Resolution Time]],"")</f>
        <v/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2" t="str">
        <f>IFERROR(GA[[#This Row],[Plant Equivalent Weightage]]*GA[[#This Row],[Resolution Time]],"")</f>
        <v/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2" t="str">
        <f>IFERROR(GA[[#This Row],[Plant Equivalent Weightage]]*GA[[#This Row],[Resolution Time]],"")</f>
        <v/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2" t="str">
        <f>IFERROR(GA[[#This Row],[Plant Equivalent Weightage]]*GA[[#This Row],[Resolution Time]],"")</f>
        <v/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2" t="str">
        <f>IFERROR(GA[[#This Row],[Plant Equivalent Weightage]]*GA[[#This Row],[Resolution Time]],"")</f>
        <v/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2" t="str">
        <f>IFERROR(GA[[#This Row],[Plant Equivalent Weightage]]*GA[[#This Row],[Resolution Time]],"")</f>
        <v/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2" t="str">
        <f>IFERROR(GA[[#This Row],[Plant Equivalent Weightage]]*GA[[#This Row],[Resolution Time]],"")</f>
        <v/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2" t="str">
        <f>IFERROR(GA[[#This Row],[Plant Equivalent Weightage]]*GA[[#This Row],[Resolution Time]],"")</f>
        <v/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2" t="str">
        <f>IFERROR(GA[[#This Row],[Plant Equivalent Weightage]]*GA[[#This Row],[Resolution Time]],"")</f>
        <v/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2" t="str">
        <f>IFERROR(GA[[#This Row],[Plant Equivalent Weightage]]*GA[[#This Row],[Resolution Time]],"")</f>
        <v/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2" t="str">
        <f>IFERROR(GA[[#This Row],[Plant Equivalent Weightage]]*GA[[#This Row],[Resolution Time]],"")</f>
        <v/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2" t="str">
        <f>IFERROR(GA[[#This Row],[Plant Equivalent Weightage]]*GA[[#This Row],[Resolution Time]],"")</f>
        <v/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2" t="str">
        <f>IFERROR(GA[[#This Row],[Plant Equivalent Weightage]]*GA[[#This Row],[Resolution Time]],"")</f>
        <v/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2" t="str">
        <f>IFERROR(GA[[#This Row],[Plant Equivalent Weightage]]*GA[[#This Row],[Resolution Time]],"")</f>
        <v/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2" t="str">
        <f>IFERROR(GA[[#This Row],[Plant Equivalent Weightage]]*GA[[#This Row],[Resolution Time]],"")</f>
        <v/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2" t="str">
        <f>IFERROR(GA[[#This Row],[Plant Equivalent Weightage]]*GA[[#This Row],[Resolution Time]],"")</f>
        <v/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2" t="str">
        <f>IFERROR(GA[[#This Row],[Plant Equivalent Weightage]]*GA[[#This Row],[Resolution Time]],"")</f>
        <v/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2" t="str">
        <f>IFERROR(GA[[#This Row],[Plant Equivalent Weightage]]*GA[[#This Row],[Resolution Time]],"")</f>
        <v/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2" t="str">
        <f>IFERROR(GA[[#This Row],[Plant Equivalent Weightage]]*GA[[#This Row],[Resolution Time]],"")</f>
        <v/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2" t="str">
        <f>IFERROR(GA[[#This Row],[Plant Equivalent Weightage]]*GA[[#This Row],[Resolution Time]],"")</f>
        <v/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2" t="str">
        <f>IFERROR(GA[[#This Row],[Plant Equivalent Weightage]]*GA[[#This Row],[Resolution Time]],"")</f>
        <v/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2" t="str">
        <f>IFERROR(GA[[#This Row],[Plant Equivalent Weightage]]*GA[[#This Row],[Resolution Time]],"")</f>
        <v/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2" t="str">
        <f>IFERROR(GA[[#This Row],[Plant Equivalent Weightage]]*GA[[#This Row],[Resolution Time]],"")</f>
        <v/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2" t="str">
        <f>IFERROR(GA[[#This Row],[Plant Equivalent Weightage]]*GA[[#This Row],[Resolution Time]],"")</f>
        <v/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2" t="str">
        <f>IFERROR(GA[[#This Row],[Plant Equivalent Weightage]]*GA[[#This Row],[Resolution Time]],"")</f>
        <v/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2" t="str">
        <f>IFERROR(GA[[#This Row],[Plant Equivalent Weightage]]*GA[[#This Row],[Resolution Time]],"")</f>
        <v/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2" t="str">
        <f>IFERROR(GA[[#This Row],[Plant Equivalent Weightage]]*GA[[#This Row],[Resolution Time]],"")</f>
        <v/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2" t="str">
        <f>IFERROR(GA[[#This Row],[Plant Equivalent Weightage]]*GA[[#This Row],[Resolution Time]],"")</f>
        <v/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2" t="str">
        <f>IFERROR(GA[[#This Row],[Plant Equivalent Weightage]]*GA[[#This Row],[Resolution Time]],"")</f>
        <v/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2" t="str">
        <f>IFERROR(GA[[#This Row],[Plant Equivalent Weightage]]*GA[[#This Row],[Resolution Time]],"")</f>
        <v/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2" t="str">
        <f>IFERROR(GA[[#This Row],[Plant Equivalent Weightage]]*GA[[#This Row],[Resolution Time]],"")</f>
        <v/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2" t="str">
        <f>IFERROR(GA[[#This Row],[Plant Equivalent Weightage]]*GA[[#This Row],[Resolution Time]],"")</f>
        <v/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2" t="str">
        <f>IFERROR(GA[[#This Row],[Plant Equivalent Weightage]]*GA[[#This Row],[Resolution Time]],"")</f>
        <v/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2" t="str">
        <f>IFERROR(GA[[#This Row],[Plant Equivalent Weightage]]*GA[[#This Row],[Resolution Time]],"")</f>
        <v/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2" t="str">
        <f>IFERROR(GA[[#This Row],[Plant Equivalent Weightage]]*GA[[#This Row],[Resolution Time]],"")</f>
        <v/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2" t="str">
        <f>IFERROR(GA[[#This Row],[Plant Equivalent Weightage]]*GA[[#This Row],[Resolution Time]],"")</f>
        <v/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2" t="str">
        <f>IFERROR(GA[[#This Row],[Plant Equivalent Weightage]]*GA[[#This Row],[Resolution Time]],"")</f>
        <v/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2" t="str">
        <f>IFERROR(GA[[#This Row],[Plant Equivalent Weightage]]*GA[[#This Row],[Resolution Time]],"")</f>
        <v/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2" t="str">
        <f>IFERROR(GA[[#This Row],[Plant Equivalent Weightage]]*GA[[#This Row],[Resolution Time]],"")</f>
        <v/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2" t="str">
        <f>IFERROR(GA[[#This Row],[Plant Equivalent Weightage]]*GA[[#This Row],[Resolution Time]],"")</f>
        <v/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2" t="str">
        <f>IFERROR(GA[[#This Row],[Plant Equivalent Weightage]]*GA[[#This Row],[Resolution Time]],"")</f>
        <v/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2" t="str">
        <f>IFERROR(GA[[#This Row],[Plant Equivalent Weightage]]*GA[[#This Row],[Resolution Time]],"")</f>
        <v/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2" t="str">
        <f>IFERROR(GA[[#This Row],[Plant Equivalent Weightage]]*GA[[#This Row],[Resolution Time]],"")</f>
        <v/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2" t="str">
        <f>IFERROR(GA[[#This Row],[Plant Equivalent Weightage]]*GA[[#This Row],[Resolution Time]],"")</f>
        <v/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2" t="str">
        <f>IFERROR(GA[[#This Row],[Plant Equivalent Weightage]]*GA[[#This Row],[Resolution Time]],"")</f>
        <v/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2" t="str">
        <f>IFERROR(GA[[#This Row],[Plant Equivalent Weightage]]*GA[[#This Row],[Resolution Time]],"")</f>
        <v/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2" t="str">
        <f>IFERROR(GA[[#This Row],[Plant Equivalent Weightage]]*GA[[#This Row],[Resolution Time]],"")</f>
        <v/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2" t="str">
        <f>IFERROR(GA[[#This Row],[Plant Equivalent Weightage]]*GA[[#This Row],[Resolution Time]],"")</f>
        <v/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2" t="str">
        <f>IFERROR(GA[[#This Row],[Plant Equivalent Weightage]]*GA[[#This Row],[Resolution Time]],"")</f>
        <v/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2" t="str">
        <f>IFERROR(GA[[#This Row],[Plant Equivalent Weightage]]*GA[[#This Row],[Resolution Time]],"")</f>
        <v/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2" t="str">
        <f>IFERROR(GA[[#This Row],[Plant Equivalent Weightage]]*GA[[#This Row],[Resolution Time]],"")</f>
        <v/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2" t="str">
        <f>IFERROR(GA[[#This Row],[Plant Equivalent Weightage]]*GA[[#This Row],[Resolution Time]],"")</f>
        <v/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2" t="str">
        <f>IFERROR(GA[[#This Row],[Plant Equivalent Weightage]]*GA[[#This Row],[Resolution Time]],"")</f>
        <v/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2" t="str">
        <f>IFERROR(GA[[#This Row],[Plant Equivalent Weightage]]*GA[[#This Row],[Resolution Time]],"")</f>
        <v/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2" t="str">
        <f>IFERROR(GA[[#This Row],[Plant Equivalent Weightage]]*GA[[#This Row],[Resolution Time]],"")</f>
        <v/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2" t="str">
        <f>IFERROR(GA[[#This Row],[Plant Equivalent Weightage]]*GA[[#This Row],[Resolution Time]],"")</f>
        <v/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2" t="str">
        <f>IFERROR(GA[[#This Row],[Plant Equivalent Weightage]]*GA[[#This Row],[Resolution Time]],"")</f>
        <v/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2" t="str">
        <f>IFERROR(GA[[#This Row],[Plant Equivalent Weightage]]*GA[[#This Row],[Resolution Time]],"")</f>
        <v/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2" t="str">
        <f>IFERROR(GA[[#This Row],[Plant Equivalent Weightage]]*GA[[#This Row],[Resolution Time]],"")</f>
        <v/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2" t="str">
        <f>IFERROR(GA[[#This Row],[Plant Equivalent Weightage]]*GA[[#This Row],[Resolution Time]],"")</f>
        <v/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2" t="str">
        <f>IFERROR(GA[[#This Row],[Plant Equivalent Weightage]]*GA[[#This Row],[Resolution Time]],"")</f>
        <v/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2" t="str">
        <f>IFERROR(GA[[#This Row],[Plant Equivalent Weightage]]*GA[[#This Row],[Resolution Time]],"")</f>
        <v/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2" t="str">
        <f>IFERROR(GA[[#This Row],[Plant Equivalent Weightage]]*GA[[#This Row],[Resolution Time]],"")</f>
        <v/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2" t="str">
        <f>IFERROR(GA[[#This Row],[Plant Equivalent Weightage]]*GA[[#This Row],[Resolution Time]],"")</f>
        <v/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2" t="str">
        <f>IFERROR(GA[[#This Row],[Plant Equivalent Weightage]]*GA[[#This Row],[Resolution Time]],"")</f>
        <v/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2" t="str">
        <f>IFERROR(GA[[#This Row],[Plant Equivalent Weightage]]*GA[[#This Row],[Resolution Time]],"")</f>
        <v/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2" t="str">
        <f>IFERROR(GA[[#This Row],[Plant Equivalent Weightage]]*GA[[#This Row],[Resolution Time]],"")</f>
        <v/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2" t="str">
        <f>IFERROR(GA[[#This Row],[Plant Equivalent Weightage]]*GA[[#This Row],[Resolution Time]],"")</f>
        <v/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2" t="str">
        <f>IFERROR(GA[[#This Row],[Plant Equivalent Weightage]]*GA[[#This Row],[Resolution Time]],"")</f>
        <v/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2" t="str">
        <f>IFERROR(GA[[#This Row],[Plant Equivalent Weightage]]*GA[[#This Row],[Resolution Time]],"")</f>
        <v/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2" t="str">
        <f>IFERROR(GA[[#This Row],[Plant Equivalent Weightage]]*GA[[#This Row],[Resolution Time]],"")</f>
        <v/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2" t="str">
        <f>IFERROR(GA[[#This Row],[Plant Equivalent Weightage]]*GA[[#This Row],[Resolution Time]],"")</f>
        <v/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2" t="str">
        <f>IFERROR(GA[[#This Row],[Plant Equivalent Weightage]]*GA[[#This Row],[Resolution Time]],"")</f>
        <v/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2" t="str">
        <f>IFERROR(GA[[#This Row],[Plant Equivalent Weightage]]*GA[[#This Row],[Resolution Time]],"")</f>
        <v/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2" t="str">
        <f>IFERROR(GA[[#This Row],[Plant Equivalent Weightage]]*GA[[#This Row],[Resolution Time]],"")</f>
        <v/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2" t="str">
        <f>IFERROR(GA[[#This Row],[Plant Equivalent Weightage]]*GA[[#This Row],[Resolution Time]],"")</f>
        <v/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2" t="str">
        <f>IFERROR(GA[[#This Row],[Plant Equivalent Weightage]]*GA[[#This Row],[Resolution Time]],"")</f>
        <v/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2" t="str">
        <f>IFERROR(GA[[#This Row],[Plant Equivalent Weightage]]*GA[[#This Row],[Resolution Time]],"")</f>
        <v/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2" t="str">
        <f>IFERROR(GA[[#This Row],[Plant Equivalent Weightage]]*GA[[#This Row],[Resolution Time]],"")</f>
        <v/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2" t="str">
        <f>IFERROR(GA[[#This Row],[Plant Equivalent Weightage]]*GA[[#This Row],[Resolution Time]],"")</f>
        <v/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2" t="str">
        <f>IFERROR(GA[[#This Row],[Plant Equivalent Weightage]]*GA[[#This Row],[Resolution Time]],"")</f>
        <v/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2" t="str">
        <f>IFERROR(GA[[#This Row],[Plant Equivalent Weightage]]*GA[[#This Row],[Resolution Time]],"")</f>
        <v/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2" t="str">
        <f>IFERROR(GA[[#This Row],[Plant Equivalent Weightage]]*GA[[#This Row],[Resolution Time]],"")</f>
        <v/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2" t="str">
        <f>IFERROR(GA[[#This Row],[Plant Equivalent Weightage]]*GA[[#This Row],[Resolution Time]],"")</f>
        <v/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2" t="str">
        <f>IFERROR(GA[[#This Row],[Plant Equivalent Weightage]]*GA[[#This Row],[Resolution Time]],"")</f>
        <v/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2" t="str">
        <f>IFERROR(GA[[#This Row],[Plant Equivalent Weightage]]*GA[[#This Row],[Resolution Time]],"")</f>
        <v/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2" t="str">
        <f>IFERROR(GA[[#This Row],[Plant Equivalent Weightage]]*GA[[#This Row],[Resolution Time]],"")</f>
        <v/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2" t="str">
        <f>IFERROR(GA[[#This Row],[Plant Equivalent Weightage]]*GA[[#This Row],[Resolution Time]],"")</f>
        <v/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2" t="str">
        <f>IFERROR(GA[[#This Row],[Plant Equivalent Weightage]]*GA[[#This Row],[Resolution Time]],"")</f>
        <v/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2" t="str">
        <f>IFERROR(GA[[#This Row],[Plant Equivalent Weightage]]*GA[[#This Row],[Resolution Time]],"")</f>
        <v/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2" t="str">
        <f>IFERROR(GA[[#This Row],[Plant Equivalent Weightage]]*GA[[#This Row],[Resolution Time]],"")</f>
        <v/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2" t="str">
        <f>IFERROR(GA[[#This Row],[Plant Equivalent Weightage]]*GA[[#This Row],[Resolution Time]],"")</f>
        <v/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2" t="str">
        <f>IFERROR(GA[[#This Row],[Plant Equivalent Weightage]]*GA[[#This Row],[Resolution Time]],"")</f>
        <v/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2" t="str">
        <f>IFERROR(GA[[#This Row],[Plant Equivalent Weightage]]*GA[[#This Row],[Resolution Time]],"")</f>
        <v/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2" t="str">
        <f>IFERROR(GA[[#This Row],[Plant Equivalent Weightage]]*GA[[#This Row],[Resolution Time]],"")</f>
        <v/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2" t="str">
        <f>IFERROR(GA[[#This Row],[Plant Equivalent Weightage]]*GA[[#This Row],[Resolution Time]],"")</f>
        <v/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2" t="str">
        <f>IFERROR(GA[[#This Row],[Plant Equivalent Weightage]]*GA[[#This Row],[Resolution Time]],"")</f>
        <v/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2" t="str">
        <f>IFERROR(GA[[#This Row],[Plant Equivalent Weightage]]*GA[[#This Row],[Resolution Time]],"")</f>
        <v/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2" t="str">
        <f>IFERROR(GA[[#This Row],[Plant Equivalent Weightage]]*GA[[#This Row],[Resolution Time]],"")</f>
        <v/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2" t="str">
        <f>IFERROR(GA[[#This Row],[Plant Equivalent Weightage]]*GA[[#This Row],[Resolution Time]],"")</f>
        <v/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2" t="str">
        <f>IFERROR(GA[[#This Row],[Plant Equivalent Weightage]]*GA[[#This Row],[Resolution Time]],"")</f>
        <v/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2" t="str">
        <f>IFERROR(GA[[#This Row],[Plant Equivalent Weightage]]*GA[[#This Row],[Resolution Time]],"")</f>
        <v/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2" t="str">
        <f>IFERROR(GA[[#This Row],[Plant Equivalent Weightage]]*GA[[#This Row],[Resolution Time]],"")</f>
        <v/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2" t="str">
        <f>IFERROR(GA[[#This Row],[Plant Equivalent Weightage]]*GA[[#This Row],[Resolution Time]],"")</f>
        <v/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2" t="str">
        <f>IFERROR(GA[[#This Row],[Plant Equivalent Weightage]]*GA[[#This Row],[Resolution Time]],"")</f>
        <v/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2" t="str">
        <f>IFERROR(GA[[#This Row],[Plant Equivalent Weightage]]*GA[[#This Row],[Resolution Time]],"")</f>
        <v/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2" t="str">
        <f>IFERROR(GA[[#This Row],[Plant Equivalent Weightage]]*GA[[#This Row],[Resolution Time]],"")</f>
        <v/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2" t="str">
        <f>IFERROR(GA[[#This Row],[Plant Equivalent Weightage]]*GA[[#This Row],[Resolution Time]],"")</f>
        <v/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2" t="str">
        <f>IFERROR(GA[[#This Row],[Plant Equivalent Weightage]]*GA[[#This Row],[Resolution Time]],"")</f>
        <v/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2" t="str">
        <f>IFERROR(GA[[#This Row],[Plant Equivalent Weightage]]*GA[[#This Row],[Resolution Time]],"")</f>
        <v/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2" t="str">
        <f>IFERROR(GA[[#This Row],[Plant Equivalent Weightage]]*GA[[#This Row],[Resolution Time]],"")</f>
        <v/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2" t="str">
        <f>IFERROR(GA[[#This Row],[Plant Equivalent Weightage]]*GA[[#This Row],[Resolution Time]],"")</f>
        <v/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2" t="str">
        <f>IFERROR(GA[[#This Row],[Plant Equivalent Weightage]]*GA[[#This Row],[Resolution Time]],"")</f>
        <v/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2" t="str">
        <f>IFERROR(GA[[#This Row],[Plant Equivalent Weightage]]*GA[[#This Row],[Resolution Time]],"")</f>
        <v/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2" t="str">
        <f>IFERROR(GA[[#This Row],[Plant Equivalent Weightage]]*GA[[#This Row],[Resolution Time]],"")</f>
        <v/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2" t="str">
        <f>IFERROR(GA[[#This Row],[Plant Equivalent Weightage]]*GA[[#This Row],[Resolution Time]],"")</f>
        <v/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2" t="str">
        <f>IFERROR(GA[[#This Row],[Plant Equivalent Weightage]]*GA[[#This Row],[Resolution Time]],"")</f>
        <v/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2" t="str">
        <f>IFERROR(GA[[#This Row],[Plant Equivalent Weightage]]*GA[[#This Row],[Resolution Time]],"")</f>
        <v/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2" t="str">
        <f>IFERROR(GA[[#This Row],[Plant Equivalent Weightage]]*GA[[#This Row],[Resolution Time]],"")</f>
        <v/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2" t="str">
        <f>IFERROR(GA[[#This Row],[Plant Equivalent Weightage]]*GA[[#This Row],[Resolution Time]],"")</f>
        <v/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2" t="str">
        <f>IFERROR(GA[[#This Row],[Plant Equivalent Weightage]]*GA[[#This Row],[Resolution Time]],"")</f>
        <v/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2" t="str">
        <f>IFERROR(GA[[#This Row],[Plant Equivalent Weightage]]*GA[[#This Row],[Resolution Time]],"")</f>
        <v/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2" t="str">
        <f>IFERROR(GA[[#This Row],[Plant Equivalent Weightage]]*GA[[#This Row],[Resolution Time]],"")</f>
        <v/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2" t="str">
        <f>IFERROR(GA[[#This Row],[Plant Equivalent Weightage]]*GA[[#This Row],[Resolution Time]],"")</f>
        <v/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2" t="str">
        <f>IFERROR(GA[[#This Row],[Plant Equivalent Weightage]]*GA[[#This Row],[Resolution Time]],"")</f>
        <v/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2" t="str">
        <f>IFERROR(GA[[#This Row],[Plant Equivalent Weightage]]*GA[[#This Row],[Resolution Time]],"")</f>
        <v/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2" t="str">
        <f>IFERROR(GA[[#This Row],[Plant Equivalent Weightage]]*GA[[#This Row],[Resolution Time]],"")</f>
        <v/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2" t="str">
        <f>IFERROR(GA[[#This Row],[Plant Equivalent Weightage]]*GA[[#This Row],[Resolution Time]],"")</f>
        <v/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2" t="str">
        <f>IFERROR(GA[[#This Row],[Plant Equivalent Weightage]]*GA[[#This Row],[Resolution Time]],"")</f>
        <v/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2" t="str">
        <f>IFERROR(GA[[#This Row],[Plant Equivalent Weightage]]*GA[[#This Row],[Resolution Time]],"")</f>
        <v/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2" t="str">
        <f>IFERROR(GA[[#This Row],[Plant Equivalent Weightage]]*GA[[#This Row],[Resolution Time]],"")</f>
        <v/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2" t="str">
        <f>IFERROR(GA[[#This Row],[Plant Equivalent Weightage]]*GA[[#This Row],[Resolution Time]],"")</f>
        <v/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2" t="str">
        <f>IFERROR(GA[[#This Row],[Plant Equivalent Weightage]]*GA[[#This Row],[Resolution Time]],"")</f>
        <v/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2" t="str">
        <f>IFERROR(GA[[#This Row],[Plant Equivalent Weightage]]*GA[[#This Row],[Resolution Time]],"")</f>
        <v/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2" t="str">
        <f>IFERROR(GA[[#This Row],[Plant Equivalent Weightage]]*GA[[#This Row],[Resolution Time]],"")</f>
        <v/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2" t="str">
        <f>IFERROR(GA[[#This Row],[Plant Equivalent Weightage]]*GA[[#This Row],[Resolution Time]],"")</f>
        <v/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2" t="str">
        <f>IFERROR(GA[[#This Row],[Plant Equivalent Weightage]]*GA[[#This Row],[Resolution Time]],"")</f>
        <v/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2" t="str">
        <f>IFERROR(GA[[#This Row],[Plant Equivalent Weightage]]*GA[[#This Row],[Resolution Time]],"")</f>
        <v/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2" t="str">
        <f>IFERROR(GA[[#This Row],[Plant Equivalent Weightage]]*GA[[#This Row],[Resolution Time]],"")</f>
        <v/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2" t="str">
        <f>IFERROR(GA[[#This Row],[Plant Equivalent Weightage]]*GA[[#This Row],[Resolution Time]],"")</f>
        <v/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2" t="str">
        <f>IFERROR(GA[[#This Row],[Plant Equivalent Weightage]]*GA[[#This Row],[Resolution Time]],"")</f>
        <v/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2" t="str">
        <f>IFERROR(GA[[#This Row],[Plant Equivalent Weightage]]*GA[[#This Row],[Resolution Time]],"")</f>
        <v/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2" t="str">
        <f>IFERROR(GA[[#This Row],[Plant Equivalent Weightage]]*GA[[#This Row],[Resolution Time]],"")</f>
        <v/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2" t="str">
        <f>IFERROR(GA[[#This Row],[Plant Equivalent Weightage]]*GA[[#This Row],[Resolution Time]],"")</f>
        <v/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2" t="str">
        <f>IFERROR(GA[[#This Row],[Plant Equivalent Weightage]]*GA[[#This Row],[Resolution Time]],"")</f>
        <v/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2" t="str">
        <f>IFERROR(GA[[#This Row],[Plant Equivalent Weightage]]*GA[[#This Row],[Resolution Time]],"")</f>
        <v/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2" t="str">
        <f>IFERROR(GA[[#This Row],[Plant Equivalent Weightage]]*GA[[#This Row],[Resolution Time]],"")</f>
        <v/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2" t="str">
        <f>IFERROR(GA[[#This Row],[Plant Equivalent Weightage]]*GA[[#This Row],[Resolution Time]],"")</f>
        <v/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2" t="str">
        <f>IFERROR(GA[[#This Row],[Plant Equivalent Weightage]]*GA[[#This Row],[Resolution Time]],"")</f>
        <v/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2" t="str">
        <f>IFERROR(GA[[#This Row],[Plant Equivalent Weightage]]*GA[[#This Row],[Resolution Time]],"")</f>
        <v/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2" t="str">
        <f>IFERROR(GA[[#This Row],[Plant Equivalent Weightage]]*GA[[#This Row],[Resolution Time]],"")</f>
        <v/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2" t="str">
        <f>IFERROR(GA[[#This Row],[Plant Equivalent Weightage]]*GA[[#This Row],[Resolution Time]],"")</f>
        <v/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2" t="str">
        <f>IFERROR(GA[[#This Row],[Plant Equivalent Weightage]]*GA[[#This Row],[Resolution Time]],"")</f>
        <v/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2" t="str">
        <f>IFERROR(GA[[#This Row],[Plant Equivalent Weightage]]*GA[[#This Row],[Resolution Time]],"")</f>
        <v/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2" t="str">
        <f>IFERROR(GA[[#This Row],[Plant Equivalent Weightage]]*GA[[#This Row],[Resolution Time]],"")</f>
        <v/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2" t="str">
        <f>IFERROR(GA[[#This Row],[Plant Equivalent Weightage]]*GA[[#This Row],[Resolution Time]],"")</f>
        <v/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2" t="str">
        <f>IFERROR(GA[[#This Row],[Plant Equivalent Weightage]]*GA[[#This Row],[Resolution Time]],"")</f>
        <v/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2" t="str">
        <f>IFERROR(GA[[#This Row],[Plant Equivalent Weightage]]*GA[[#This Row],[Resolution Time]],"")</f>
        <v/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2" t="str">
        <f>IFERROR(GA[[#This Row],[Plant Equivalent Weightage]]*GA[[#This Row],[Resolution Time]],"")</f>
        <v/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2" t="str">
        <f>IFERROR(GA[[#This Row],[Plant Equivalent Weightage]]*GA[[#This Row],[Resolution Time]],"")</f>
        <v/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2" t="str">
        <f>IFERROR(GA[[#This Row],[Plant Equivalent Weightage]]*GA[[#This Row],[Resolution Time]],"")</f>
        <v/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2" t="str">
        <f>IFERROR(GA[[#This Row],[Plant Equivalent Weightage]]*GA[[#This Row],[Resolution Time]],"")</f>
        <v/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2" t="str">
        <f>IFERROR(GA[[#This Row],[Plant Equivalent Weightage]]*GA[[#This Row],[Resolution Time]],"")</f>
        <v/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2" t="str">
        <f>IFERROR(GA[[#This Row],[Plant Equivalent Weightage]]*GA[[#This Row],[Resolution Time]],"")</f>
        <v/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2" t="str">
        <f>IFERROR(GA[[#This Row],[Plant Equivalent Weightage]]*GA[[#This Row],[Resolution Time]],"")</f>
        <v/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2" t="str">
        <f>IFERROR(GA[[#This Row],[Plant Equivalent Weightage]]*GA[[#This Row],[Resolution Time]],"")</f>
        <v/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2" t="str">
        <f>IFERROR(GA[[#This Row],[Plant Equivalent Weightage]]*GA[[#This Row],[Resolution Time]],"")</f>
        <v/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2" t="str">
        <f>IFERROR(GA[[#This Row],[Plant Equivalent Weightage]]*GA[[#This Row],[Resolution Time]],"")</f>
        <v/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2" t="str">
        <f>IFERROR(GA[[#This Row],[Plant Equivalent Weightage]]*GA[[#This Row],[Resolution Time]],"")</f>
        <v/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2" t="str">
        <f>IFERROR(GA[[#This Row],[Plant Equivalent Weightage]]*GA[[#This Row],[Resolution Time]],"")</f>
        <v/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2" t="str">
        <f>IFERROR(GA[[#This Row],[Plant Equivalent Weightage]]*GA[[#This Row],[Resolution Time]],"")</f>
        <v/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2" t="str">
        <f>IFERROR(GA[[#This Row],[Plant Equivalent Weightage]]*GA[[#This Row],[Resolution Time]],"")</f>
        <v/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2" t="str">
        <f>IFERROR(GA[[#This Row],[Plant Equivalent Weightage]]*GA[[#This Row],[Resolution Time]],"")</f>
        <v/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2" t="str">
        <f>IFERROR(GA[[#This Row],[Plant Equivalent Weightage]]*GA[[#This Row],[Resolution Time]],"")</f>
        <v/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2" t="str">
        <f>IFERROR(GA[[#This Row],[Plant Equivalent Weightage]]*GA[[#This Row],[Resolution Time]],"")</f>
        <v/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2" t="str">
        <f>IFERROR(GA[[#This Row],[Plant Equivalent Weightage]]*GA[[#This Row],[Resolution Time]],"")</f>
        <v/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2" t="str">
        <f>IFERROR(GA[[#This Row],[Plant Equivalent Weightage]]*GA[[#This Row],[Resolution Time]],"")</f>
        <v/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2" t="str">
        <f>IFERROR(GA[[#This Row],[Plant Equivalent Weightage]]*GA[[#This Row],[Resolution Time]],"")</f>
        <v/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2" t="str">
        <f>IFERROR(GA[[#This Row],[Plant Equivalent Weightage]]*GA[[#This Row],[Resolution Time]],"")</f>
        <v/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2" t="str">
        <f>IFERROR(GA[[#This Row],[Plant Equivalent Weightage]]*GA[[#This Row],[Resolution Time]],"")</f>
        <v/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2" t="str">
        <f>IFERROR(GA[[#This Row],[Plant Equivalent Weightage]]*GA[[#This Row],[Resolution Time]],"")</f>
        <v/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2" t="str">
        <f>IFERROR(GA[[#This Row],[Plant Equivalent Weightage]]*GA[[#This Row],[Resolution Time]],"")</f>
        <v/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2" t="str">
        <f>IFERROR(GA[[#This Row],[Plant Equivalent Weightage]]*GA[[#This Row],[Resolution Time]],"")</f>
        <v/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2" t="str">
        <f>IFERROR(GA[[#This Row],[Plant Equivalent Weightage]]*GA[[#This Row],[Resolution Time]],"")</f>
        <v/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2" t="str">
        <f>IFERROR(GA[[#This Row],[Plant Equivalent Weightage]]*GA[[#This Row],[Resolution Time]],"")</f>
        <v/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2" t="str">
        <f>IFERROR(GA[[#This Row],[Plant Equivalent Weightage]]*GA[[#This Row],[Resolution Time]],"")</f>
        <v/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2" t="str">
        <f>IFERROR(GA[[#This Row],[Plant Equivalent Weightage]]*GA[[#This Row],[Resolution Time]],"")</f>
        <v/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2" t="str">
        <f>IFERROR(GA[[#This Row],[Plant Equivalent Weightage]]*GA[[#This Row],[Resolution Time]],"")</f>
        <v/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2" t="str">
        <f>IFERROR(GA[[#This Row],[Plant Equivalent Weightage]]*GA[[#This Row],[Resolution Time]],"")</f>
        <v/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2" t="str">
        <f>IFERROR(GA[[#This Row],[Plant Equivalent Weightage]]*GA[[#This Row],[Resolution Time]],"")</f>
        <v/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2" t="str">
        <f>IFERROR(GA[[#This Row],[Plant Equivalent Weightage]]*GA[[#This Row],[Resolution Time]],"")</f>
        <v/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2" t="str">
        <f>IFERROR(GA[[#This Row],[Plant Equivalent Weightage]]*GA[[#This Row],[Resolution Time]],"")</f>
        <v/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2" t="str">
        <f>IFERROR(GA[[#This Row],[Plant Equivalent Weightage]]*GA[[#This Row],[Resolution Time]],"")</f>
        <v/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2" t="str">
        <f>IFERROR(GA[[#This Row],[Plant Equivalent Weightage]]*GA[[#This Row],[Resolution Time]],"")</f>
        <v/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2" t="str">
        <f>IFERROR(GA[[#This Row],[Plant Equivalent Weightage]]*GA[[#This Row],[Resolution Time]],"")</f>
        <v/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2" t="str">
        <f>IFERROR(GA[[#This Row],[Plant Equivalent Weightage]]*GA[[#This Row],[Resolution Time]],"")</f>
        <v/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2" t="str">
        <f>IFERROR(GA[[#This Row],[Plant Equivalent Weightage]]*GA[[#This Row],[Resolution Time]],"")</f>
        <v/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2" t="str">
        <f>IFERROR(GA[[#This Row],[Plant Equivalent Weightage]]*GA[[#This Row],[Resolution Time]],"")</f>
        <v/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2" t="str">
        <f>IFERROR(GA[[#This Row],[Plant Equivalent Weightage]]*GA[[#This Row],[Resolution Time]],"")</f>
        <v/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2" t="str">
        <f>IFERROR(GA[[#This Row],[Plant Equivalent Weightage]]*GA[[#This Row],[Resolution Time]],"")</f>
        <v/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2" t="str">
        <f>IFERROR(GA[[#This Row],[Plant Equivalent Weightage]]*GA[[#This Row],[Resolution Time]],"")</f>
        <v/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2" t="str">
        <f>IFERROR(GA[[#This Row],[Plant Equivalent Weightage]]*GA[[#This Row],[Resolution Time]],"")</f>
        <v/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2" t="str">
        <f>IFERROR(GA[[#This Row],[Plant Equivalent Weightage]]*GA[[#This Row],[Resolution Time]],"")</f>
        <v/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2" t="str">
        <f>IFERROR(GA[[#This Row],[Plant Equivalent Weightage]]*GA[[#This Row],[Resolution Time]],"")</f>
        <v/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2" t="str">
        <f>IFERROR(GA[[#This Row],[Plant Equivalent Weightage]]*GA[[#This Row],[Resolution Time]],"")</f>
        <v/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2" t="str">
        <f>IFERROR(GA[[#This Row],[Plant Equivalent Weightage]]*GA[[#This Row],[Resolution Time]],"")</f>
        <v/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2" t="str">
        <f>IFERROR(GA[[#This Row],[Plant Equivalent Weightage]]*GA[[#This Row],[Resolution Time]],"")</f>
        <v/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2" t="str">
        <f>IFERROR(GA[[#This Row],[Plant Equivalent Weightage]]*GA[[#This Row],[Resolution Time]],"")</f>
        <v/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2" t="str">
        <f>IFERROR(GA[[#This Row],[Plant Equivalent Weightage]]*GA[[#This Row],[Resolution Time]],"")</f>
        <v/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2" t="str">
        <f>IFERROR(GA[[#This Row],[Plant Equivalent Weightage]]*GA[[#This Row],[Resolution Time]],"")</f>
        <v/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2" t="str">
        <f>IFERROR(GA[[#This Row],[Plant Equivalent Weightage]]*GA[[#This Row],[Resolution Time]],"")</f>
        <v/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2" t="str">
        <f>IFERROR(GA[[#This Row],[Plant Equivalent Weightage]]*GA[[#This Row],[Resolution Time]],"")</f>
        <v/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2" t="str">
        <f>IFERROR(GA[[#This Row],[Plant Equivalent Weightage]]*GA[[#This Row],[Resolution Time]],"")</f>
        <v/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2" t="str">
        <f>IFERROR(GA[[#This Row],[Plant Equivalent Weightage]]*GA[[#This Row],[Resolution Time]],"")</f>
        <v/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2" t="str">
        <f>IFERROR(GA[[#This Row],[Plant Equivalent Weightage]]*GA[[#This Row],[Resolution Time]],"")</f>
        <v/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2" t="str">
        <f>IFERROR(GA[[#This Row],[Plant Equivalent Weightage]]*GA[[#This Row],[Resolution Time]],"")</f>
        <v/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2" t="str">
        <f>IFERROR(GA[[#This Row],[Plant Equivalent Weightage]]*GA[[#This Row],[Resolution Time]],"")</f>
        <v/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2" t="str">
        <f>IFERROR(GA[[#This Row],[Plant Equivalent Weightage]]*GA[[#This Row],[Resolution Time]],"")</f>
        <v/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2" t="str">
        <f>IFERROR(GA[[#This Row],[Plant Equivalent Weightage]]*GA[[#This Row],[Resolution Time]],"")</f>
        <v/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2" t="str">
        <f>IFERROR(GA[[#This Row],[Plant Equivalent Weightage]]*GA[[#This Row],[Resolution Time]],"")</f>
        <v/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2" t="str">
        <f>IFERROR(GA[[#This Row],[Plant Equivalent Weightage]]*GA[[#This Row],[Resolution Time]],"")</f>
        <v/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2" t="str">
        <f>IFERROR(GA[[#This Row],[Plant Equivalent Weightage]]*GA[[#This Row],[Resolution Time]],"")</f>
        <v/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2" t="str">
        <f>IFERROR(GA[[#This Row],[Plant Equivalent Weightage]]*GA[[#This Row],[Resolution Time]],"")</f>
        <v/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2" t="str">
        <f>IFERROR(GA[[#This Row],[Plant Equivalent Weightage]]*GA[[#This Row],[Resolution Time]],"")</f>
        <v/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2" t="str">
        <f>IFERROR(GA[[#This Row],[Plant Equivalent Weightage]]*GA[[#This Row],[Resolution Time]],"")</f>
        <v/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2" t="str">
        <f>IFERROR(GA[[#This Row],[Plant Equivalent Weightage]]*GA[[#This Row],[Resolution Time]],"")</f>
        <v/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2" t="str">
        <f>IFERROR(GA[[#This Row],[Plant Equivalent Weightage]]*GA[[#This Row],[Resolution Time]],"")</f>
        <v/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2" t="str">
        <f>IFERROR(GA[[#This Row],[Plant Equivalent Weightage]]*GA[[#This Row],[Resolution Time]],"")</f>
        <v/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2" t="str">
        <f>IFERROR(GA[[#This Row],[Plant Equivalent Weightage]]*GA[[#This Row],[Resolution Time]],"")</f>
        <v/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2" t="str">
        <f>IFERROR(GA[[#This Row],[Plant Equivalent Weightage]]*GA[[#This Row],[Resolution Time]],"")</f>
        <v/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2" t="str">
        <f>IFERROR(GA[[#This Row],[Plant Equivalent Weightage]]*GA[[#This Row],[Resolution Time]],"")</f>
        <v/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2" t="str">
        <f>IFERROR(GA[[#This Row],[Plant Equivalent Weightage]]*GA[[#This Row],[Resolution Time]],"")</f>
        <v/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2" t="str">
        <f>IFERROR(GA[[#This Row],[Plant Equivalent Weightage]]*GA[[#This Row],[Resolution Time]],"")</f>
        <v/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2" t="str">
        <f>IFERROR(GA[[#This Row],[Plant Equivalent Weightage]]*GA[[#This Row],[Resolution Time]],"")</f>
        <v/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2" t="str">
        <f>IFERROR(GA[[#This Row],[Plant Equivalent Weightage]]*GA[[#This Row],[Resolution Time]],"")</f>
        <v/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2" t="str">
        <f>IFERROR(GA[[#This Row],[Plant Equivalent Weightage]]*GA[[#This Row],[Resolution Time]],"")</f>
        <v/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2" t="str">
        <f>IFERROR(GA[[#This Row],[Plant Equivalent Weightage]]*GA[[#This Row],[Resolution Time]],"")</f>
        <v/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2" t="str">
        <f>IFERROR(GA[[#This Row],[Plant Equivalent Weightage]]*GA[[#This Row],[Resolution Time]],"")</f>
        <v/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2" t="str">
        <f>IFERROR(GA[[#This Row],[Plant Equivalent Weightage]]*GA[[#This Row],[Resolution Time]],"")</f>
        <v/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2" t="str">
        <f>IFERROR(GA[[#This Row],[Plant Equivalent Weightage]]*GA[[#This Row],[Resolution Time]],"")</f>
        <v/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2" t="str">
        <f>IFERROR(GA[[#This Row],[Plant Equivalent Weightage]]*GA[[#This Row],[Resolution Time]],"")</f>
        <v/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2" t="str">
        <f>IFERROR(GA[[#This Row],[Plant Equivalent Weightage]]*GA[[#This Row],[Resolution Time]],"")</f>
        <v/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2" t="str">
        <f>IFERROR(GA[[#This Row],[Plant Equivalent Weightage]]*GA[[#This Row],[Resolution Time]],"")</f>
        <v/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2" t="str">
        <f>IFERROR(GA[[#This Row],[Plant Equivalent Weightage]]*GA[[#This Row],[Resolution Time]],"")</f>
        <v/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2" t="str">
        <f>IFERROR(GA[[#This Row],[Plant Equivalent Weightage]]*GA[[#This Row],[Resolution Time]],"")</f>
        <v/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2" t="str">
        <f>IFERROR(GA[[#This Row],[Plant Equivalent Weightage]]*GA[[#This Row],[Resolution Time]],"")</f>
        <v/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2" t="str">
        <f>IFERROR(GA[[#This Row],[Plant Equivalent Weightage]]*GA[[#This Row],[Resolution Time]],"")</f>
        <v/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2" t="str">
        <f>IFERROR(GA[[#This Row],[Plant Equivalent Weightage]]*GA[[#This Row],[Resolution Time]],"")</f>
        <v/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2" t="str">
        <f>IFERROR(GA[[#This Row],[Plant Equivalent Weightage]]*GA[[#This Row],[Resolution Time]],"")</f>
        <v/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2" t="str">
        <f>IFERROR(GA[[#This Row],[Plant Equivalent Weightage]]*GA[[#This Row],[Resolution Time]],"")</f>
        <v/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2" t="str">
        <f>IFERROR(GA[[#This Row],[Plant Equivalent Weightage]]*GA[[#This Row],[Resolution Time]],"")</f>
        <v/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2" t="str">
        <f>IFERROR(GA[[#This Row],[Plant Equivalent Weightage]]*GA[[#This Row],[Resolution Time]],"")</f>
        <v/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2" t="str">
        <f>IFERROR(GA[[#This Row],[Plant Equivalent Weightage]]*GA[[#This Row],[Resolution Time]],"")</f>
        <v/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2" t="str">
        <f>IFERROR(GA[[#This Row],[Plant Equivalent Weightage]]*GA[[#This Row],[Resolution Time]],"")</f>
        <v/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2" t="str">
        <f>IFERROR(GA[[#This Row],[Plant Equivalent Weightage]]*GA[[#This Row],[Resolution Time]],"")</f>
        <v/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2" t="str">
        <f>IFERROR(GA[[#This Row],[Plant Equivalent Weightage]]*GA[[#This Row],[Resolution Time]],"")</f>
        <v/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2" t="str">
        <f>IFERROR(GA[[#This Row],[Plant Equivalent Weightage]]*GA[[#This Row],[Resolution Time]],"")</f>
        <v/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2" t="str">
        <f>IFERROR(GA[[#This Row],[Plant Equivalent Weightage]]*GA[[#This Row],[Resolution Time]],"")</f>
        <v/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2" t="str">
        <f>IFERROR(GA[[#This Row],[Plant Equivalent Weightage]]*GA[[#This Row],[Resolution Time]],"")</f>
        <v/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2" t="str">
        <f>IFERROR(GA[[#This Row],[Plant Equivalent Weightage]]*GA[[#This Row],[Resolution Time]],"")</f>
        <v/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2" t="str">
        <f>IFERROR(GA[[#This Row],[Plant Equivalent Weightage]]*GA[[#This Row],[Resolution Time]],"")</f>
        <v/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2" t="str">
        <f>IFERROR(GA[[#This Row],[Plant Equivalent Weightage]]*GA[[#This Row],[Resolution Time]],"")</f>
        <v/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2" t="str">
        <f>IFERROR(GA[[#This Row],[Plant Equivalent Weightage]]*GA[[#This Row],[Resolution Time]],"")</f>
        <v/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2" t="str">
        <f>IFERROR(GA[[#This Row],[Plant Equivalent Weightage]]*GA[[#This Row],[Resolution Time]],"")</f>
        <v/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2" t="str">
        <f>IFERROR(GA[[#This Row],[Plant Equivalent Weightage]]*GA[[#This Row],[Resolution Time]],"")</f>
        <v/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2" t="str">
        <f>IFERROR(GA[[#This Row],[Plant Equivalent Weightage]]*GA[[#This Row],[Resolution Time]],"")</f>
        <v/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2" t="str">
        <f>IFERROR(GA[[#This Row],[Plant Equivalent Weightage]]*GA[[#This Row],[Resolution Time]],"")</f>
        <v/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2" t="str">
        <f>IFERROR(GA[[#This Row],[Plant Equivalent Weightage]]*GA[[#This Row],[Resolution Time]],"")</f>
        <v/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2" t="str">
        <f>IFERROR(GA[[#This Row],[Plant Equivalent Weightage]]*GA[[#This Row],[Resolution Time]],"")</f>
        <v/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2" t="str">
        <f>IFERROR(GA[[#This Row],[Plant Equivalent Weightage]]*GA[[#This Row],[Resolution Time]],"")</f>
        <v/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2" t="str">
        <f>IFERROR(GA[[#This Row],[Plant Equivalent Weightage]]*GA[[#This Row],[Resolution Time]],"")</f>
        <v/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2" t="str">
        <f>IFERROR(GA[[#This Row],[Plant Equivalent Weightage]]*GA[[#This Row],[Resolution Time]],"")</f>
        <v/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2" t="str">
        <f>IFERROR(GA[[#This Row],[Plant Equivalent Weightage]]*GA[[#This Row],[Resolution Time]],"")</f>
        <v/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2" t="str">
        <f>IFERROR(GA[[#This Row],[Plant Equivalent Weightage]]*GA[[#This Row],[Resolution Time]],"")</f>
        <v/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2" t="str">
        <f>IFERROR(GA[[#This Row],[Plant Equivalent Weightage]]*GA[[#This Row],[Resolution Time]],"")</f>
        <v/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2" t="str">
        <f>IFERROR(GA[[#This Row],[Plant Equivalent Weightage]]*GA[[#This Row],[Resolution Time]],"")</f>
        <v/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2" t="str">
        <f>IFERROR(GA[[#This Row],[Plant Equivalent Weightage]]*GA[[#This Row],[Resolution Time]],"")</f>
        <v/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2" t="str">
        <f>IFERROR(GA[[#This Row],[Plant Equivalent Weightage]]*GA[[#This Row],[Resolution Time]],"")</f>
        <v/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2" t="str">
        <f>IFERROR(GA[[#This Row],[Plant Equivalent Weightage]]*GA[[#This Row],[Resolution Time]],"")</f>
        <v/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2" t="str">
        <f>IFERROR(GA[[#This Row],[Plant Equivalent Weightage]]*GA[[#This Row],[Resolution Time]],"")</f>
        <v/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2" t="str">
        <f>IFERROR(GA[[#This Row],[Plant Equivalent Weightage]]*GA[[#This Row],[Resolution Time]],"")</f>
        <v/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2" t="str">
        <f>IFERROR(GA[[#This Row],[Plant Equivalent Weightage]]*GA[[#This Row],[Resolution Time]],"")</f>
        <v/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2" t="str">
        <f>IFERROR(GA[[#This Row],[Plant Equivalent Weightage]]*GA[[#This Row],[Resolution Time]],"")</f>
        <v/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2" t="str">
        <f>IFERROR(GA[[#This Row],[Plant Equivalent Weightage]]*GA[[#This Row],[Resolution Time]],"")</f>
        <v/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2" t="str">
        <f>IFERROR(GA[[#This Row],[Plant Equivalent Weightage]]*GA[[#This Row],[Resolution Time]],"")</f>
        <v/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2" t="str">
        <f>IFERROR(GA[[#This Row],[Plant Equivalent Weightage]]*GA[[#This Row],[Resolution Time]],"")</f>
        <v/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2" t="str">
        <f>IFERROR(GA[[#This Row],[Plant Equivalent Weightage]]*GA[[#This Row],[Resolution Time]],"")</f>
        <v/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2" t="str">
        <f>IFERROR(GA[[#This Row],[Plant Equivalent Weightage]]*GA[[#This Row],[Resolution Time]],"")</f>
        <v/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2" t="str">
        <f>IFERROR(GA[[#This Row],[Plant Equivalent Weightage]]*GA[[#This Row],[Resolution Time]],"")</f>
        <v/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2" t="str">
        <f>IFERROR(GA[[#This Row],[Plant Equivalent Weightage]]*GA[[#This Row],[Resolution Time]],"")</f>
        <v/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2" t="str">
        <f>IFERROR(GA[[#This Row],[Plant Equivalent Weightage]]*GA[[#This Row],[Resolution Time]],"")</f>
        <v/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2" t="str">
        <f>IFERROR(GA[[#This Row],[Plant Equivalent Weightage]]*GA[[#This Row],[Resolution Time]],"")</f>
        <v/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2" t="str">
        <f>IFERROR(GA[[#This Row],[Plant Equivalent Weightage]]*GA[[#This Row],[Resolution Time]],"")</f>
        <v/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2" t="str">
        <f>IFERROR(GA[[#This Row],[Plant Equivalent Weightage]]*GA[[#This Row],[Resolution Time]],"")</f>
        <v/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2" t="str">
        <f>IFERROR(GA[[#This Row],[Plant Equivalent Weightage]]*GA[[#This Row],[Resolution Time]],"")</f>
        <v/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2" t="str">
        <f>IFERROR(GA[[#This Row],[Plant Equivalent Weightage]]*GA[[#This Row],[Resolution Time]],"")</f>
        <v/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2" t="str">
        <f>IFERROR(GA[[#This Row],[Plant Equivalent Weightage]]*GA[[#This Row],[Resolution Time]],"")</f>
        <v/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2" t="str">
        <f>IFERROR(GA[[#This Row],[Plant Equivalent Weightage]]*GA[[#This Row],[Resolution Time]],"")</f>
        <v/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2" t="str">
        <f>IFERROR(GA[[#This Row],[Plant Equivalent Weightage]]*GA[[#This Row],[Resolution Time]],"")</f>
        <v/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2" t="str">
        <f>IFERROR(GA[[#This Row],[Plant Equivalent Weightage]]*GA[[#This Row],[Resolution Time]],"")</f>
        <v/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2" t="str">
        <f>IFERROR(GA[[#This Row],[Plant Equivalent Weightage]]*GA[[#This Row],[Resolution Time]],"")</f>
        <v/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2" t="str">
        <f>IFERROR(GA[[#This Row],[Plant Equivalent Weightage]]*GA[[#This Row],[Resolution Time]],"")</f>
        <v/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2" t="str">
        <f>IFERROR(GA[[#This Row],[Plant Equivalent Weightage]]*GA[[#This Row],[Resolution Time]],"")</f>
        <v/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2" t="str">
        <f>IFERROR(GA[[#This Row],[Plant Equivalent Weightage]]*GA[[#This Row],[Resolution Time]],"")</f>
        <v/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2" t="str">
        <f>IFERROR(GA[[#This Row],[Plant Equivalent Weightage]]*GA[[#This Row],[Resolution Time]],"")</f>
        <v/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2" t="str">
        <f>IFERROR(GA[[#This Row],[Plant Equivalent Weightage]]*GA[[#This Row],[Resolution Time]],"")</f>
        <v/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2" t="str">
        <f>IFERROR(GA[[#This Row],[Plant Equivalent Weightage]]*GA[[#This Row],[Resolution Time]],"")</f>
        <v/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2" t="str">
        <f>IFERROR(GA[[#This Row],[Plant Equivalent Weightage]]*GA[[#This Row],[Resolution Time]],"")</f>
        <v/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2" t="str">
        <f>IFERROR(GA[[#This Row],[Plant Equivalent Weightage]]*GA[[#This Row],[Resolution Time]],"")</f>
        <v/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2" t="str">
        <f>IFERROR(GA[[#This Row],[Plant Equivalent Weightage]]*GA[[#This Row],[Resolution Time]],"")</f>
        <v/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2" t="str">
        <f>IFERROR(GA[[#This Row],[Plant Equivalent Weightage]]*GA[[#This Row],[Resolution Time]],"")</f>
        <v/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2" t="str">
        <f>IFERROR(GA[[#This Row],[Plant Equivalent Weightage]]*GA[[#This Row],[Resolution Time]],"")</f>
        <v/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2" t="str">
        <f>IFERROR(GA[[#This Row],[Plant Equivalent Weightage]]*GA[[#This Row],[Resolution Time]],"")</f>
        <v/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2" t="str">
        <f>IFERROR(GA[[#This Row],[Plant Equivalent Weightage]]*GA[[#This Row],[Resolution Time]],"")</f>
        <v/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2" t="str">
        <f>IFERROR(GA[[#This Row],[Plant Equivalent Weightage]]*GA[[#This Row],[Resolution Time]],"")</f>
        <v/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2" t="str">
        <f>IFERROR(GA[[#This Row],[Plant Equivalent Weightage]]*GA[[#This Row],[Resolution Time]],"")</f>
        <v/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2" t="str">
        <f>IFERROR(GA[[#This Row],[Plant Equivalent Weightage]]*GA[[#This Row],[Resolution Time]],"")</f>
        <v/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2" t="str">
        <f>IFERROR(GA[[#This Row],[Plant Equivalent Weightage]]*GA[[#This Row],[Resolution Time]],"")</f>
        <v/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2" t="str">
        <f>IFERROR(GA[[#This Row],[Plant Equivalent Weightage]]*GA[[#This Row],[Resolution Time]],"")</f>
        <v/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2" t="str">
        <f>IFERROR(GA[[#This Row],[Plant Equivalent Weightage]]*GA[[#This Row],[Resolution Time]],"")</f>
        <v/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2" t="str">
        <f>IFERROR(GA[[#This Row],[Plant Equivalent Weightage]]*GA[[#This Row],[Resolution Time]],"")</f>
        <v/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2" t="str">
        <f>IFERROR(GA[[#This Row],[Plant Equivalent Weightage]]*GA[[#This Row],[Resolution Time]],"")</f>
        <v/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2" t="str">
        <f>IFERROR(GA[[#This Row],[Plant Equivalent Weightage]]*GA[[#This Row],[Resolution Time]],"")</f>
        <v/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2" t="str">
        <f>IFERROR(GA[[#This Row],[Plant Equivalent Weightage]]*GA[[#This Row],[Resolution Time]],"")</f>
        <v/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2" t="str">
        <f>IFERROR(GA[[#This Row],[Plant Equivalent Weightage]]*GA[[#This Row],[Resolution Time]],"")</f>
        <v/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2" t="str">
        <f>IFERROR(GA[[#This Row],[Plant Equivalent Weightage]]*GA[[#This Row],[Resolution Time]],"")</f>
        <v/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2" t="str">
        <f>IFERROR(GA[[#This Row],[Plant Equivalent Weightage]]*GA[[#This Row],[Resolution Time]],"")</f>
        <v/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2" t="str">
        <f>IFERROR(GA[[#This Row],[Plant Equivalent Weightage]]*GA[[#This Row],[Resolution Time]],"")</f>
        <v/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2" t="str">
        <f>IFERROR(GA[[#This Row],[Plant Equivalent Weightage]]*GA[[#This Row],[Resolution Time]],"")</f>
        <v/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2" t="str">
        <f>IFERROR(GA[[#This Row],[Plant Equivalent Weightage]]*GA[[#This Row],[Resolution Time]],"")</f>
        <v/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2" t="str">
        <f>IFERROR(GA[[#This Row],[Plant Equivalent Weightage]]*GA[[#This Row],[Resolution Time]],"")</f>
        <v/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2" t="str">
        <f>IFERROR(GA[[#This Row],[Plant Equivalent Weightage]]*GA[[#This Row],[Resolution Time]],"")</f>
        <v/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2" t="str">
        <f>IFERROR(GA[[#This Row],[Plant Equivalent Weightage]]*GA[[#This Row],[Resolution Time]],"")</f>
        <v/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2" t="str">
        <f>IFERROR(GA[[#This Row],[Plant Equivalent Weightage]]*GA[[#This Row],[Resolution Time]],"")</f>
        <v/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2" t="str">
        <f>IFERROR(GA[[#This Row],[Plant Equivalent Weightage]]*GA[[#This Row],[Resolution Time]],"")</f>
        <v/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2" t="str">
        <f>IFERROR(GA[[#This Row],[Plant Equivalent Weightage]]*GA[[#This Row],[Resolution Time]],"")</f>
        <v/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2" t="str">
        <f>IFERROR(GA[[#This Row],[Plant Equivalent Weightage]]*GA[[#This Row],[Resolution Time]],"")</f>
        <v/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2" t="str">
        <f>IFERROR(GA[[#This Row],[Plant Equivalent Weightage]]*GA[[#This Row],[Resolution Time]],"")</f>
        <v/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2" t="str">
        <f>IFERROR(GA[[#This Row],[Plant Equivalent Weightage]]*GA[[#This Row],[Resolution Time]],"")</f>
        <v/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2" t="str">
        <f>IFERROR(GA[[#This Row],[Plant Equivalent Weightage]]*GA[[#This Row],[Resolution Time]],"")</f>
        <v/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2" t="str">
        <f>IFERROR(GA[[#This Row],[Plant Equivalent Weightage]]*GA[[#This Row],[Resolution Time]],"")</f>
        <v/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2" t="str">
        <f>IFERROR(GA[[#This Row],[Plant Equivalent Weightage]]*GA[[#This Row],[Resolution Time]],"")</f>
        <v/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2" t="str">
        <f>IFERROR(GA[[#This Row],[Plant Equivalent Weightage]]*GA[[#This Row],[Resolution Time]],"")</f>
        <v/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2" t="str">
        <f>IFERROR(GA[[#This Row],[Plant Equivalent Weightage]]*GA[[#This Row],[Resolution Time]],"")</f>
        <v/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2" t="str">
        <f>IFERROR(GA[[#This Row],[Plant Equivalent Weightage]]*GA[[#This Row],[Resolution Time]],"")</f>
        <v/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2" t="str">
        <f>IFERROR(GA[[#This Row],[Plant Equivalent Weightage]]*GA[[#This Row],[Resolution Time]],"")</f>
        <v/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2" t="str">
        <f>IFERROR(GA[[#This Row],[Plant Equivalent Weightage]]*GA[[#This Row],[Resolution Time]],"")</f>
        <v/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2" t="str">
        <f>IFERROR(GA[[#This Row],[Plant Equivalent Weightage]]*GA[[#This Row],[Resolution Time]],"")</f>
        <v/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2" t="str">
        <f>IFERROR(GA[[#This Row],[Plant Equivalent Weightage]]*GA[[#This Row],[Resolution Time]],"")</f>
        <v/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2" t="str">
        <f>IFERROR(GA[[#This Row],[Plant Equivalent Weightage]]*GA[[#This Row],[Resolution Time]],"")</f>
        <v/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2" t="str">
        <f>IFERROR(GA[[#This Row],[Plant Equivalent Weightage]]*GA[[#This Row],[Resolution Time]],"")</f>
        <v/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2" t="str">
        <f>IFERROR(GA[[#This Row],[Plant Equivalent Weightage]]*GA[[#This Row],[Resolution Time]],"")</f>
        <v/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2" t="str">
        <f>IFERROR(GA[[#This Row],[Plant Equivalent Weightage]]*GA[[#This Row],[Resolution Time]],"")</f>
        <v/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2" t="str">
        <f>IFERROR(GA[[#This Row],[Plant Equivalent Weightage]]*GA[[#This Row],[Resolution Time]],"")</f>
        <v/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2" t="str">
        <f>IFERROR(GA[[#This Row],[Plant Equivalent Weightage]]*GA[[#This Row],[Resolution Time]],"")</f>
        <v/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2" t="str">
        <f>IFERROR(GA[[#This Row],[Plant Equivalent Weightage]]*GA[[#This Row],[Resolution Time]],"")</f>
        <v/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2" t="str">
        <f>IFERROR(GA[[#This Row],[Plant Equivalent Weightage]]*GA[[#This Row],[Resolution Time]],"")</f>
        <v/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2" t="str">
        <f>IFERROR(GA[[#This Row],[Plant Equivalent Weightage]]*GA[[#This Row],[Resolution Time]],"")</f>
        <v/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2" t="str">
        <f>IFERROR(GA[[#This Row],[Plant Equivalent Weightage]]*GA[[#This Row],[Resolution Time]],"")</f>
        <v/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2" t="str">
        <f>IFERROR(GA[[#This Row],[Plant Equivalent Weightage]]*GA[[#This Row],[Resolution Time]],"")</f>
        <v/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2" t="str">
        <f>IFERROR(GA[[#This Row],[Plant Equivalent Weightage]]*GA[[#This Row],[Resolution Time]],"")</f>
        <v/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2" t="str">
        <f>IFERROR(GA[[#This Row],[Plant Equivalent Weightage]]*GA[[#This Row],[Resolution Time]],"")</f>
        <v/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2" t="str">
        <f>IFERROR(GA[[#This Row],[Plant Equivalent Weightage]]*GA[[#This Row],[Resolution Time]],"")</f>
        <v/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2" t="str">
        <f>IFERROR(GA[[#This Row],[Plant Equivalent Weightage]]*GA[[#This Row],[Resolution Time]],"")</f>
        <v/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2" t="str">
        <f>IFERROR(GA[[#This Row],[Plant Equivalent Weightage]]*GA[[#This Row],[Resolution Time]],"")</f>
        <v/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2" t="str">
        <f>IFERROR(GA[[#This Row],[Plant Equivalent Weightage]]*GA[[#This Row],[Resolution Time]],"")</f>
        <v/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2" t="str">
        <f>IFERROR(GA[[#This Row],[Plant Equivalent Weightage]]*GA[[#This Row],[Resolution Time]],"")</f>
        <v/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2" t="str">
        <f>IFERROR(GA[[#This Row],[Plant Equivalent Weightage]]*GA[[#This Row],[Resolution Time]],"")</f>
        <v/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2" t="str">
        <f>IFERROR(GA[[#This Row],[Plant Equivalent Weightage]]*GA[[#This Row],[Resolution Time]],"")</f>
        <v/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2" t="str">
        <f>IFERROR(GA[[#This Row],[Plant Equivalent Weightage]]*GA[[#This Row],[Resolution Time]],"")</f>
        <v/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2" t="str">
        <f>IFERROR(GA[[#This Row],[Plant Equivalent Weightage]]*GA[[#This Row],[Resolution Time]],"")</f>
        <v/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2" t="str">
        <f>IFERROR(GA[[#This Row],[Plant Equivalent Weightage]]*GA[[#This Row],[Resolution Time]],"")</f>
        <v/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2" t="str">
        <f>IFERROR(GA[[#This Row],[Plant Equivalent Weightage]]*GA[[#This Row],[Resolution Time]],"")</f>
        <v/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2" t="str">
        <f>IFERROR(GA[[#This Row],[Plant Equivalent Weightage]]*GA[[#This Row],[Resolution Time]],"")</f>
        <v/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2" t="str">
        <f>IFERROR(GA[[#This Row],[Plant Equivalent Weightage]]*GA[[#This Row],[Resolution Time]],"")</f>
        <v/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2" t="str">
        <f>IFERROR(GA[[#This Row],[Plant Equivalent Weightage]]*GA[[#This Row],[Resolution Time]],"")</f>
        <v/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2" t="str">
        <f>IFERROR(GA[[#This Row],[Plant Equivalent Weightage]]*GA[[#This Row],[Resolution Time]],"")</f>
        <v/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2" t="str">
        <f>IFERROR(GA[[#This Row],[Plant Equivalent Weightage]]*GA[[#This Row],[Resolution Time]],"")</f>
        <v/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2" t="str">
        <f>IFERROR(GA[[#This Row],[Plant Equivalent Weightage]]*GA[[#This Row],[Resolution Time]],"")</f>
        <v/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2" t="str">
        <f>IFERROR(GA[[#This Row],[Plant Equivalent Weightage]]*GA[[#This Row],[Resolution Time]],"")</f>
        <v/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2" t="str">
        <f>IFERROR(GA[[#This Row],[Plant Equivalent Weightage]]*GA[[#This Row],[Resolution Time]],"")</f>
        <v/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2" t="str">
        <f>IFERROR(GA[[#This Row],[Plant Equivalent Weightage]]*GA[[#This Row],[Resolution Time]],"")</f>
        <v/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2" t="str">
        <f>IFERROR(GA[[#This Row],[Plant Equivalent Weightage]]*GA[[#This Row],[Resolution Time]],"")</f>
        <v/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2" t="str">
        <f>IFERROR(GA[[#This Row],[Plant Equivalent Weightage]]*GA[[#This Row],[Resolution Time]],"")</f>
        <v/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2" t="str">
        <f>IFERROR(GA[[#This Row],[Plant Equivalent Weightage]]*GA[[#This Row],[Resolution Time]],"")</f>
        <v/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2" t="str">
        <f>IFERROR(GA[[#This Row],[Plant Equivalent Weightage]]*GA[[#This Row],[Resolution Time]],"")</f>
        <v/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2" t="str">
        <f>IFERROR(GA[[#This Row],[Plant Equivalent Weightage]]*GA[[#This Row],[Resolution Time]],"")</f>
        <v/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2" t="str">
        <f>IFERROR(GA[[#This Row],[Plant Equivalent Weightage]]*GA[[#This Row],[Resolution Time]],"")</f>
        <v/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2" t="str">
        <f>IFERROR(GA[[#This Row],[Plant Equivalent Weightage]]*GA[[#This Row],[Resolution Time]],"")</f>
        <v/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2" t="str">
        <f>IFERROR(GA[[#This Row],[Plant Equivalent Weightage]]*GA[[#This Row],[Resolution Time]],"")</f>
        <v/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2" t="str">
        <f>IFERROR(GA[[#This Row],[Plant Equivalent Weightage]]*GA[[#This Row],[Resolution Time]],"")</f>
        <v/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2" t="str">
        <f>IFERROR(GA[[#This Row],[Plant Equivalent Weightage]]*GA[[#This Row],[Resolution Time]],"")</f>
        <v/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2" t="str">
        <f>IFERROR(GA[[#This Row],[Plant Equivalent Weightage]]*GA[[#This Row],[Resolution Time]],"")</f>
        <v/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2" t="str">
        <f>IFERROR(GA[[#This Row],[Plant Equivalent Weightage]]*GA[[#This Row],[Resolution Time]],"")</f>
        <v/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2" t="str">
        <f>IFERROR(GA[[#This Row],[Plant Equivalent Weightage]]*GA[[#This Row],[Resolution Time]],"")</f>
        <v/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2" t="str">
        <f>IFERROR(GA[[#This Row],[Plant Equivalent Weightage]]*GA[[#This Row],[Resolution Time]],"")</f>
        <v/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2" t="str">
        <f>IFERROR(GA[[#This Row],[Plant Equivalent Weightage]]*GA[[#This Row],[Resolution Time]],"")</f>
        <v/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2" t="str">
        <f>IFERROR(GA[[#This Row],[Plant Equivalent Weightage]]*GA[[#This Row],[Resolution Time]],"")</f>
        <v/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2" t="str">
        <f>IFERROR(GA[[#This Row],[Plant Equivalent Weightage]]*GA[[#This Row],[Resolution Time]],"")</f>
        <v/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2" t="str">
        <f>IFERROR(GA[[#This Row],[Plant Equivalent Weightage]]*GA[[#This Row],[Resolution Time]],"")</f>
        <v/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2" t="str">
        <f>IFERROR(GA[[#This Row],[Plant Equivalent Weightage]]*GA[[#This Row],[Resolution Time]],"")</f>
        <v/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2" t="str">
        <f>IFERROR(GA[[#This Row],[Plant Equivalent Weightage]]*GA[[#This Row],[Resolution Time]],"")</f>
        <v/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2" t="str">
        <f>IFERROR(GA[[#This Row],[Plant Equivalent Weightage]]*GA[[#This Row],[Resolution Time]],"")</f>
        <v/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2" t="str">
        <f>IFERROR(GA[[#This Row],[Plant Equivalent Weightage]]*GA[[#This Row],[Resolution Time]],"")</f>
        <v/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2" t="str">
        <f>IFERROR(GA[[#This Row],[Plant Equivalent Weightage]]*GA[[#This Row],[Resolution Time]],"")</f>
        <v/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2" t="str">
        <f>IFERROR(GA[[#This Row],[Plant Equivalent Weightage]]*GA[[#This Row],[Resolution Time]],"")</f>
        <v/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2" t="str">
        <f>IFERROR(GA[[#This Row],[Plant Equivalent Weightage]]*GA[[#This Row],[Resolution Time]],"")</f>
        <v/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2" t="str">
        <f>IFERROR(GA[[#This Row],[Plant Equivalent Weightage]]*GA[[#This Row],[Resolution Time]],"")</f>
        <v/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2" t="str">
        <f>IFERROR(GA[[#This Row],[Plant Equivalent Weightage]]*GA[[#This Row],[Resolution Time]],"")</f>
        <v/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2" t="str">
        <f>IFERROR(GA[[#This Row],[Plant Equivalent Weightage]]*GA[[#This Row],[Resolution Time]],"")</f>
        <v/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2" t="str">
        <f>IFERROR(GA[[#This Row],[Plant Equivalent Weightage]]*GA[[#This Row],[Resolution Time]],"")</f>
        <v/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2" t="str">
        <f>IFERROR(GA[[#This Row],[Plant Equivalent Weightage]]*GA[[#This Row],[Resolution Time]],"")</f>
        <v/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2" t="str">
        <f>IFERROR(GA[[#This Row],[Plant Equivalent Weightage]]*GA[[#This Row],[Resolution Time]],"")</f>
        <v/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2" t="str">
        <f>IFERROR(GA[[#This Row],[Plant Equivalent Weightage]]*GA[[#This Row],[Resolution Time]],"")</f>
        <v/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2" t="str">
        <f>IFERROR(GA[[#This Row],[Plant Equivalent Weightage]]*GA[[#This Row],[Resolution Time]],"")</f>
        <v/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2" t="str">
        <f>IFERROR(GA[[#This Row],[Plant Equivalent Weightage]]*GA[[#This Row],[Resolution Time]],"")</f>
        <v/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2" t="str">
        <f>IFERROR(GA[[#This Row],[Plant Equivalent Weightage]]*GA[[#This Row],[Resolution Time]],"")</f>
        <v/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2" t="str">
        <f>IFERROR(GA[[#This Row],[Plant Equivalent Weightage]]*GA[[#This Row],[Resolution Time]],"")</f>
        <v/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2" t="str">
        <f>IFERROR(GA[[#This Row],[Plant Equivalent Weightage]]*GA[[#This Row],[Resolution Time]],"")</f>
        <v/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2" t="str">
        <f>IFERROR(GA[[#This Row],[Plant Equivalent Weightage]]*GA[[#This Row],[Resolution Time]],"")</f>
        <v/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2" t="str">
        <f>IFERROR(GA[[#This Row],[Plant Equivalent Weightage]]*GA[[#This Row],[Resolution Time]],"")</f>
        <v/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2" t="str">
        <f>IFERROR(GA[[#This Row],[Plant Equivalent Weightage]]*GA[[#This Row],[Resolution Time]],"")</f>
        <v/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2" t="str">
        <f>IFERROR(GA[[#This Row],[Plant Equivalent Weightage]]*GA[[#This Row],[Resolution Time]],"")</f>
        <v/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2" t="str">
        <f>IFERROR(GA[[#This Row],[Plant Equivalent Weightage]]*GA[[#This Row],[Resolution Time]],"")</f>
        <v/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2" t="str">
        <f>IFERROR(GA[[#This Row],[Plant Equivalent Weightage]]*GA[[#This Row],[Resolution Time]],"")</f>
        <v/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2" t="str">
        <f>IFERROR(GA[[#This Row],[Plant Equivalent Weightage]]*GA[[#This Row],[Resolution Time]],"")</f>
        <v/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2" t="str">
        <f>IFERROR(GA[[#This Row],[Plant Equivalent Weightage]]*GA[[#This Row],[Resolution Time]],"")</f>
        <v/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2" t="str">
        <f>IFERROR(GA[[#This Row],[Plant Equivalent Weightage]]*GA[[#This Row],[Resolution Time]],"")</f>
        <v/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2" t="str">
        <f>IFERROR(GA[[#This Row],[Plant Equivalent Weightage]]*GA[[#This Row],[Resolution Time]],"")</f>
        <v/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2" t="str">
        <f>IFERROR(GA[[#This Row],[Plant Equivalent Weightage]]*GA[[#This Row],[Resolution Time]],"")</f>
        <v/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2" t="str">
        <f>IFERROR(GA[[#This Row],[Plant Equivalent Weightage]]*GA[[#This Row],[Resolution Time]],"")</f>
        <v/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2" t="str">
        <f>IFERROR(GA[[#This Row],[Plant Equivalent Weightage]]*GA[[#This Row],[Resolution Time]],"")</f>
        <v/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2" t="str">
        <f>IFERROR(GA[[#This Row],[Plant Equivalent Weightage]]*GA[[#This Row],[Resolution Time]],"")</f>
        <v/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2" t="str">
        <f>IFERROR(GA[[#This Row],[Plant Equivalent Weightage]]*GA[[#This Row],[Resolution Time]],"")</f>
        <v/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2" t="str">
        <f>IFERROR(GA[[#This Row],[Plant Equivalent Weightage]]*GA[[#This Row],[Resolution Time]],"")</f>
        <v/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2" t="str">
        <f>IFERROR(GA[[#This Row],[Plant Equivalent Weightage]]*GA[[#This Row],[Resolution Time]],"")</f>
        <v/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2" t="str">
        <f>IFERROR(GA[[#This Row],[Plant Equivalent Weightage]]*GA[[#This Row],[Resolution Time]],"")</f>
        <v/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2" t="str">
        <f>IFERROR(GA[[#This Row],[Plant Equivalent Weightage]]*GA[[#This Row],[Resolution Time]],"")</f>
        <v/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2" t="str">
        <f>IFERROR(GA[[#This Row],[Plant Equivalent Weightage]]*GA[[#This Row],[Resolution Time]],"")</f>
        <v/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2" t="str">
        <f>IFERROR(GA[[#This Row],[Plant Equivalent Weightage]]*GA[[#This Row],[Resolution Time]],"")</f>
        <v/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2" t="str">
        <f>IFERROR(GA[[#This Row],[Plant Equivalent Weightage]]*GA[[#This Row],[Resolution Time]],"")</f>
        <v/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2" t="str">
        <f>IFERROR(GA[[#This Row],[Plant Equivalent Weightage]]*GA[[#This Row],[Resolution Time]],"")</f>
        <v/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2" t="str">
        <f>IFERROR(GA[[#This Row],[Plant Equivalent Weightage]]*GA[[#This Row],[Resolution Time]],"")</f>
        <v/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2" t="str">
        <f>IFERROR(GA[[#This Row],[Plant Equivalent Weightage]]*GA[[#This Row],[Resolution Time]],"")</f>
        <v/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2" t="str">
        <f>IFERROR(GA[[#This Row],[Plant Equivalent Weightage]]*GA[[#This Row],[Resolution Time]],"")</f>
        <v/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2" t="str">
        <f>IFERROR(GA[[#This Row],[Plant Equivalent Weightage]]*GA[[#This Row],[Resolution Time]],"")</f>
        <v/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2" t="str">
        <f>IFERROR(GA[[#This Row],[Plant Equivalent Weightage]]*GA[[#This Row],[Resolution Time]],"")</f>
        <v/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2" t="str">
        <f>IFERROR(GA[[#This Row],[Plant Equivalent Weightage]]*GA[[#This Row],[Resolution Time]],"")</f>
        <v/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2" t="str">
        <f>IFERROR(GA[[#This Row],[Plant Equivalent Weightage]]*GA[[#This Row],[Resolution Time]],"")</f>
        <v/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2" t="str">
        <f>IFERROR(GA[[#This Row],[Plant Equivalent Weightage]]*GA[[#This Row],[Resolution Time]],"")</f>
        <v/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2" t="str">
        <f>IFERROR(GA[[#This Row],[Plant Equivalent Weightage]]*GA[[#This Row],[Resolution Time]],"")</f>
        <v/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2" t="str">
        <f>IFERROR(GA[[#This Row],[Plant Equivalent Weightage]]*GA[[#This Row],[Resolution Time]],"")</f>
        <v/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2" t="str">
        <f>IFERROR(GA[[#This Row],[Plant Equivalent Weightage]]*GA[[#This Row],[Resolution Time]],"")</f>
        <v/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2" t="str">
        <f>IFERROR(GA[[#This Row],[Plant Equivalent Weightage]]*GA[[#This Row],[Resolution Time]],"")</f>
        <v/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2" t="str">
        <f>IFERROR(GA[[#This Row],[Plant Equivalent Weightage]]*GA[[#This Row],[Resolution Time]],"")</f>
        <v/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2" t="str">
        <f>IFERROR(GA[[#This Row],[Plant Equivalent Weightage]]*GA[[#This Row],[Resolution Time]],"")</f>
        <v/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2" t="str">
        <f>IFERROR(GA[[#This Row],[Plant Equivalent Weightage]]*GA[[#This Row],[Resolution Time]],"")</f>
        <v/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2" t="str">
        <f>IFERROR(GA[[#This Row],[Plant Equivalent Weightage]]*GA[[#This Row],[Resolution Time]],"")</f>
        <v/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2" t="str">
        <f>IFERROR(GA[[#This Row],[Plant Equivalent Weightage]]*GA[[#This Row],[Resolution Time]],"")</f>
        <v/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2" t="str">
        <f>IFERROR(GA[[#This Row],[Plant Equivalent Weightage]]*GA[[#This Row],[Resolution Time]],"")</f>
        <v/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2" t="str">
        <f>IFERROR(GA[[#This Row],[Plant Equivalent Weightage]]*GA[[#This Row],[Resolution Time]],"")</f>
        <v/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2" t="str">
        <f>IFERROR(GA[[#This Row],[Plant Equivalent Weightage]]*GA[[#This Row],[Resolution Time]],"")</f>
        <v/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2" t="str">
        <f>IFERROR(GA[[#This Row],[Plant Equivalent Weightage]]*GA[[#This Row],[Resolution Time]],"")</f>
        <v/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2" t="str">
        <f>IFERROR(GA[[#This Row],[Plant Equivalent Weightage]]*GA[[#This Row],[Resolution Time]],"")</f>
        <v/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2" t="str">
        <f>IFERROR(GA[[#This Row],[Plant Equivalent Weightage]]*GA[[#This Row],[Resolution Time]],"")</f>
        <v/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2" t="str">
        <f>IFERROR(GA[[#This Row],[Plant Equivalent Weightage]]*GA[[#This Row],[Resolution Time]],"")</f>
        <v/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2" t="str">
        <f>IFERROR(GA[[#This Row],[Plant Equivalent Weightage]]*GA[[#This Row],[Resolution Time]],"")</f>
        <v/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2" t="str">
        <f>IFERROR(GA[[#This Row],[Plant Equivalent Weightage]]*GA[[#This Row],[Resolution Time]],"")</f>
        <v/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2" t="str">
        <f>IFERROR(GA[[#This Row],[Plant Equivalent Weightage]]*GA[[#This Row],[Resolution Time]],"")</f>
        <v/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2" t="str">
        <f>IFERROR(GA[[#This Row],[Plant Equivalent Weightage]]*GA[[#This Row],[Resolution Time]],"")</f>
        <v/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2" t="str">
        <f>IFERROR(GA[[#This Row],[Plant Equivalent Weightage]]*GA[[#This Row],[Resolution Time]],"")</f>
        <v/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2" t="str">
        <f>IFERROR(GA[[#This Row],[Plant Equivalent Weightage]]*GA[[#This Row],[Resolution Time]],"")</f>
        <v/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2" t="str">
        <f>IFERROR(GA[[#This Row],[Plant Equivalent Weightage]]*GA[[#This Row],[Resolution Time]],"")</f>
        <v/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2" t="str">
        <f>IFERROR(GA[[#This Row],[Plant Equivalent Weightage]]*GA[[#This Row],[Resolution Time]],"")</f>
        <v/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2" t="str">
        <f>IFERROR(GA[[#This Row],[Plant Equivalent Weightage]]*GA[[#This Row],[Resolution Time]],"")</f>
        <v/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2" t="str">
        <f>IFERROR(GA[[#This Row],[Plant Equivalent Weightage]]*GA[[#This Row],[Resolution Time]],"")</f>
        <v/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2" t="str">
        <f>IFERROR(GA[[#This Row],[Plant Equivalent Weightage]]*GA[[#This Row],[Resolution Time]],"")</f>
        <v/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2" t="str">
        <f>IFERROR(GA[[#This Row],[Plant Equivalent Weightage]]*GA[[#This Row],[Resolution Time]],"")</f>
        <v/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2" t="str">
        <f>IFERROR(GA[[#This Row],[Plant Equivalent Weightage]]*GA[[#This Row],[Resolution Time]],"")</f>
        <v/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2" t="str">
        <f>IFERROR(GA[[#This Row],[Plant Equivalent Weightage]]*GA[[#This Row],[Resolution Time]],"")</f>
        <v/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2" t="str">
        <f>IFERROR(GA[[#This Row],[Plant Equivalent Weightage]]*GA[[#This Row],[Resolution Time]],"")</f>
        <v/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2" t="str">
        <f>IFERROR(GA[[#This Row],[Plant Equivalent Weightage]]*GA[[#This Row],[Resolution Time]],"")</f>
        <v/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2" t="str">
        <f>IFERROR(GA[[#This Row],[Plant Equivalent Weightage]]*GA[[#This Row],[Resolution Time]],"")</f>
        <v/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2" t="str">
        <f>IFERROR(GA[[#This Row],[Plant Equivalent Weightage]]*GA[[#This Row],[Resolution Time]],"")</f>
        <v/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2" t="str">
        <f>IFERROR(GA[[#This Row],[Plant Equivalent Weightage]]*GA[[#This Row],[Resolution Time]],"")</f>
        <v/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2" t="str">
        <f>IFERROR(GA[[#This Row],[Plant Equivalent Weightage]]*GA[[#This Row],[Resolution Time]],"")</f>
        <v/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2" t="str">
        <f>IFERROR(GA[[#This Row],[Plant Equivalent Weightage]]*GA[[#This Row],[Resolution Time]],"")</f>
        <v/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2" t="str">
        <f>IFERROR(GA[[#This Row],[Plant Equivalent Weightage]]*GA[[#This Row],[Resolution Time]],"")</f>
        <v/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2" t="str">
        <f>IFERROR(GA[[#This Row],[Plant Equivalent Weightage]]*GA[[#This Row],[Resolution Time]],"")</f>
        <v/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2" t="str">
        <f>IFERROR(GA[[#This Row],[Plant Equivalent Weightage]]*GA[[#This Row],[Resolution Time]],"")</f>
        <v/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2" t="str">
        <f>IFERROR(GA[[#This Row],[Plant Equivalent Weightage]]*GA[[#This Row],[Resolution Time]],"")</f>
        <v/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2" t="str">
        <f>IFERROR(GA[[#This Row],[Plant Equivalent Weightage]]*GA[[#This Row],[Resolution Time]],"")</f>
        <v/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2" t="str">
        <f>IFERROR(GA[[#This Row],[Plant Equivalent Weightage]]*GA[[#This Row],[Resolution Time]],"")</f>
        <v/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2" t="str">
        <f>IFERROR(GA[[#This Row],[Plant Equivalent Weightage]]*GA[[#This Row],[Resolution Time]],"")</f>
        <v/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2" t="str">
        <f>IFERROR(GA[[#This Row],[Plant Equivalent Weightage]]*GA[[#This Row],[Resolution Time]],"")</f>
        <v/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2" t="str">
        <f>IFERROR(GA[[#This Row],[Plant Equivalent Weightage]]*GA[[#This Row],[Resolution Time]],"")</f>
        <v/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2" t="str">
        <f>IFERROR(GA[[#This Row],[Plant Equivalent Weightage]]*GA[[#This Row],[Resolution Time]],"")</f>
        <v/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2" t="str">
        <f>IFERROR(GA[[#This Row],[Plant Equivalent Weightage]]*GA[[#This Row],[Resolution Time]],"")</f>
        <v/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2" t="str">
        <f>IFERROR(GA[[#This Row],[Plant Equivalent Weightage]]*GA[[#This Row],[Resolution Time]],"")</f>
        <v/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2" t="str">
        <f>IFERROR(GA[[#This Row],[Plant Equivalent Weightage]]*GA[[#This Row],[Resolution Time]],"")</f>
        <v/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2" t="str">
        <f>IFERROR(GA[[#This Row],[Plant Equivalent Weightage]]*GA[[#This Row],[Resolution Time]],"")</f>
        <v/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2" t="str">
        <f>IFERROR(GA[[#This Row],[Plant Equivalent Weightage]]*GA[[#This Row],[Resolution Time]],"")</f>
        <v/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2" t="str">
        <f>IFERROR(GA[[#This Row],[Plant Equivalent Weightage]]*GA[[#This Row],[Resolution Time]],"")</f>
        <v/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2" t="str">
        <f>IFERROR(GA[[#This Row],[Plant Equivalent Weightage]]*GA[[#This Row],[Resolution Time]],"")</f>
        <v/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2" t="str">
        <f>IFERROR(GA[[#This Row],[Plant Equivalent Weightage]]*GA[[#This Row],[Resolution Time]],"")</f>
        <v/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2" t="str">
        <f>IFERROR(GA[[#This Row],[Plant Equivalent Weightage]]*GA[[#This Row],[Resolution Time]],"")</f>
        <v/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2" t="str">
        <f>IFERROR(GA[[#This Row],[Plant Equivalent Weightage]]*GA[[#This Row],[Resolution Time]],"")</f>
        <v/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2" t="str">
        <f>IFERROR(GA[[#This Row],[Plant Equivalent Weightage]]*GA[[#This Row],[Resolution Time]],"")</f>
        <v/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2" t="str">
        <f>IFERROR(GA[[#This Row],[Plant Equivalent Weightage]]*GA[[#This Row],[Resolution Time]],"")</f>
        <v/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2" t="str">
        <f>IFERROR(GA[[#This Row],[Plant Equivalent Weightage]]*GA[[#This Row],[Resolution Time]],"")</f>
        <v/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2" t="str">
        <f>IFERROR(GA[[#This Row],[Plant Equivalent Weightage]]*GA[[#This Row],[Resolution Time]],"")</f>
        <v/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2" t="str">
        <f>IFERROR(GA[[#This Row],[Plant Equivalent Weightage]]*GA[[#This Row],[Resolution Time]],"")</f>
        <v/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2" t="str">
        <f>IFERROR(GA[[#This Row],[Plant Equivalent Weightage]]*GA[[#This Row],[Resolution Time]],"")</f>
        <v/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2" t="str">
        <f>IFERROR(GA[[#This Row],[Plant Equivalent Weightage]]*GA[[#This Row],[Resolution Time]],"")</f>
        <v/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2" t="str">
        <f>IFERROR(GA[[#This Row],[Plant Equivalent Weightage]]*GA[[#This Row],[Resolution Time]],"")</f>
        <v/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2" t="str">
        <f>IFERROR(GA[[#This Row],[Plant Equivalent Weightage]]*GA[[#This Row],[Resolution Time]],"")</f>
        <v/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2" t="str">
        <f>IFERROR(GA[[#This Row],[Plant Equivalent Weightage]]*GA[[#This Row],[Resolution Time]],"")</f>
        <v/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2" t="str">
        <f>IFERROR(GA[[#This Row],[Plant Equivalent Weightage]]*GA[[#This Row],[Resolution Time]],"")</f>
        <v/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2" t="str">
        <f>IFERROR(GA[[#This Row],[Plant Equivalent Weightage]]*GA[[#This Row],[Resolution Time]],"")</f>
        <v/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2" t="str">
        <f>IFERROR(GA[[#This Row],[Plant Equivalent Weightage]]*GA[[#This Row],[Resolution Time]],"")</f>
        <v/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2" t="str">
        <f>IFERROR(GA[[#This Row],[Plant Equivalent Weightage]]*GA[[#This Row],[Resolution Time]],"")</f>
        <v/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2" t="str">
        <f>IFERROR(GA[[#This Row],[Plant Equivalent Weightage]]*GA[[#This Row],[Resolution Time]],"")</f>
        <v/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2" t="str">
        <f>IFERROR(GA[[#This Row],[Plant Equivalent Weightage]]*GA[[#This Row],[Resolution Time]],"")</f>
        <v/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2" t="str">
        <f>IFERROR(GA[[#This Row],[Plant Equivalent Weightage]]*GA[[#This Row],[Resolution Time]],"")</f>
        <v/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2" t="str">
        <f>IFERROR(GA[[#This Row],[Plant Equivalent Weightage]]*GA[[#This Row],[Resolution Time]],"")</f>
        <v/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2" t="str">
        <f>IFERROR(GA[[#This Row],[Plant Equivalent Weightage]]*GA[[#This Row],[Resolution Time]],"")</f>
        <v/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2" t="str">
        <f>IFERROR(GA[[#This Row],[Plant Equivalent Weightage]]*GA[[#This Row],[Resolution Time]],"")</f>
        <v/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2" t="str">
        <f>IFERROR(GA[[#This Row],[Plant Equivalent Weightage]]*GA[[#This Row],[Resolution Time]],"")</f>
        <v/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2" t="str">
        <f>IFERROR(GA[[#This Row],[Plant Equivalent Weightage]]*GA[[#This Row],[Resolution Time]],"")</f>
        <v/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2" t="str">
        <f>IFERROR(GA[[#This Row],[Plant Equivalent Weightage]]*GA[[#This Row],[Resolution Time]],"")</f>
        <v/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2" t="str">
        <f>IFERROR(GA[[#This Row],[Plant Equivalent Weightage]]*GA[[#This Row],[Resolution Time]],"")</f>
        <v/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2" t="str">
        <f>IFERROR(GA[[#This Row],[Plant Equivalent Weightage]]*GA[[#This Row],[Resolution Time]],"")</f>
        <v/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2" t="str">
        <f>IFERROR(GA[[#This Row],[Plant Equivalent Weightage]]*GA[[#This Row],[Resolution Time]],"")</f>
        <v/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2" t="str">
        <f>IFERROR(GA[[#This Row],[Plant Equivalent Weightage]]*GA[[#This Row],[Resolution Time]],"")</f>
        <v/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2" t="str">
        <f>IFERROR(GA[[#This Row],[Plant Equivalent Weightage]]*GA[[#This Row],[Resolution Time]],"")</f>
        <v/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2" t="str">
        <f>IFERROR(GA[[#This Row],[Plant Equivalent Weightage]]*GA[[#This Row],[Resolution Time]],"")</f>
        <v/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2" t="str">
        <f>IFERROR(GA[[#This Row],[Plant Equivalent Weightage]]*GA[[#This Row],[Resolution Time]],"")</f>
        <v/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2" t="str">
        <f>IFERROR(GA[[#This Row],[Plant Equivalent Weightage]]*GA[[#This Row],[Resolution Time]],"")</f>
        <v/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2" t="str">
        <f>IFERROR(GA[[#This Row],[Plant Equivalent Weightage]]*GA[[#This Row],[Resolution Time]],"")</f>
        <v/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2" t="str">
        <f>IFERROR(GA[[#This Row],[Plant Equivalent Weightage]]*GA[[#This Row],[Resolution Time]],"")</f>
        <v/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2" t="str">
        <f>IFERROR(GA[[#This Row],[Plant Equivalent Weightage]]*GA[[#This Row],[Resolution Time]],"")</f>
        <v/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2" t="str">
        <f>IFERROR(GA[[#This Row],[Plant Equivalent Weightage]]*GA[[#This Row],[Resolution Time]],"")</f>
        <v/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2" t="str">
        <f>IFERROR(GA[[#This Row],[Plant Equivalent Weightage]]*GA[[#This Row],[Resolution Time]],"")</f>
        <v/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2" t="str">
        <f>IFERROR(GA[[#This Row],[Plant Equivalent Weightage]]*GA[[#This Row],[Resolution Time]],"")</f>
        <v/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2" t="str">
        <f>IFERROR(GA[[#This Row],[Plant Equivalent Weightage]]*GA[[#This Row],[Resolution Time]],"")</f>
        <v/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2" t="str">
        <f>IFERROR(GA[[#This Row],[Plant Equivalent Weightage]]*GA[[#This Row],[Resolution Time]],"")</f>
        <v/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2" t="str">
        <f>IFERROR(GA[[#This Row],[Plant Equivalent Weightage]]*GA[[#This Row],[Resolution Time]],"")</f>
        <v/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2" t="str">
        <f>IFERROR(GA[[#This Row],[Plant Equivalent Weightage]]*GA[[#This Row],[Resolution Time]],"")</f>
        <v/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2" t="str">
        <f>IFERROR(GA[[#This Row],[Plant Equivalent Weightage]]*GA[[#This Row],[Resolution Time]],"")</f>
        <v/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2" t="str">
        <f>IFERROR(GA[[#This Row],[Plant Equivalent Weightage]]*GA[[#This Row],[Resolution Time]],"")</f>
        <v/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2" t="str">
        <f>IFERROR(GA[[#This Row],[Plant Equivalent Weightage]]*GA[[#This Row],[Resolution Time]],"")</f>
        <v/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2" t="str">
        <f>IFERROR(GA[[#This Row],[Plant Equivalent Weightage]]*GA[[#This Row],[Resolution Time]],"")</f>
        <v/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2" t="str">
        <f>IFERROR(GA[[#This Row],[Plant Equivalent Weightage]]*GA[[#This Row],[Resolution Time]],"")</f>
        <v/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2" t="str">
        <f>IFERROR(GA[[#This Row],[Plant Equivalent Weightage]]*GA[[#This Row],[Resolution Time]],"")</f>
        <v/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2" t="str">
        <f>IFERROR(GA[[#This Row],[Plant Equivalent Weightage]]*GA[[#This Row],[Resolution Time]],"")</f>
        <v/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2" t="str">
        <f>IFERROR(GA[[#This Row],[Plant Equivalent Weightage]]*GA[[#This Row],[Resolution Time]],"")</f>
        <v/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2" t="str">
        <f>IFERROR(GA[[#This Row],[Plant Equivalent Weightage]]*GA[[#This Row],[Resolution Time]],"")</f>
        <v/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2" t="str">
        <f>IFERROR(GA[[#This Row],[Plant Equivalent Weightage]]*GA[[#This Row],[Resolution Time]],"")</f>
        <v/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2" t="str">
        <f>IFERROR(GA[[#This Row],[Plant Equivalent Weightage]]*GA[[#This Row],[Resolution Time]],"")</f>
        <v/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2" t="str">
        <f>IFERROR(GA[[#This Row],[Plant Equivalent Weightage]]*GA[[#This Row],[Resolution Time]],"")</f>
        <v/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2" t="str">
        <f>IFERROR(GA[[#This Row],[Plant Equivalent Weightage]]*GA[[#This Row],[Resolution Time]],"")</f>
        <v/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2" t="str">
        <f>IFERROR(GA[[#This Row],[Plant Equivalent Weightage]]*GA[[#This Row],[Resolution Time]],"")</f>
        <v/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2" t="str">
        <f>IFERROR(GA[[#This Row],[Plant Equivalent Weightage]]*GA[[#This Row],[Resolution Time]],"")</f>
        <v/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2" t="str">
        <f>IFERROR(GA[[#This Row],[Plant Equivalent Weightage]]*GA[[#This Row],[Resolution Time]],"")</f>
        <v/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2" t="str">
        <f>IFERROR(GA[[#This Row],[Plant Equivalent Weightage]]*GA[[#This Row],[Resolution Time]],"")</f>
        <v/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2" t="str">
        <f>IFERROR(GA[[#This Row],[Plant Equivalent Weightage]]*GA[[#This Row],[Resolution Time]],"")</f>
        <v/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2" t="str">
        <f>IFERROR(GA[[#This Row],[Plant Equivalent Weightage]]*GA[[#This Row],[Resolution Time]],"")</f>
        <v/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2" t="str">
        <f>IFERROR(GA[[#This Row],[Plant Equivalent Weightage]]*GA[[#This Row],[Resolution Time]],"")</f>
        <v/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2" t="str">
        <f>IFERROR(GA[[#This Row],[Plant Equivalent Weightage]]*GA[[#This Row],[Resolution Time]],"")</f>
        <v/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2" t="str">
        <f>IFERROR(GA[[#This Row],[Plant Equivalent Weightage]]*GA[[#This Row],[Resolution Time]],"")</f>
        <v/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2" t="str">
        <f>IFERROR(GA[[#This Row],[Plant Equivalent Weightage]]*GA[[#This Row],[Resolution Time]],"")</f>
        <v/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2" t="str">
        <f>IFERROR(GA[[#This Row],[Plant Equivalent Weightage]]*GA[[#This Row],[Resolution Time]],"")</f>
        <v/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2" t="str">
        <f>IFERROR(GA[[#This Row],[Plant Equivalent Weightage]]*GA[[#This Row],[Resolution Time]],"")</f>
        <v/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2" t="str">
        <f>IFERROR(GA[[#This Row],[Plant Equivalent Weightage]]*GA[[#This Row],[Resolution Time]],"")</f>
        <v/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2" t="str">
        <f>IFERROR(GA[[#This Row],[Plant Equivalent Weightage]]*GA[[#This Row],[Resolution Time]],"")</f>
        <v/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2" t="str">
        <f>IFERROR(GA[[#This Row],[Plant Equivalent Weightage]]*GA[[#This Row],[Resolution Time]],"")</f>
        <v/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2" t="str">
        <f>IFERROR(GA[[#This Row],[Plant Equivalent Weightage]]*GA[[#This Row],[Resolution Time]],"")</f>
        <v/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2" t="str">
        <f>IFERROR(GA[[#This Row],[Plant Equivalent Weightage]]*GA[[#This Row],[Resolution Time]],"")</f>
        <v/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2" t="str">
        <f>IFERROR(GA[[#This Row],[Plant Equivalent Weightage]]*GA[[#This Row],[Resolution Time]],"")</f>
        <v/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2" t="str">
        <f>IFERROR(GA[[#This Row],[Plant Equivalent Weightage]]*GA[[#This Row],[Resolution Time]],"")</f>
        <v/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2" t="str">
        <f>IFERROR(GA[[#This Row],[Plant Equivalent Weightage]]*GA[[#This Row],[Resolution Time]],"")</f>
        <v/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2" t="str">
        <f>IFERROR(GA[[#This Row],[Plant Equivalent Weightage]]*GA[[#This Row],[Resolution Time]],"")</f>
        <v/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2" t="str">
        <f>IFERROR(GA[[#This Row],[Plant Equivalent Weightage]]*GA[[#This Row],[Resolution Time]],"")</f>
        <v/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2" t="str">
        <f>IFERROR(GA[[#This Row],[Plant Equivalent Weightage]]*GA[[#This Row],[Resolution Time]],"")</f>
        <v/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2" t="str">
        <f>IFERROR(GA[[#This Row],[Plant Equivalent Weightage]]*GA[[#This Row],[Resolution Time]],"")</f>
        <v/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2" t="str">
        <f>IFERROR(GA[[#This Row],[Plant Equivalent Weightage]]*GA[[#This Row],[Resolution Time]],"")</f>
        <v/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2" t="str">
        <f>IFERROR(GA[[#This Row],[Plant Equivalent Weightage]]*GA[[#This Row],[Resolution Time]],"")</f>
        <v/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2" t="str">
        <f>IFERROR(GA[[#This Row],[Plant Equivalent Weightage]]*GA[[#This Row],[Resolution Time]],"")</f>
        <v/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2" t="str">
        <f>IFERROR(GA[[#This Row],[Plant Equivalent Weightage]]*GA[[#This Row],[Resolution Time]],"")</f>
        <v/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2" t="str">
        <f>IFERROR(GA[[#This Row],[Plant Equivalent Weightage]]*GA[[#This Row],[Resolution Time]],"")</f>
        <v/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2" t="str">
        <f>IFERROR(GA[[#This Row],[Plant Equivalent Weightage]]*GA[[#This Row],[Resolution Time]],"")</f>
        <v/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2" t="str">
        <f>IFERROR(GA[[#This Row],[Plant Equivalent Weightage]]*GA[[#This Row],[Resolution Time]],"")</f>
        <v/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2" t="str">
        <f>IFERROR(GA[[#This Row],[Plant Equivalent Weightage]]*GA[[#This Row],[Resolution Time]],"")</f>
        <v/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2" t="str">
        <f>IFERROR(GA[[#This Row],[Plant Equivalent Weightage]]*GA[[#This Row],[Resolution Time]],"")</f>
        <v/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2" t="str">
        <f>IFERROR(GA[[#This Row],[Plant Equivalent Weightage]]*GA[[#This Row],[Resolution Time]],"")</f>
        <v/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2" t="str">
        <f>IFERROR(GA[[#This Row],[Plant Equivalent Weightage]]*GA[[#This Row],[Resolution Time]],"")</f>
        <v/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171"/>
  <sheetViews>
    <sheetView topLeftCell="A2" zoomScale="91" zoomScaleNormal="91" workbookViewId="0">
      <pane xSplit="8" ySplit="1" topLeftCell="L1153" activePane="bottomRight" state="frozen"/>
      <selection activeCell="I9" sqref="I9"/>
      <selection pane="topRight" activeCell="I9" sqref="I9"/>
      <selection pane="bottomLeft" activeCell="I9" sqref="I9"/>
      <selection pane="bottomRight" activeCell="R1171" sqref="R1171:S1171"/>
    </sheetView>
  </sheetViews>
  <sheetFormatPr defaultColWidth="9" defaultRowHeight="15"/>
  <cols>
    <col min="1" max="1" width="8.5703125" style="2"/>
    <col min="2" max="2" width="11.42578125" style="2" customWidth="1"/>
    <col min="3" max="3" width="12.42578125" style="2" customWidth="1"/>
    <col min="4" max="4" width="14.140625" style="2" customWidth="1"/>
    <col min="5" max="5" width="13" style="2" customWidth="1"/>
    <col min="6" max="6" width="10.85546875" style="2" customWidth="1"/>
    <col min="7" max="7" width="8.5703125" style="2"/>
    <col min="8" max="8" width="10.42578125" style="2" customWidth="1"/>
    <col min="9" max="9" width="12.42578125" customWidth="1"/>
    <col min="10" max="10" width="9.5703125" customWidth="1"/>
    <col min="11" max="16" width="9.85546875" style="2" customWidth="1"/>
    <col min="17" max="17" width="12.42578125" style="2" customWidth="1"/>
    <col min="18" max="18" width="13" customWidth="1"/>
    <col min="19" max="19" width="12.42578125" customWidth="1"/>
    <col min="20" max="20" width="13.42578125" customWidth="1"/>
    <col min="21" max="21" width="9.85546875" customWidth="1"/>
    <col min="22" max="22" width="10.42578125" customWidth="1"/>
    <col min="23" max="23" width="7" bestFit="1" customWidth="1"/>
    <col min="24" max="24" width="123.42578125" bestFit="1" customWidth="1"/>
  </cols>
  <sheetData>
    <row r="1" spans="1:24" hidden="1"/>
    <row r="2" spans="1:24" s="1" customFormat="1" ht="60">
      <c r="A2" s="22" t="s">
        <v>907</v>
      </c>
      <c r="B2" s="22" t="s">
        <v>85</v>
      </c>
      <c r="C2" s="22" t="s">
        <v>138</v>
      </c>
      <c r="D2" s="22" t="s">
        <v>80</v>
      </c>
      <c r="E2" t="s">
        <v>908</v>
      </c>
      <c r="F2" s="17" t="s">
        <v>139</v>
      </c>
      <c r="G2" s="17" t="s">
        <v>65</v>
      </c>
      <c r="H2" s="17" t="s">
        <v>36</v>
      </c>
      <c r="I2" s="1" t="s">
        <v>909</v>
      </c>
      <c r="J2" s="1" t="s">
        <v>910</v>
      </c>
      <c r="K2" s="21" t="s">
        <v>911</v>
      </c>
      <c r="L2" s="21" t="s">
        <v>912</v>
      </c>
      <c r="M2" s="21" t="s">
        <v>913</v>
      </c>
      <c r="N2" s="21" t="s">
        <v>914</v>
      </c>
      <c r="O2" s="21" t="s">
        <v>915</v>
      </c>
      <c r="P2" s="21" t="s">
        <v>916</v>
      </c>
      <c r="Q2" s="21" t="s">
        <v>917</v>
      </c>
      <c r="R2" s="20" t="s">
        <v>918</v>
      </c>
      <c r="S2" s="20" t="s">
        <v>919</v>
      </c>
      <c r="T2" s="20" t="s">
        <v>920</v>
      </c>
      <c r="U2" s="20" t="s">
        <v>921</v>
      </c>
      <c r="V2" s="20" t="s">
        <v>922</v>
      </c>
      <c r="W2" s="20" t="s">
        <v>923</v>
      </c>
      <c r="X2" s="20" t="s">
        <v>924</v>
      </c>
    </row>
    <row r="3" spans="1:24">
      <c r="A3" s="2">
        <v>1</v>
      </c>
      <c r="B3" s="2" t="s">
        <v>208</v>
      </c>
      <c r="C3" s="2">
        <f>YEAR(MC[[#This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208</v>
      </c>
      <c r="C4" s="2">
        <f>YEAR(MC[[#This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208</v>
      </c>
      <c r="C5" s="2">
        <f>YEAR(MC[[#This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208</v>
      </c>
      <c r="C6" s="2">
        <f>YEAR(MC[[#This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208</v>
      </c>
      <c r="C7" s="2">
        <f>YEAR(MC[[#This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208</v>
      </c>
      <c r="C8" s="2">
        <f>YEAR(MC[[#This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208</v>
      </c>
      <c r="C9" s="2">
        <f>YEAR(MC[[#This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208</v>
      </c>
      <c r="C10" s="2">
        <f>YEAR(MC[[#This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208</v>
      </c>
      <c r="C11" s="2">
        <f>YEAR(MC[[#This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208</v>
      </c>
      <c r="C12" s="2">
        <f>YEAR(MC[[#This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208</v>
      </c>
      <c r="C13" s="2">
        <f>YEAR(MC[[#This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208</v>
      </c>
      <c r="C14" s="2">
        <f>YEAR(MC[[#This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208</v>
      </c>
      <c r="C15" s="2">
        <f>YEAR(MC[[#This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208</v>
      </c>
      <c r="C16" s="2">
        <f>YEAR(MC[[#This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208</v>
      </c>
      <c r="C17" s="2">
        <f>YEAR(MC[[#This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208</v>
      </c>
      <c r="C18" s="2">
        <f>YEAR(MC[[#This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208</v>
      </c>
      <c r="C19" s="2">
        <f>YEAR(MC[[#This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208</v>
      </c>
      <c r="C20" s="2">
        <f>YEAR(MC[[#This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208</v>
      </c>
      <c r="C21" s="2">
        <f>YEAR(MC[[#This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208</v>
      </c>
      <c r="C22" s="2">
        <f>YEAR(MC[[#This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208</v>
      </c>
      <c r="C23" s="2">
        <f>YEAR(MC[[#This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208</v>
      </c>
      <c r="C24" s="2">
        <f>YEAR(MC[[#This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208</v>
      </c>
      <c r="C25" s="2">
        <f>YEAR(MC[[#This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208</v>
      </c>
      <c r="C26" s="2">
        <f>YEAR(MC[[#This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208</v>
      </c>
      <c r="C27" s="2">
        <f>YEAR(MC[[#This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208</v>
      </c>
      <c r="C28" s="2">
        <f>YEAR(MC[[#This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208</v>
      </c>
      <c r="C29" s="2">
        <f>YEAR(MC[[#This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208</v>
      </c>
      <c r="C30" s="2">
        <f>YEAR(MC[[#This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208</v>
      </c>
      <c r="C31" s="2">
        <f>YEAR(MC[[#This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208</v>
      </c>
      <c r="C32" s="2">
        <f>YEAR(MC[[#This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208</v>
      </c>
      <c r="C33" s="2">
        <f>YEAR(MC[[#This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208</v>
      </c>
      <c r="C34" s="2">
        <f>YEAR(MC[[#This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208</v>
      </c>
      <c r="C35" s="2">
        <f>YEAR(MC[[#This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208</v>
      </c>
      <c r="C36" s="2">
        <f>YEAR(MC[[#This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208</v>
      </c>
      <c r="C37" s="2">
        <f>YEAR(MC[[#This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208</v>
      </c>
      <c r="C38" s="2">
        <f>YEAR(MC[[#This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208</v>
      </c>
      <c r="C39" s="2">
        <f>YEAR(MC[[#This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208</v>
      </c>
      <c r="C40" s="2">
        <f>YEAR(MC[[#This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208</v>
      </c>
      <c r="C41" s="2">
        <f>YEAR(MC[[#This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208</v>
      </c>
      <c r="C42" s="2">
        <f>YEAR(MC[[#This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208</v>
      </c>
      <c r="C43" s="2">
        <f>YEAR(MC[[#This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208</v>
      </c>
      <c r="C44" s="2">
        <f>YEAR(MC[[#This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208</v>
      </c>
      <c r="C45" s="2">
        <f>YEAR(MC[[#This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208</v>
      </c>
      <c r="C46" s="2">
        <f>YEAR(MC[[#This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208</v>
      </c>
      <c r="C47" s="2">
        <f>YEAR(MC[[#This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208</v>
      </c>
      <c r="C48" s="2">
        <f>YEAR(MC[[#This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208</v>
      </c>
      <c r="C49" s="2">
        <f>YEAR(MC[[#This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208</v>
      </c>
      <c r="C50" s="2">
        <f>YEAR(MC[[#This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208</v>
      </c>
      <c r="C51" s="2">
        <f>YEAR(MC[[#This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208</v>
      </c>
      <c r="C52" s="2">
        <f>YEAR(MC[[#This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208</v>
      </c>
      <c r="C53" s="2">
        <f>YEAR(MC[[#This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208</v>
      </c>
      <c r="C54" s="2">
        <f>YEAR(MC[[#This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208</v>
      </c>
      <c r="C55" s="2">
        <f>YEAR(MC[[#This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208</v>
      </c>
      <c r="C56" s="2">
        <f>YEAR(MC[[#This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208</v>
      </c>
      <c r="C57" s="2">
        <f>YEAR(MC[[#This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208</v>
      </c>
      <c r="C58" s="2">
        <f>YEAR(MC[[#This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208</v>
      </c>
      <c r="C59" s="2">
        <f>YEAR(MC[[#This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208</v>
      </c>
      <c r="C60" s="2">
        <f>YEAR(MC[[#This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208</v>
      </c>
      <c r="C61" s="2">
        <f>YEAR(MC[[#This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208</v>
      </c>
      <c r="C62" s="2">
        <f>YEAR(MC[[#This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208</v>
      </c>
      <c r="C63" s="2">
        <f>YEAR(MC[[#This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208</v>
      </c>
      <c r="C64" s="2">
        <f>YEAR(MC[[#This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208</v>
      </c>
      <c r="C65" s="2">
        <f>YEAR(MC[[#This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208</v>
      </c>
      <c r="C66" s="2">
        <f>YEAR(MC[[#This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208</v>
      </c>
      <c r="C67" s="2">
        <f>YEAR(MC[[#This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208</v>
      </c>
      <c r="C68" s="2">
        <f>YEAR(MC[[#This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208</v>
      </c>
      <c r="C69" s="2">
        <f>YEAR(MC[[#This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208</v>
      </c>
      <c r="C70" s="2">
        <f>YEAR(MC[[#This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208</v>
      </c>
      <c r="C71" s="2">
        <f>YEAR(MC[[#This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208</v>
      </c>
      <c r="C72" s="2">
        <f>YEAR(MC[[#This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208</v>
      </c>
      <c r="C73" s="2">
        <f>YEAR(MC[[#This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208</v>
      </c>
      <c r="C74" s="2">
        <f>YEAR(MC[[#This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208</v>
      </c>
      <c r="C75" s="2">
        <f>YEAR(MC[[#This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208</v>
      </c>
      <c r="C76" s="2">
        <f>YEAR(MC[[#This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208</v>
      </c>
      <c r="C77" s="2">
        <f>YEAR(MC[[#This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208</v>
      </c>
      <c r="C78" s="2">
        <f>YEAR(MC[[#This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208</v>
      </c>
      <c r="C79" s="2">
        <f>YEAR(MC[[#This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208</v>
      </c>
      <c r="C80" s="2">
        <f>YEAR(MC[[#This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208</v>
      </c>
      <c r="C81" s="2">
        <f>YEAR(MC[[#This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208</v>
      </c>
      <c r="C82" s="2">
        <f>YEAR(MC[[#This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208</v>
      </c>
      <c r="C83" s="2">
        <f>YEAR(MC[[#This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208</v>
      </c>
      <c r="C84" s="2">
        <f>YEAR(MC[[#This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208</v>
      </c>
      <c r="C85" s="2">
        <f>YEAR(MC[[#This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208</v>
      </c>
      <c r="C86" s="2">
        <f>YEAR(MC[[#This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208</v>
      </c>
      <c r="C87" s="2">
        <f>YEAR(MC[[#This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208</v>
      </c>
      <c r="C88" s="2">
        <f>YEAR(MC[[#This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208</v>
      </c>
      <c r="C89" s="2">
        <f>YEAR(MC[[#This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208</v>
      </c>
      <c r="C90" s="2">
        <f>YEAR(MC[[#This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208</v>
      </c>
      <c r="C91" s="2">
        <f>YEAR(MC[[#This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208</v>
      </c>
      <c r="C92" s="2">
        <f>YEAR(MC[[#This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208</v>
      </c>
      <c r="C93" s="2">
        <f>YEAR(MC[[#This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208</v>
      </c>
      <c r="C94" s="2">
        <f>YEAR(MC[[#This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208</v>
      </c>
      <c r="C95" s="2">
        <f>YEAR(MC[[#This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208</v>
      </c>
      <c r="C96" s="2">
        <f>YEAR(MC[[#This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208</v>
      </c>
      <c r="C97" s="2">
        <f>YEAR(MC[[#This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208</v>
      </c>
      <c r="C98" s="2">
        <f>YEAR(MC[[#This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208</v>
      </c>
      <c r="C99" s="2">
        <f>YEAR(MC[[#This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208</v>
      </c>
      <c r="C100" s="2">
        <f>YEAR(MC[[#This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208</v>
      </c>
      <c r="C101" s="2">
        <f>YEAR(MC[[#This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208</v>
      </c>
      <c r="C102" s="2">
        <f>YEAR(MC[[#This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208</v>
      </c>
      <c r="C103" s="2">
        <f>YEAR(MC[[#This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208</v>
      </c>
      <c r="C104" s="2">
        <f>YEAR(MC[[#This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208</v>
      </c>
      <c r="C105" s="2">
        <f>YEAR(MC[[#This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208</v>
      </c>
      <c r="C106" s="2">
        <f>YEAR(MC[[#This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208</v>
      </c>
      <c r="C107" s="2">
        <f>YEAR(MC[[#This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208</v>
      </c>
      <c r="C108" s="2">
        <f>YEAR(MC[[#This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208</v>
      </c>
      <c r="C109" s="2">
        <f>YEAR(MC[[#This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208</v>
      </c>
      <c r="C110" s="2">
        <f>YEAR(MC[[#This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208</v>
      </c>
      <c r="C111" s="2">
        <f>YEAR(MC[[#This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208</v>
      </c>
      <c r="C112" s="2">
        <f>YEAR(MC[[#This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208</v>
      </c>
      <c r="C113" s="2">
        <f>YEAR(MC[[#This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208</v>
      </c>
      <c r="C114" s="2">
        <f>YEAR(MC[[#This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208</v>
      </c>
      <c r="C115" s="2">
        <f>YEAR(MC[[#This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208</v>
      </c>
      <c r="C116" s="2">
        <f>YEAR(MC[[#This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208</v>
      </c>
      <c r="C117" s="2">
        <f>YEAR(MC[[#This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208</v>
      </c>
      <c r="C118" s="2">
        <f>YEAR(MC[[#This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208</v>
      </c>
      <c r="C119" s="2">
        <f>YEAR(MC[[#This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208</v>
      </c>
      <c r="C120" s="2">
        <f>YEAR(MC[[#This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208</v>
      </c>
      <c r="C121" s="2">
        <f>YEAR(MC[[#This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208</v>
      </c>
      <c r="C122" s="2">
        <f>YEAR(MC[[#This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208</v>
      </c>
      <c r="C123" s="2">
        <f>YEAR(MC[[#This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208</v>
      </c>
      <c r="C124" s="2">
        <f>YEAR(MC[[#This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925</v>
      </c>
    </row>
    <row r="125" spans="1:24">
      <c r="A125" s="2">
        <v>123</v>
      </c>
      <c r="B125" s="2" t="s">
        <v>208</v>
      </c>
      <c r="C125" s="2">
        <f>YEAR(MC[[#This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208</v>
      </c>
      <c r="C126" s="2">
        <f>YEAR(MC[[#This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208</v>
      </c>
      <c r="C127" s="2">
        <f>YEAR(MC[[#This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926</v>
      </c>
    </row>
    <row r="128" spans="1:24">
      <c r="A128" s="2">
        <v>126</v>
      </c>
      <c r="B128" s="2" t="s">
        <v>208</v>
      </c>
      <c r="C128" s="2">
        <f>YEAR(MC[[#This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926</v>
      </c>
    </row>
    <row r="129" spans="1:24">
      <c r="A129" s="2">
        <v>127</v>
      </c>
      <c r="B129" s="2" t="s">
        <v>208</v>
      </c>
      <c r="C129" s="2">
        <f>YEAR(MC[[#This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926</v>
      </c>
    </row>
    <row r="130" spans="1:24">
      <c r="A130" s="2">
        <v>128</v>
      </c>
      <c r="B130" s="2" t="s">
        <v>208</v>
      </c>
      <c r="C130" s="2">
        <f>YEAR(MC[[#This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926</v>
      </c>
    </row>
    <row r="131" spans="1:24">
      <c r="A131" s="2">
        <v>129</v>
      </c>
      <c r="B131" s="2" t="s">
        <v>208</v>
      </c>
      <c r="C131" s="2">
        <f>YEAR(MC[[#This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925</v>
      </c>
    </row>
    <row r="132" spans="1:24">
      <c r="A132" s="2">
        <v>130</v>
      </c>
      <c r="B132" s="2" t="s">
        <v>208</v>
      </c>
      <c r="C132" s="2">
        <f>YEAR(MC[[#This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925</v>
      </c>
    </row>
    <row r="133" spans="1:24">
      <c r="A133" s="2">
        <v>131</v>
      </c>
      <c r="B133" s="2" t="s">
        <v>208</v>
      </c>
      <c r="C133" s="2">
        <f>YEAR(MC[[#This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925</v>
      </c>
    </row>
    <row r="134" spans="1:24">
      <c r="A134" s="2">
        <v>132</v>
      </c>
      <c r="B134" s="2" t="s">
        <v>208</v>
      </c>
      <c r="C134" s="2">
        <f>YEAR(MC[[#This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925</v>
      </c>
    </row>
    <row r="135" spans="1:24">
      <c r="A135" s="2">
        <v>133</v>
      </c>
      <c r="B135" s="2" t="s">
        <v>208</v>
      </c>
      <c r="C135" s="2">
        <f>YEAR(MC[[#This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925</v>
      </c>
    </row>
    <row r="136" spans="1:24">
      <c r="A136" s="2">
        <v>134</v>
      </c>
      <c r="B136" s="2" t="s">
        <v>208</v>
      </c>
      <c r="C136" s="2">
        <f>YEAR(MC[[#This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925</v>
      </c>
    </row>
    <row r="137" spans="1:24">
      <c r="A137" s="2">
        <v>135</v>
      </c>
      <c r="B137" s="2" t="s">
        <v>208</v>
      </c>
      <c r="C137" s="2">
        <f>YEAR(MC[[#This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925</v>
      </c>
    </row>
    <row r="138" spans="1:24">
      <c r="A138" s="2">
        <v>136</v>
      </c>
      <c r="B138" s="2" t="s">
        <v>208</v>
      </c>
      <c r="C138" s="2">
        <f>YEAR(MC[[#This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208</v>
      </c>
      <c r="C139" s="2">
        <f>YEAR(MC[[#This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208</v>
      </c>
      <c r="C140" s="2">
        <f>YEAR(MC[[#This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208</v>
      </c>
      <c r="C141" s="2">
        <f>YEAR(MC[[#This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208</v>
      </c>
      <c r="C142" s="2">
        <f>YEAR(MC[[#This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208</v>
      </c>
      <c r="C143" s="2">
        <f>YEAR(MC[[#This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208</v>
      </c>
      <c r="C144" s="2">
        <f>YEAR(MC[[#This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208</v>
      </c>
      <c r="C145" s="2">
        <f>YEAR(MC[[#This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208</v>
      </c>
      <c r="C146" s="2">
        <f>YEAR(MC[[#This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208</v>
      </c>
      <c r="C147" s="2">
        <f>YEAR(MC[[#This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208</v>
      </c>
      <c r="C148" s="2">
        <f>YEAR(MC[[#This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208</v>
      </c>
      <c r="C149" s="2">
        <f>YEAR(MC[[#This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208</v>
      </c>
      <c r="C150" s="2">
        <f>YEAR(MC[[#This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208</v>
      </c>
      <c r="C151" s="2">
        <f>YEAR(MC[[#This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208</v>
      </c>
      <c r="C152" s="2">
        <f>YEAR(MC[[#This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208</v>
      </c>
      <c r="C153" s="2">
        <f>YEAR(MC[[#This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208</v>
      </c>
      <c r="C154" s="2">
        <f>YEAR(MC[[#This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208</v>
      </c>
      <c r="C155" s="2">
        <f>YEAR(MC[[#This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208</v>
      </c>
      <c r="C156" s="2">
        <f>YEAR(MC[[#This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208</v>
      </c>
      <c r="C157" s="2">
        <f>YEAR(MC[[#This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208</v>
      </c>
      <c r="C158" s="2">
        <f>YEAR(MC[[#This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208</v>
      </c>
      <c r="C159" s="2">
        <f>YEAR(MC[[#This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208</v>
      </c>
      <c r="C160" s="2">
        <f>YEAR(MC[[#This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208</v>
      </c>
      <c r="C161" s="2">
        <f>YEAR(MC[[#This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208</v>
      </c>
      <c r="C162" s="2">
        <f>YEAR(MC[[#This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208</v>
      </c>
      <c r="C163" s="2">
        <f>YEAR(MC[[#This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208</v>
      </c>
      <c r="C164" s="2">
        <f>YEAR(MC[[#This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208</v>
      </c>
      <c r="C165" s="2">
        <f>YEAR(MC[[#This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208</v>
      </c>
      <c r="C166" s="2">
        <f>YEAR(MC[[#This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208</v>
      </c>
      <c r="C167" s="2">
        <f>YEAR(MC[[#This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208</v>
      </c>
      <c r="C168" s="2">
        <f>YEAR(MC[[#This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208</v>
      </c>
      <c r="C169" s="2">
        <f>YEAR(MC[[#This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208</v>
      </c>
      <c r="C170" s="2">
        <f>YEAR(MC[[#This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208</v>
      </c>
      <c r="C171" s="2">
        <f>YEAR(MC[[#This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208</v>
      </c>
      <c r="C172" s="2">
        <f>YEAR(MC[[#This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208</v>
      </c>
      <c r="C173" s="2">
        <f>YEAR(MC[[#This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208</v>
      </c>
      <c r="C174" s="2">
        <f>YEAR(MC[[#This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208</v>
      </c>
      <c r="C175" s="2">
        <f>YEAR(MC[[#This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208</v>
      </c>
      <c r="C176" s="2">
        <f>YEAR(MC[[#This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208</v>
      </c>
      <c r="C177" s="2">
        <f>YEAR(MC[[#This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208</v>
      </c>
      <c r="C178" s="2">
        <f>YEAR(MC[[#This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208</v>
      </c>
      <c r="C179" s="2">
        <f>YEAR(MC[[#This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208</v>
      </c>
      <c r="C180" s="2">
        <f>YEAR(MC[[#This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208</v>
      </c>
      <c r="C181" s="2">
        <f>YEAR(MC[[#This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208</v>
      </c>
      <c r="C182" s="2">
        <f>YEAR(MC[[#This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208</v>
      </c>
      <c r="C183" s="2">
        <f>YEAR(MC[[#This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208</v>
      </c>
      <c r="C184" s="2">
        <f>YEAR(MC[[#This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208</v>
      </c>
      <c r="C185" s="2">
        <f>YEAR(MC[[#This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208</v>
      </c>
      <c r="C186" s="2">
        <f>YEAR(MC[[#This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208</v>
      </c>
      <c r="C187" s="2">
        <f>YEAR(MC[[#This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208</v>
      </c>
      <c r="C188" s="2">
        <f>YEAR(MC[[#This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208</v>
      </c>
      <c r="C189" s="2">
        <f>YEAR(MC[[#This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208</v>
      </c>
      <c r="C190" s="2">
        <f>YEAR(MC[[#This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208</v>
      </c>
      <c r="C191" s="2">
        <f>YEAR(MC[[#This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208</v>
      </c>
      <c r="C192" s="2">
        <f>YEAR(MC[[#This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208</v>
      </c>
      <c r="C193" s="2">
        <f>YEAR(MC[[#This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208</v>
      </c>
      <c r="C194" s="2">
        <f>YEAR(MC[[#This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208</v>
      </c>
      <c r="C195" s="2">
        <f>YEAR(MC[[#This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208</v>
      </c>
      <c r="C196" s="2">
        <f>YEAR(MC[[#This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208</v>
      </c>
      <c r="C197" s="2">
        <f>YEAR(MC[[#This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208</v>
      </c>
      <c r="C198" s="2">
        <f>YEAR(MC[[#This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208</v>
      </c>
      <c r="C199" s="2">
        <f>YEAR(MC[[#This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208</v>
      </c>
      <c r="C200" s="2">
        <f>YEAR(MC[[#This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208</v>
      </c>
      <c r="C201" s="2">
        <f>YEAR(MC[[#This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208</v>
      </c>
      <c r="C202" s="2">
        <f>YEAR(MC[[#This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208</v>
      </c>
      <c r="C203" s="2">
        <f>YEAR(MC[[#This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208</v>
      </c>
      <c r="C204" s="2">
        <f>YEAR(MC[[#This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208</v>
      </c>
      <c r="C205" s="2">
        <f>YEAR(MC[[#This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208</v>
      </c>
      <c r="C206" s="2">
        <f>YEAR(MC[[#This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208</v>
      </c>
      <c r="C207" s="2">
        <f>YEAR(MC[[#This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208</v>
      </c>
      <c r="C208" s="2">
        <f>YEAR(MC[[#This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208</v>
      </c>
      <c r="C209" s="2">
        <f>YEAR(MC[[#This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208</v>
      </c>
      <c r="C210" s="2">
        <f>YEAR(MC[[#This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208</v>
      </c>
      <c r="C211" s="2">
        <f>YEAR(MC[[#This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208</v>
      </c>
      <c r="C212" s="2">
        <f>YEAR(MC[[#This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208</v>
      </c>
      <c r="C213" s="2">
        <f>YEAR(MC[[#This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208</v>
      </c>
      <c r="C214" s="2">
        <f>YEAR(MC[[#This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208</v>
      </c>
      <c r="C215" s="2">
        <f>YEAR(MC[[#This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208</v>
      </c>
      <c r="C216" s="2">
        <f>YEAR(MC[[#This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208</v>
      </c>
      <c r="C217" s="2">
        <f>YEAR(MC[[#This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208</v>
      </c>
      <c r="C218" s="2">
        <f>YEAR(MC[[#This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208</v>
      </c>
      <c r="C219" s="2">
        <f>YEAR(MC[[#This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208</v>
      </c>
      <c r="C220" s="2">
        <f>YEAR(MC[[#This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208</v>
      </c>
      <c r="C221" s="2">
        <f>YEAR(MC[[#This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208</v>
      </c>
      <c r="C222" s="2">
        <f>YEAR(MC[[#This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208</v>
      </c>
      <c r="C223" s="2">
        <f>YEAR(MC[[#This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208</v>
      </c>
      <c r="C224" s="2">
        <f>YEAR(MC[[#This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208</v>
      </c>
      <c r="C225" s="2">
        <f>YEAR(MC[[#This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208</v>
      </c>
      <c r="C226" s="2">
        <f>YEAR(MC[[#This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208</v>
      </c>
      <c r="C227" s="2">
        <f>YEAR(MC[[#This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208</v>
      </c>
      <c r="C228" s="2">
        <f>YEAR(MC[[#This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208</v>
      </c>
      <c r="C229" s="2">
        <f>YEAR(MC[[#This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208</v>
      </c>
      <c r="C230" s="2">
        <f>YEAR(MC[[#This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208</v>
      </c>
      <c r="C231" s="2">
        <f>YEAR(MC[[#This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208</v>
      </c>
      <c r="C232" s="2">
        <f>YEAR(MC[[#This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927</v>
      </c>
    </row>
    <row r="233" spans="1:22">
      <c r="A233" s="2">
        <v>231</v>
      </c>
      <c r="B233" s="2" t="s">
        <v>208</v>
      </c>
      <c r="C233" s="2">
        <f>YEAR(MC[[#This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927</v>
      </c>
    </row>
    <row r="234" spans="1:22">
      <c r="A234" s="2">
        <v>232</v>
      </c>
      <c r="B234" s="2" t="s">
        <v>208</v>
      </c>
      <c r="C234" s="2">
        <f>YEAR(MC[[#This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927</v>
      </c>
    </row>
    <row r="235" spans="1:22">
      <c r="A235" s="2">
        <v>233</v>
      </c>
      <c r="B235" s="2" t="s">
        <v>208</v>
      </c>
      <c r="C235" s="2">
        <f>YEAR(MC[[#This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927</v>
      </c>
    </row>
    <row r="236" spans="1:22">
      <c r="A236" s="2">
        <v>234</v>
      </c>
      <c r="B236" s="2" t="s">
        <v>208</v>
      </c>
      <c r="C236" s="2">
        <f>YEAR(MC[[#This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927</v>
      </c>
    </row>
    <row r="237" spans="1:22">
      <c r="A237" s="2">
        <v>235</v>
      </c>
      <c r="B237" s="2" t="s">
        <v>208</v>
      </c>
      <c r="C237" s="2">
        <f>YEAR(MC[[#This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927</v>
      </c>
    </row>
    <row r="238" spans="1:22">
      <c r="A238" s="2">
        <v>236</v>
      </c>
      <c r="B238" s="2" t="s">
        <v>208</v>
      </c>
      <c r="C238" s="2">
        <f>YEAR(MC[[#This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927</v>
      </c>
    </row>
    <row r="239" spans="1:22">
      <c r="A239" s="2">
        <v>237</v>
      </c>
      <c r="B239" s="2" t="s">
        <v>208</v>
      </c>
      <c r="C239" s="2">
        <f>YEAR(MC[[#This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927</v>
      </c>
    </row>
    <row r="240" spans="1:22">
      <c r="A240" s="2">
        <v>238</v>
      </c>
      <c r="B240" s="2" t="s">
        <v>208</v>
      </c>
      <c r="C240" s="2">
        <f>YEAR(MC[[#This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927</v>
      </c>
    </row>
    <row r="241" spans="1:24">
      <c r="A241" s="2">
        <v>239</v>
      </c>
      <c r="B241" s="2" t="s">
        <v>208</v>
      </c>
      <c r="C241" s="2">
        <f>YEAR(MC[[#This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927</v>
      </c>
    </row>
    <row r="242" spans="1:24">
      <c r="A242" s="2">
        <v>240</v>
      </c>
      <c r="B242" s="2" t="s">
        <v>208</v>
      </c>
      <c r="C242" s="2">
        <f>YEAR(MC[[#This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927</v>
      </c>
    </row>
    <row r="243" spans="1:24">
      <c r="A243" s="2">
        <v>241</v>
      </c>
      <c r="B243" s="2" t="s">
        <v>208</v>
      </c>
      <c r="C243" s="2">
        <f>YEAR(MC[[#This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927</v>
      </c>
    </row>
    <row r="244" spans="1:24">
      <c r="A244" s="2">
        <v>242</v>
      </c>
      <c r="B244" s="2" t="s">
        <v>208</v>
      </c>
      <c r="C244" s="2">
        <f>YEAR(MC[[#This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927</v>
      </c>
    </row>
    <row r="245" spans="1:24">
      <c r="A245" s="2">
        <v>243</v>
      </c>
      <c r="B245" s="2" t="s">
        <v>208</v>
      </c>
      <c r="C245" s="2">
        <f>YEAR(MC[[#This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927</v>
      </c>
    </row>
    <row r="246" spans="1:24">
      <c r="A246" s="2">
        <v>244</v>
      </c>
      <c r="B246" s="2" t="s">
        <v>208</v>
      </c>
      <c r="C246" s="2">
        <f>YEAR(MC[[#This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927</v>
      </c>
    </row>
    <row r="247" spans="1:24">
      <c r="A247" s="2">
        <v>245</v>
      </c>
      <c r="B247" s="2" t="s">
        <v>208</v>
      </c>
      <c r="C247" s="2">
        <f>YEAR(MC[[#This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927</v>
      </c>
    </row>
    <row r="248" spans="1:24">
      <c r="A248" s="2">
        <v>246</v>
      </c>
      <c r="B248" s="2" t="s">
        <v>208</v>
      </c>
      <c r="C248" s="2">
        <f>YEAR(MC[[#This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927</v>
      </c>
    </row>
    <row r="249" spans="1:24">
      <c r="A249" s="2">
        <v>247</v>
      </c>
      <c r="B249" s="2" t="s">
        <v>208</v>
      </c>
      <c r="C249" s="2">
        <f>YEAR(MC[[#This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927</v>
      </c>
    </row>
    <row r="250" spans="1:24">
      <c r="A250" s="2">
        <v>248</v>
      </c>
      <c r="B250" s="2" t="s">
        <v>208</v>
      </c>
      <c r="C250" s="2">
        <f>YEAR(MC[[#This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208</v>
      </c>
      <c r="C251" s="2">
        <f>YEAR(MC[[#This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927</v>
      </c>
    </row>
    <row r="252" spans="1:24">
      <c r="A252" s="2">
        <v>250</v>
      </c>
      <c r="B252" s="2" t="s">
        <v>208</v>
      </c>
      <c r="C252" s="2">
        <f>YEAR(MC[[#This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927</v>
      </c>
      <c r="X252" t="s">
        <v>928</v>
      </c>
    </row>
    <row r="253" spans="1:24">
      <c r="A253" s="2">
        <v>251</v>
      </c>
      <c r="B253" s="2" t="s">
        <v>208</v>
      </c>
      <c r="C253" s="2">
        <f>YEAR(MC[[#This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927</v>
      </c>
    </row>
    <row r="254" spans="1:24">
      <c r="A254" s="2">
        <v>252</v>
      </c>
      <c r="B254" s="2" t="s">
        <v>208</v>
      </c>
      <c r="C254" s="2">
        <f>YEAR(MC[[#This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927</v>
      </c>
    </row>
    <row r="255" spans="1:24">
      <c r="A255" s="2">
        <v>253</v>
      </c>
      <c r="B255" s="2" t="s">
        <v>208</v>
      </c>
      <c r="C255" s="2">
        <f>YEAR(MC[[#This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927</v>
      </c>
    </row>
    <row r="256" spans="1:24">
      <c r="A256" s="2">
        <v>254</v>
      </c>
      <c r="B256" s="2" t="s">
        <v>208</v>
      </c>
      <c r="C256" s="2">
        <f>YEAR(MC[[#This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927</v>
      </c>
    </row>
    <row r="257" spans="1:22">
      <c r="A257" s="2">
        <v>255</v>
      </c>
      <c r="B257" s="2" t="s">
        <v>208</v>
      </c>
      <c r="C257" s="2">
        <f>YEAR(MC[[#This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927</v>
      </c>
    </row>
    <row r="258" spans="1:22">
      <c r="A258" s="2">
        <v>256</v>
      </c>
      <c r="B258" s="2" t="s">
        <v>208</v>
      </c>
      <c r="C258" s="2">
        <f>YEAR(MC[[#This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927</v>
      </c>
    </row>
    <row r="259" spans="1:22">
      <c r="A259" s="2">
        <v>257</v>
      </c>
      <c r="B259" s="2" t="s">
        <v>208</v>
      </c>
      <c r="C259" s="2">
        <f>YEAR(MC[[#This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11" t="s">
        <v>927</v>
      </c>
    </row>
    <row r="260" spans="1:22">
      <c r="A260" s="2">
        <v>258</v>
      </c>
      <c r="B260" s="2" t="s">
        <v>208</v>
      </c>
      <c r="C260" s="2">
        <f>YEAR(MC[[#This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11" t="s">
        <v>927</v>
      </c>
    </row>
    <row r="261" spans="1:22">
      <c r="A261" s="2">
        <v>259</v>
      </c>
      <c r="B261" s="2" t="s">
        <v>208</v>
      </c>
      <c r="C261" s="2">
        <f>YEAR(MC[[#This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11" t="s">
        <v>927</v>
      </c>
    </row>
    <row r="262" spans="1:22">
      <c r="A262" s="2">
        <v>260</v>
      </c>
      <c r="B262" s="2" t="s">
        <v>208</v>
      </c>
      <c r="C262" s="2">
        <f>YEAR(MC[[#This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11" t="s">
        <v>927</v>
      </c>
    </row>
    <row r="263" spans="1:22">
      <c r="A263" s="2">
        <v>261</v>
      </c>
      <c r="B263" s="2" t="s">
        <v>208</v>
      </c>
      <c r="C263" s="2">
        <f>YEAR(MC[[#This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11" t="s">
        <v>927</v>
      </c>
    </row>
    <row r="264" spans="1:22">
      <c r="A264" s="2">
        <v>262</v>
      </c>
      <c r="B264" s="2" t="s">
        <v>208</v>
      </c>
      <c r="C264" s="2">
        <f>YEAR(MC[[#This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11" t="s">
        <v>927</v>
      </c>
    </row>
    <row r="265" spans="1:22">
      <c r="A265" s="2">
        <v>263</v>
      </c>
      <c r="B265" s="2" t="s">
        <v>208</v>
      </c>
      <c r="C265" s="2">
        <f>YEAR(MC[[#This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11" t="s">
        <v>927</v>
      </c>
    </row>
    <row r="266" spans="1:22">
      <c r="A266" s="2">
        <v>264</v>
      </c>
      <c r="B266" s="2" t="s">
        <v>208</v>
      </c>
      <c r="C266" s="2">
        <f>YEAR(MC[[#This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11" t="s">
        <v>927</v>
      </c>
    </row>
    <row r="267" spans="1:22">
      <c r="A267" s="2">
        <v>265</v>
      </c>
      <c r="B267" s="2" t="s">
        <v>208</v>
      </c>
      <c r="C267" s="2">
        <f>YEAR(MC[[#This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11" t="s">
        <v>927</v>
      </c>
    </row>
    <row r="268" spans="1:22">
      <c r="A268" s="2">
        <v>266</v>
      </c>
      <c r="B268" s="2" t="s">
        <v>208</v>
      </c>
      <c r="C268" s="2">
        <f>YEAR(MC[[#This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11" t="s">
        <v>927</v>
      </c>
    </row>
    <row r="269" spans="1:22">
      <c r="A269" s="2">
        <v>267</v>
      </c>
      <c r="B269" s="2" t="s">
        <v>208</v>
      </c>
      <c r="C269" s="2">
        <f>YEAR(MC[[#This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927</v>
      </c>
    </row>
    <row r="270" spans="1:22">
      <c r="A270" s="2">
        <v>268</v>
      </c>
      <c r="B270" s="2" t="s">
        <v>208</v>
      </c>
      <c r="C270" s="2">
        <f>YEAR(MC[[#This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927</v>
      </c>
    </row>
    <row r="271" spans="1:22">
      <c r="A271" s="2">
        <v>269</v>
      </c>
      <c r="B271" s="2" t="s">
        <v>208</v>
      </c>
      <c r="C271" s="2">
        <f>YEAR(MC[[#This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927</v>
      </c>
    </row>
    <row r="272" spans="1:22">
      <c r="A272" s="2">
        <v>270</v>
      </c>
      <c r="B272" s="2" t="s">
        <v>208</v>
      </c>
      <c r="C272" s="2">
        <f>YEAR(MC[[#This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927</v>
      </c>
    </row>
    <row r="273" spans="1:24">
      <c r="A273" s="2">
        <v>271</v>
      </c>
      <c r="B273" s="2" t="s">
        <v>208</v>
      </c>
      <c r="C273" s="2">
        <f>YEAR(MC[[#This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927</v>
      </c>
    </row>
    <row r="274" spans="1:24">
      <c r="A274" s="2">
        <v>272</v>
      </c>
      <c r="B274" s="2" t="s">
        <v>208</v>
      </c>
      <c r="C274" s="2">
        <f>YEAR(MC[[#This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927</v>
      </c>
      <c r="X274" s="211" t="s">
        <v>929</v>
      </c>
    </row>
    <row r="275" spans="1:24">
      <c r="A275" s="2">
        <v>273</v>
      </c>
      <c r="B275" s="2" t="s">
        <v>208</v>
      </c>
      <c r="C275" s="2">
        <f>YEAR(MC[[#This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927</v>
      </c>
    </row>
    <row r="276" spans="1:24">
      <c r="A276" s="2">
        <v>274</v>
      </c>
      <c r="B276" s="2" t="s">
        <v>208</v>
      </c>
      <c r="C276" s="2">
        <f>YEAR(MC[[#This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927</v>
      </c>
    </row>
    <row r="277" spans="1:24">
      <c r="A277" s="2">
        <v>275</v>
      </c>
      <c r="B277" s="2" t="s">
        <v>208</v>
      </c>
      <c r="C277" s="2">
        <f>YEAR(MC[[#This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927</v>
      </c>
    </row>
    <row r="278" spans="1:24">
      <c r="A278" s="2">
        <v>276</v>
      </c>
      <c r="B278" s="2" t="s">
        <v>208</v>
      </c>
      <c r="C278" s="2">
        <f>YEAR(MC[[#This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927</v>
      </c>
    </row>
    <row r="279" spans="1:24">
      <c r="A279" s="2">
        <v>277</v>
      </c>
      <c r="B279" s="2" t="s">
        <v>208</v>
      </c>
      <c r="C279" s="2">
        <f>YEAR(MC[[#This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927</v>
      </c>
    </row>
    <row r="280" spans="1:24">
      <c r="A280" s="2">
        <v>278</v>
      </c>
      <c r="B280" s="2" t="s">
        <v>208</v>
      </c>
      <c r="C280" s="2">
        <f>YEAR(MC[[#This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927</v>
      </c>
    </row>
    <row r="281" spans="1:24">
      <c r="A281" s="2">
        <v>279</v>
      </c>
      <c r="B281" s="2" t="s">
        <v>208</v>
      </c>
      <c r="C281" s="2">
        <f>YEAR(MC[[#This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927</v>
      </c>
    </row>
    <row r="282" spans="1:24">
      <c r="A282" s="2">
        <v>280</v>
      </c>
      <c r="B282" s="2" t="s">
        <v>208</v>
      </c>
      <c r="C282" s="2">
        <f>YEAR(MC[[#This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927</v>
      </c>
    </row>
    <row r="283" spans="1:24">
      <c r="A283" s="2">
        <v>281</v>
      </c>
      <c r="B283" s="2" t="s">
        <v>208</v>
      </c>
      <c r="C283" s="2">
        <f>YEAR(MC[[#This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927</v>
      </c>
    </row>
    <row r="284" spans="1:24">
      <c r="A284" s="2">
        <v>282</v>
      </c>
      <c r="B284" s="2" t="s">
        <v>208</v>
      </c>
      <c r="C284" s="2">
        <f>YEAR(MC[[#This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927</v>
      </c>
    </row>
    <row r="285" spans="1:24">
      <c r="A285" s="2">
        <v>283</v>
      </c>
      <c r="B285" s="2" t="s">
        <v>208</v>
      </c>
      <c r="C285" s="2">
        <f>YEAR(MC[[#This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927</v>
      </c>
    </row>
    <row r="286" spans="1:24">
      <c r="A286" s="2">
        <v>284</v>
      </c>
      <c r="B286" s="2" t="s">
        <v>208</v>
      </c>
      <c r="C286" s="2">
        <f>YEAR(MC[[#This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927</v>
      </c>
    </row>
    <row r="287" spans="1:24">
      <c r="A287" s="2">
        <v>285</v>
      </c>
      <c r="B287" s="2" t="s">
        <v>208</v>
      </c>
      <c r="C287" s="2">
        <f>YEAR(MC[[#This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I287" s="216" t="s">
        <v>930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927</v>
      </c>
      <c r="X287" t="s">
        <v>931</v>
      </c>
    </row>
    <row r="288" spans="1:24">
      <c r="A288" s="2">
        <v>286</v>
      </c>
      <c r="B288" s="2" t="s">
        <v>208</v>
      </c>
      <c r="C288" s="2">
        <f>YEAR(MC[[#This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927</v>
      </c>
    </row>
    <row r="289" spans="1:22">
      <c r="A289" s="2">
        <v>287</v>
      </c>
      <c r="B289" s="2" t="s">
        <v>208</v>
      </c>
      <c r="C289" s="2">
        <f>YEAR(MC[[#This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208</v>
      </c>
      <c r="C290" s="2">
        <f>YEAR(MC[[#This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927</v>
      </c>
    </row>
    <row r="291" spans="1:22">
      <c r="A291" s="2">
        <v>289</v>
      </c>
      <c r="B291" s="2" t="s">
        <v>208</v>
      </c>
      <c r="C291" s="2">
        <f>YEAR(MC[[#This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927</v>
      </c>
    </row>
    <row r="292" spans="1:22">
      <c r="A292" s="2">
        <v>290</v>
      </c>
      <c r="B292" s="2" t="s">
        <v>208</v>
      </c>
      <c r="C292" s="2">
        <f>YEAR(MC[[#This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208</v>
      </c>
      <c r="C293" s="2">
        <f>YEAR(MC[[#This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927</v>
      </c>
    </row>
    <row r="294" spans="1:22">
      <c r="A294" s="2">
        <v>292</v>
      </c>
      <c r="B294" s="2" t="s">
        <v>208</v>
      </c>
      <c r="C294" s="2">
        <f>YEAR(MC[[#This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927</v>
      </c>
    </row>
    <row r="295" spans="1:22">
      <c r="A295" s="2">
        <v>293</v>
      </c>
      <c r="B295" s="2" t="s">
        <v>208</v>
      </c>
      <c r="C295" s="2">
        <f>YEAR(MC[[#This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927</v>
      </c>
    </row>
    <row r="296" spans="1:22">
      <c r="A296" s="2">
        <v>294</v>
      </c>
      <c r="B296" s="2" t="s">
        <v>208</v>
      </c>
      <c r="C296" s="2">
        <f>YEAR(MC[[#This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927</v>
      </c>
    </row>
    <row r="297" spans="1:22">
      <c r="A297" s="2">
        <v>295</v>
      </c>
      <c r="B297" s="2" t="s">
        <v>208</v>
      </c>
      <c r="C297" s="2">
        <f>YEAR(MC[[#This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927</v>
      </c>
    </row>
    <row r="298" spans="1:22">
      <c r="A298" s="2">
        <v>296</v>
      </c>
      <c r="B298" s="2" t="s">
        <v>208</v>
      </c>
      <c r="C298" s="2">
        <f>YEAR(MC[[#This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927</v>
      </c>
    </row>
    <row r="299" spans="1:22">
      <c r="A299" s="2">
        <v>297</v>
      </c>
      <c r="B299" s="2" t="s">
        <v>208</v>
      </c>
      <c r="C299" s="2">
        <f>YEAR(MC[[#This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927</v>
      </c>
    </row>
    <row r="300" spans="1:22">
      <c r="A300" s="2">
        <v>298</v>
      </c>
      <c r="B300" s="2" t="s">
        <v>208</v>
      </c>
      <c r="C300" s="2">
        <f>YEAR(MC[[#This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927</v>
      </c>
    </row>
    <row r="301" spans="1:22">
      <c r="A301" s="2">
        <v>299</v>
      </c>
      <c r="B301" s="2" t="s">
        <v>208</v>
      </c>
      <c r="C301" s="2">
        <f>YEAR(MC[[#This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927</v>
      </c>
    </row>
    <row r="302" spans="1:22">
      <c r="A302" s="2">
        <v>300</v>
      </c>
      <c r="B302" s="2" t="s">
        <v>208</v>
      </c>
      <c r="C302" s="2">
        <f>YEAR(MC[[#This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927</v>
      </c>
    </row>
    <row r="303" spans="1:22">
      <c r="A303" s="2">
        <v>301</v>
      </c>
      <c r="B303" s="2" t="s">
        <v>208</v>
      </c>
      <c r="C303" s="2">
        <f>YEAR(MC[[#This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208</v>
      </c>
      <c r="C304" s="2">
        <f>YEAR(MC[[#This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927</v>
      </c>
    </row>
    <row r="305" spans="1:24">
      <c r="A305" s="2">
        <v>303</v>
      </c>
      <c r="B305" s="2" t="s">
        <v>208</v>
      </c>
      <c r="C305" s="2">
        <f>YEAR(MC[[#This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927</v>
      </c>
    </row>
    <row r="306" spans="1:24">
      <c r="A306" s="2">
        <v>304</v>
      </c>
      <c r="B306" s="2" t="s">
        <v>208</v>
      </c>
      <c r="C306" s="2">
        <f>YEAR(MC[[#This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927</v>
      </c>
    </row>
    <row r="307" spans="1:24">
      <c r="A307" s="2">
        <v>305</v>
      </c>
      <c r="B307" s="2" t="s">
        <v>208</v>
      </c>
      <c r="C307" s="2">
        <f>YEAR(MC[[#This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I307" s="216" t="s">
        <v>932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927</v>
      </c>
      <c r="X307" s="211" t="s">
        <v>933</v>
      </c>
    </row>
    <row r="308" spans="1:24">
      <c r="A308" s="2">
        <v>306</v>
      </c>
      <c r="B308" s="2" t="s">
        <v>208</v>
      </c>
      <c r="C308" s="2">
        <f>YEAR(MC[[#This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927</v>
      </c>
    </row>
    <row r="309" spans="1:24">
      <c r="A309" s="2">
        <v>307</v>
      </c>
      <c r="B309" s="2" t="s">
        <v>208</v>
      </c>
      <c r="C309" s="2">
        <f>YEAR(MC[[#This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927</v>
      </c>
    </row>
    <row r="310" spans="1:24">
      <c r="A310" s="2">
        <v>308</v>
      </c>
      <c r="B310" s="2" t="s">
        <v>208</v>
      </c>
      <c r="C310" s="2">
        <f>YEAR(MC[[#This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927</v>
      </c>
    </row>
    <row r="311" spans="1:24">
      <c r="A311" s="2">
        <v>309</v>
      </c>
      <c r="B311" s="2" t="s">
        <v>208</v>
      </c>
      <c r="C311" s="2">
        <f>YEAR(MC[[#This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927</v>
      </c>
    </row>
    <row r="312" spans="1:24">
      <c r="A312" s="2">
        <v>310</v>
      </c>
      <c r="B312" s="2" t="s">
        <v>208</v>
      </c>
      <c r="C312" s="2">
        <f>YEAR(MC[[#This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927</v>
      </c>
    </row>
    <row r="313" spans="1:24">
      <c r="A313" s="2">
        <v>311</v>
      </c>
      <c r="B313" s="2" t="s">
        <v>208</v>
      </c>
      <c r="C313" s="2">
        <f>YEAR(MC[[#This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208</v>
      </c>
      <c r="C314" s="2">
        <f>YEAR(MC[[#This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927</v>
      </c>
    </row>
    <row r="315" spans="1:24">
      <c r="A315" s="2">
        <v>313</v>
      </c>
      <c r="B315" s="2" t="s">
        <v>208</v>
      </c>
      <c r="C315" s="2">
        <f>YEAR(MC[[#This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927</v>
      </c>
    </row>
    <row r="316" spans="1:24">
      <c r="A316" s="2">
        <v>314</v>
      </c>
      <c r="B316" s="2" t="s">
        <v>208</v>
      </c>
      <c r="C316" s="2">
        <f>YEAR(MC[[#This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927</v>
      </c>
    </row>
    <row r="317" spans="1:24">
      <c r="A317" s="2">
        <v>315</v>
      </c>
      <c r="B317" s="2" t="s">
        <v>208</v>
      </c>
      <c r="C317" s="2">
        <f>YEAR(MC[[#This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927</v>
      </c>
    </row>
    <row r="318" spans="1:24">
      <c r="A318" s="2">
        <v>316</v>
      </c>
      <c r="B318" s="2" t="s">
        <v>208</v>
      </c>
      <c r="C318" s="2">
        <f>YEAR(MC[[#This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927</v>
      </c>
    </row>
    <row r="319" spans="1:24">
      <c r="A319" s="2">
        <v>317</v>
      </c>
      <c r="B319" s="2" t="s">
        <v>208</v>
      </c>
      <c r="C319" s="2">
        <f>YEAR(MC[[#This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927</v>
      </c>
    </row>
    <row r="320" spans="1:24">
      <c r="A320" s="2">
        <v>318</v>
      </c>
      <c r="B320" s="2" t="s">
        <v>208</v>
      </c>
      <c r="C320" s="2">
        <f>YEAR(MC[[#This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927</v>
      </c>
    </row>
    <row r="321" spans="1:24">
      <c r="A321" s="2">
        <v>319</v>
      </c>
      <c r="B321" s="2" t="s">
        <v>208</v>
      </c>
      <c r="C321" s="2">
        <f>YEAR(MC[[#This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927</v>
      </c>
    </row>
    <row r="322" spans="1:24">
      <c r="A322" s="2">
        <v>320</v>
      </c>
      <c r="B322" s="2" t="s">
        <v>208</v>
      </c>
      <c r="C322" s="2">
        <f>YEAR(MC[[#This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927</v>
      </c>
    </row>
    <row r="323" spans="1:24">
      <c r="A323" s="2">
        <v>321</v>
      </c>
      <c r="B323" s="2" t="s">
        <v>208</v>
      </c>
      <c r="C323" s="2">
        <f>YEAR(MC[[#This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927</v>
      </c>
    </row>
    <row r="324" spans="1:24">
      <c r="A324" s="2">
        <v>322</v>
      </c>
      <c r="B324" s="2" t="s">
        <v>208</v>
      </c>
      <c r="C324" s="2">
        <f>YEAR(MC[[#This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927</v>
      </c>
      <c r="X324" t="s">
        <v>934</v>
      </c>
    </row>
    <row r="325" spans="1:24">
      <c r="A325" s="2">
        <v>323</v>
      </c>
      <c r="B325" s="2" t="s">
        <v>208</v>
      </c>
      <c r="C325" s="2">
        <f>YEAR(MC[[#This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927</v>
      </c>
    </row>
    <row r="326" spans="1:24">
      <c r="A326" s="2">
        <v>324</v>
      </c>
      <c r="B326" s="2" t="s">
        <v>208</v>
      </c>
      <c r="C326" s="2">
        <f>YEAR(MC[[#This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927</v>
      </c>
    </row>
    <row r="327" spans="1:24">
      <c r="A327" s="2">
        <v>325</v>
      </c>
      <c r="B327" s="2" t="s">
        <v>208</v>
      </c>
      <c r="C327" s="2">
        <f>YEAR(MC[[#This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927</v>
      </c>
    </row>
    <row r="328" spans="1:24">
      <c r="A328" s="2">
        <v>326</v>
      </c>
      <c r="B328" s="2" t="s">
        <v>208</v>
      </c>
      <c r="C328" s="2">
        <f>YEAR(MC[[#This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927</v>
      </c>
    </row>
    <row r="329" spans="1:24">
      <c r="A329" s="2">
        <v>327</v>
      </c>
      <c r="B329" s="2" t="s">
        <v>208</v>
      </c>
      <c r="C329" s="2">
        <f>YEAR(MC[[#This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927</v>
      </c>
    </row>
    <row r="330" spans="1:24">
      <c r="A330" s="2">
        <v>328</v>
      </c>
      <c r="B330" s="2" t="s">
        <v>208</v>
      </c>
      <c r="C330" s="2">
        <f>YEAR(MC[[#This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208</v>
      </c>
      <c r="C331" s="2">
        <f>YEAR(MC[[#This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927</v>
      </c>
    </row>
    <row r="332" spans="1:24">
      <c r="A332" s="2">
        <v>330</v>
      </c>
      <c r="B332" s="2" t="s">
        <v>208</v>
      </c>
      <c r="C332" s="2">
        <f>YEAR(MC[[#This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927</v>
      </c>
    </row>
    <row r="333" spans="1:24">
      <c r="A333" s="2">
        <v>331</v>
      </c>
      <c r="B333" s="2" t="s">
        <v>208</v>
      </c>
      <c r="C333" s="2">
        <f>YEAR(MC[[#This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927</v>
      </c>
    </row>
    <row r="334" spans="1:24">
      <c r="A334" s="2">
        <v>332</v>
      </c>
      <c r="B334" s="2" t="s">
        <v>208</v>
      </c>
      <c r="C334" s="2">
        <f>YEAR(MC[[#This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927</v>
      </c>
    </row>
    <row r="335" spans="1:24">
      <c r="A335" s="2">
        <v>333</v>
      </c>
      <c r="B335" s="2" t="s">
        <v>208</v>
      </c>
      <c r="C335" s="2">
        <f>YEAR(MC[[#This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927</v>
      </c>
    </row>
    <row r="336" spans="1:24">
      <c r="A336" s="2">
        <v>334</v>
      </c>
      <c r="B336" s="2" t="s">
        <v>208</v>
      </c>
      <c r="C336" s="2">
        <f>YEAR(MC[[#This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927</v>
      </c>
    </row>
    <row r="337" spans="1:24">
      <c r="A337" s="2">
        <v>335</v>
      </c>
      <c r="B337" s="2" t="s">
        <v>208</v>
      </c>
      <c r="C337" s="2">
        <f>YEAR(MC[[#This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927</v>
      </c>
    </row>
    <row r="338" spans="1:24">
      <c r="A338" s="2">
        <v>336</v>
      </c>
      <c r="B338" s="2" t="s">
        <v>208</v>
      </c>
      <c r="C338" s="2">
        <f>YEAR(MC[[#This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927</v>
      </c>
    </row>
    <row r="339" spans="1:24">
      <c r="A339" s="2">
        <v>337</v>
      </c>
      <c r="B339" s="2" t="s">
        <v>208</v>
      </c>
      <c r="C339" s="2">
        <f>YEAR(MC[[#This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927</v>
      </c>
    </row>
    <row r="340" spans="1:24">
      <c r="A340" s="2">
        <v>338</v>
      </c>
      <c r="B340" s="2" t="s">
        <v>208</v>
      </c>
      <c r="C340" s="2">
        <f>YEAR(MC[[#This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927</v>
      </c>
    </row>
    <row r="341" spans="1:24">
      <c r="A341" s="2">
        <v>339</v>
      </c>
      <c r="B341" s="2" t="s">
        <v>208</v>
      </c>
      <c r="C341" s="2">
        <f>YEAR(MC[[#This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927</v>
      </c>
      <c r="X341" s="211" t="s">
        <v>935</v>
      </c>
    </row>
    <row r="342" spans="1:24">
      <c r="A342" s="2">
        <v>340</v>
      </c>
      <c r="B342" s="2" t="s">
        <v>208</v>
      </c>
      <c r="C342" s="2">
        <f>YEAR(MC[[#This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927</v>
      </c>
    </row>
    <row r="343" spans="1:24">
      <c r="A343" s="2">
        <v>341</v>
      </c>
      <c r="B343" s="2" t="s">
        <v>208</v>
      </c>
      <c r="C343" s="2">
        <f>YEAR(MC[[#This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927</v>
      </c>
    </row>
    <row r="344" spans="1:24">
      <c r="A344" s="2">
        <v>342</v>
      </c>
      <c r="B344" s="2" t="s">
        <v>208</v>
      </c>
      <c r="C344" s="2">
        <f>YEAR(MC[[#This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927</v>
      </c>
    </row>
    <row r="345" spans="1:24">
      <c r="A345" s="2">
        <v>343</v>
      </c>
      <c r="B345" s="2" t="s">
        <v>208</v>
      </c>
      <c r="C345" s="2">
        <f>YEAR(MC[[#This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927</v>
      </c>
    </row>
    <row r="346" spans="1:24">
      <c r="A346" s="2">
        <v>344</v>
      </c>
      <c r="B346" s="2" t="s">
        <v>208</v>
      </c>
      <c r="C346" s="2">
        <f>YEAR(MC[[#This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927</v>
      </c>
    </row>
    <row r="347" spans="1:24">
      <c r="A347" s="2">
        <v>345</v>
      </c>
      <c r="B347" s="2" t="s">
        <v>208</v>
      </c>
      <c r="C347" s="2">
        <f>YEAR(MC[[#This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927</v>
      </c>
    </row>
    <row r="348" spans="1:24">
      <c r="A348" s="2">
        <v>346</v>
      </c>
      <c r="B348" s="2" t="s">
        <v>208</v>
      </c>
      <c r="C348" s="2">
        <f>YEAR(MC[[#This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927</v>
      </c>
    </row>
    <row r="349" spans="1:24">
      <c r="A349" s="2">
        <v>347</v>
      </c>
      <c r="B349" s="2" t="s">
        <v>208</v>
      </c>
      <c r="C349" s="2">
        <f>YEAR(MC[[#This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927</v>
      </c>
    </row>
    <row r="350" spans="1:24">
      <c r="A350" s="2">
        <v>348</v>
      </c>
      <c r="B350" s="2" t="s">
        <v>208</v>
      </c>
      <c r="C350" s="2">
        <f>YEAR(MC[[#This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208</v>
      </c>
      <c r="C351" s="2">
        <f>YEAR(MC[[#This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927</v>
      </c>
    </row>
    <row r="352" spans="1:24">
      <c r="A352" s="2">
        <v>350</v>
      </c>
      <c r="B352" s="2" t="s">
        <v>208</v>
      </c>
      <c r="C352" s="2">
        <f>YEAR(MC[[#This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927</v>
      </c>
    </row>
    <row r="353" spans="1:24">
      <c r="A353" s="2">
        <v>351</v>
      </c>
      <c r="B353" s="2" t="s">
        <v>208</v>
      </c>
      <c r="C353" s="2">
        <f>YEAR(MC[[#This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927</v>
      </c>
    </row>
    <row r="354" spans="1:24">
      <c r="A354" s="2">
        <v>352</v>
      </c>
      <c r="B354" s="2" t="s">
        <v>208</v>
      </c>
      <c r="C354" s="2">
        <f>YEAR(MC[[#This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927</v>
      </c>
    </row>
    <row r="355" spans="1:24">
      <c r="A355" s="2">
        <v>353</v>
      </c>
      <c r="B355" s="2" t="s">
        <v>208</v>
      </c>
      <c r="C355" s="2">
        <f>YEAR(MC[[#This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927</v>
      </c>
    </row>
    <row r="356" spans="1:24">
      <c r="A356" s="2">
        <v>354</v>
      </c>
      <c r="B356" s="2" t="s">
        <v>208</v>
      </c>
      <c r="C356" s="2">
        <f>YEAR(MC[[#This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927</v>
      </c>
    </row>
    <row r="357" spans="1:24">
      <c r="A357" s="2">
        <v>355</v>
      </c>
      <c r="B357" s="2" t="s">
        <v>208</v>
      </c>
      <c r="C357" s="2">
        <f>YEAR(MC[[#This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927</v>
      </c>
    </row>
    <row r="358" spans="1:24">
      <c r="A358" s="2">
        <v>356</v>
      </c>
      <c r="B358" s="2" t="s">
        <v>208</v>
      </c>
      <c r="C358" s="2">
        <f>YEAR(MC[[#This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927</v>
      </c>
    </row>
    <row r="359" spans="1:24">
      <c r="A359" s="2">
        <v>357</v>
      </c>
      <c r="B359" s="2" t="s">
        <v>208</v>
      </c>
      <c r="C359" s="2">
        <f>YEAR(MC[[#This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927</v>
      </c>
    </row>
    <row r="360" spans="1:24">
      <c r="A360" s="2">
        <v>358</v>
      </c>
      <c r="B360" s="2" t="s">
        <v>208</v>
      </c>
      <c r="C360" s="2">
        <f>YEAR(MC[[#This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927</v>
      </c>
    </row>
    <row r="361" spans="1:24">
      <c r="A361" s="2">
        <v>359</v>
      </c>
      <c r="B361" s="2" t="s">
        <v>208</v>
      </c>
      <c r="C361" s="2">
        <f>YEAR(MC[[#This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927</v>
      </c>
    </row>
    <row r="362" spans="1:24">
      <c r="A362" s="2">
        <v>360</v>
      </c>
      <c r="B362" s="2" t="s">
        <v>208</v>
      </c>
      <c r="C362" s="2">
        <f>YEAR(MC[[#This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I362" s="216" t="s">
        <v>936</v>
      </c>
      <c r="J362">
        <v>2</v>
      </c>
      <c r="K362" s="2">
        <v>0</v>
      </c>
      <c r="L362" s="2" t="s">
        <v>937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927</v>
      </c>
      <c r="X362" s="211" t="s">
        <v>938</v>
      </c>
    </row>
    <row r="363" spans="1:24">
      <c r="A363" s="2">
        <v>361</v>
      </c>
      <c r="B363" s="2" t="s">
        <v>208</v>
      </c>
      <c r="C363" s="2">
        <f>YEAR(MC[[#This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927</v>
      </c>
    </row>
    <row r="364" spans="1:24">
      <c r="A364" s="2">
        <v>362</v>
      </c>
      <c r="B364" s="2" t="s">
        <v>208</v>
      </c>
      <c r="C364" s="2">
        <f>YEAR(MC[[#This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927</v>
      </c>
    </row>
    <row r="365" spans="1:24">
      <c r="A365" s="2">
        <v>363</v>
      </c>
      <c r="B365" s="2" t="s">
        <v>208</v>
      </c>
      <c r="C365" s="2">
        <f>YEAR(MC[[#This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927</v>
      </c>
    </row>
    <row r="366" spans="1:24">
      <c r="A366" s="2">
        <v>364</v>
      </c>
      <c r="B366" s="2" t="s">
        <v>208</v>
      </c>
      <c r="C366" s="2">
        <f>YEAR(MC[[#This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927</v>
      </c>
    </row>
    <row r="367" spans="1:24">
      <c r="A367" s="2">
        <v>365</v>
      </c>
      <c r="B367" s="2" t="s">
        <v>208</v>
      </c>
      <c r="C367" s="2">
        <f>YEAR(MC[[#This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927</v>
      </c>
    </row>
    <row r="368" spans="1:24">
      <c r="A368" s="2">
        <v>366</v>
      </c>
      <c r="B368" s="2" t="s">
        <v>210</v>
      </c>
      <c r="C368" s="2">
        <f>YEAR(MC[[#This Row],[Date]])</f>
        <v>2023</v>
      </c>
      <c r="D368" s="2" t="s">
        <v>211</v>
      </c>
      <c r="E368" s="2" t="s">
        <v>211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210</v>
      </c>
      <c r="C369" s="2">
        <f>YEAR(MC[[#This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210</v>
      </c>
      <c r="C370" s="2">
        <f>YEAR(MC[[#This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210</v>
      </c>
      <c r="C371" s="2">
        <f>YEAR(MC[[#This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210</v>
      </c>
      <c r="C372" s="2">
        <f>YEAR(MC[[#This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210</v>
      </c>
      <c r="C373" s="2">
        <f>YEAR(MC[[#This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210</v>
      </c>
      <c r="C374" s="2">
        <f>YEAR(MC[[#This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210</v>
      </c>
      <c r="C375" s="2">
        <f>YEAR(MC[[#This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927</v>
      </c>
    </row>
    <row r="376" spans="1:24">
      <c r="A376" s="2">
        <v>374</v>
      </c>
      <c r="B376" s="2" t="s">
        <v>210</v>
      </c>
      <c r="C376" s="2">
        <f>YEAR(MC[[#This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927</v>
      </c>
    </row>
    <row r="377" spans="1:24">
      <c r="A377" s="2">
        <v>375</v>
      </c>
      <c r="B377" s="2" t="s">
        <v>210</v>
      </c>
      <c r="C377" s="2">
        <f>YEAR(MC[[#This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927</v>
      </c>
    </row>
    <row r="378" spans="1:24">
      <c r="A378" s="2">
        <v>376</v>
      </c>
      <c r="B378" s="2" t="s">
        <v>210</v>
      </c>
      <c r="C378" s="2">
        <f>YEAR(MC[[#This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927</v>
      </c>
    </row>
    <row r="379" spans="1:24">
      <c r="A379" s="2">
        <v>377</v>
      </c>
      <c r="B379" s="2" t="s">
        <v>210</v>
      </c>
      <c r="C379" s="2">
        <f>YEAR(MC[[#This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927</v>
      </c>
    </row>
    <row r="380" spans="1:24">
      <c r="A380" s="2">
        <v>378</v>
      </c>
      <c r="B380" s="2" t="s">
        <v>210</v>
      </c>
      <c r="C380" s="2">
        <f>YEAR(MC[[#This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927</v>
      </c>
      <c r="X380" t="s">
        <v>939</v>
      </c>
    </row>
    <row r="381" spans="1:24">
      <c r="A381" s="2">
        <v>379</v>
      </c>
      <c r="B381" s="2" t="s">
        <v>210</v>
      </c>
      <c r="C381" s="2">
        <f>YEAR(MC[[#This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927</v>
      </c>
    </row>
    <row r="382" spans="1:24">
      <c r="A382" s="2">
        <v>380</v>
      </c>
      <c r="B382" s="2" t="s">
        <v>210</v>
      </c>
      <c r="C382" s="2">
        <f>YEAR(MC[[#This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927</v>
      </c>
      <c r="X382" t="s">
        <v>940</v>
      </c>
    </row>
    <row r="383" spans="1:24">
      <c r="A383" s="2">
        <v>381</v>
      </c>
      <c r="B383" s="2" t="s">
        <v>210</v>
      </c>
      <c r="C383" s="2">
        <f>YEAR(MC[[#This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927</v>
      </c>
    </row>
    <row r="384" spans="1:24">
      <c r="A384" s="2">
        <v>382</v>
      </c>
      <c r="B384" s="2" t="s">
        <v>210</v>
      </c>
      <c r="C384" s="2">
        <f>YEAR(MC[[#This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927</v>
      </c>
    </row>
    <row r="385" spans="1:24">
      <c r="A385" s="2">
        <v>383</v>
      </c>
      <c r="B385" s="2" t="s">
        <v>210</v>
      </c>
      <c r="C385" s="2">
        <f>YEAR(MC[[#This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927</v>
      </c>
    </row>
    <row r="386" spans="1:24">
      <c r="A386" s="2">
        <v>384</v>
      </c>
      <c r="B386" s="2" t="s">
        <v>210</v>
      </c>
      <c r="C386" s="2">
        <f>YEAR(MC[[#This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927</v>
      </c>
    </row>
    <row r="387" spans="1:24">
      <c r="A387" s="2">
        <v>385</v>
      </c>
      <c r="B387" s="2" t="s">
        <v>210</v>
      </c>
      <c r="C387" s="2">
        <f>YEAR(MC[[#This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927</v>
      </c>
    </row>
    <row r="388" spans="1:24">
      <c r="A388" s="2">
        <v>386</v>
      </c>
      <c r="B388" s="2" t="s">
        <v>210</v>
      </c>
      <c r="C388" s="2">
        <f>YEAR(MC[[#This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927</v>
      </c>
    </row>
    <row r="389" spans="1:24">
      <c r="A389" s="2">
        <v>387</v>
      </c>
      <c r="B389" s="2" t="s">
        <v>210</v>
      </c>
      <c r="C389" s="2">
        <f>YEAR(MC[[#This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927</v>
      </c>
    </row>
    <row r="390" spans="1:24">
      <c r="A390" s="2">
        <v>388</v>
      </c>
      <c r="B390" s="2" t="s">
        <v>210</v>
      </c>
      <c r="C390" s="2">
        <f>YEAR(MC[[#This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927</v>
      </c>
    </row>
    <row r="391" spans="1:24">
      <c r="A391" s="2">
        <v>389</v>
      </c>
      <c r="B391" s="2" t="s">
        <v>210</v>
      </c>
      <c r="C391" s="2">
        <f>YEAR(MC[[#This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927</v>
      </c>
    </row>
    <row r="392" spans="1:24">
      <c r="A392" s="2">
        <v>390</v>
      </c>
      <c r="B392" s="2" t="s">
        <v>210</v>
      </c>
      <c r="C392" s="2">
        <f>YEAR(MC[[#This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210</v>
      </c>
      <c r="C393" s="2">
        <f>YEAR(MC[[#This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210</v>
      </c>
      <c r="C394" s="2">
        <f>YEAR(MC[[#This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210</v>
      </c>
      <c r="C395" s="2">
        <f>YEAR(MC[[#This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210</v>
      </c>
      <c r="C396" s="2">
        <f>YEAR(MC[[#This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941</v>
      </c>
    </row>
    <row r="397" spans="1:24">
      <c r="A397" s="2">
        <v>395</v>
      </c>
      <c r="B397" s="2" t="s">
        <v>210</v>
      </c>
      <c r="C397" s="2">
        <f>YEAR(MC[[#This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942</v>
      </c>
    </row>
    <row r="398" spans="1:24">
      <c r="A398" s="2">
        <v>396</v>
      </c>
      <c r="B398" s="2" t="s">
        <v>210</v>
      </c>
      <c r="C398" s="2">
        <f>YEAR(MC[[#This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943</v>
      </c>
    </row>
    <row r="399" spans="1:24">
      <c r="A399" s="2">
        <v>397</v>
      </c>
      <c r="B399" s="2" t="s">
        <v>210</v>
      </c>
      <c r="C399" s="2">
        <f>YEAR(MC[[#This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944</v>
      </c>
    </row>
    <row r="400" spans="1:24">
      <c r="A400" s="2">
        <v>398</v>
      </c>
      <c r="B400" s="2" t="s">
        <v>210</v>
      </c>
      <c r="C400" s="2">
        <f>YEAR(MC[[#This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210</v>
      </c>
      <c r="C401" s="2">
        <f>YEAR(MC[[#This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945</v>
      </c>
    </row>
    <row r="402" spans="1:24">
      <c r="A402" s="2">
        <v>400</v>
      </c>
      <c r="B402" s="2" t="s">
        <v>210</v>
      </c>
      <c r="C402" s="2">
        <f>YEAR(MC[[#This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946</v>
      </c>
    </row>
    <row r="403" spans="1:24">
      <c r="A403" s="2">
        <v>401</v>
      </c>
      <c r="B403" s="2" t="s">
        <v>210</v>
      </c>
      <c r="C403" s="2">
        <f>YEAR(MC[[#This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11" t="s">
        <v>947</v>
      </c>
    </row>
    <row r="404" spans="1:24">
      <c r="A404" s="2">
        <v>402</v>
      </c>
      <c r="B404" s="2" t="s">
        <v>210</v>
      </c>
      <c r="C404" s="2">
        <f>YEAR(MC[[#This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11" t="s">
        <v>947</v>
      </c>
    </row>
    <row r="405" spans="1:24">
      <c r="A405" s="2">
        <v>403</v>
      </c>
      <c r="B405" s="2" t="s">
        <v>210</v>
      </c>
      <c r="C405" s="2">
        <f>YEAR(MC[[#This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11" t="s">
        <v>948</v>
      </c>
    </row>
    <row r="406" spans="1:24">
      <c r="A406" s="2">
        <v>404</v>
      </c>
      <c r="B406" s="2" t="s">
        <v>210</v>
      </c>
      <c r="C406" s="2">
        <f>YEAR(MC[[#This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11" t="s">
        <v>949</v>
      </c>
    </row>
    <row r="407" spans="1:24">
      <c r="A407" s="2">
        <v>405</v>
      </c>
      <c r="B407" s="2" t="s">
        <v>210</v>
      </c>
      <c r="C407" s="2">
        <f>YEAR(MC[[#This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210</v>
      </c>
      <c r="C408" s="2">
        <f>YEAR(MC[[#This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11" t="s">
        <v>950</v>
      </c>
    </row>
    <row r="409" spans="1:24">
      <c r="A409" s="2">
        <v>407</v>
      </c>
      <c r="B409" s="2" t="s">
        <v>210</v>
      </c>
      <c r="C409" s="2">
        <f>YEAR(MC[[#This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11" t="s">
        <v>951</v>
      </c>
    </row>
    <row r="410" spans="1:24">
      <c r="A410" s="2">
        <v>408</v>
      </c>
      <c r="B410" s="2" t="s">
        <v>210</v>
      </c>
      <c r="C410" s="2">
        <f>YEAR(MC[[#This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11" t="s">
        <v>952</v>
      </c>
    </row>
    <row r="411" spans="1:24">
      <c r="A411" s="2">
        <v>409</v>
      </c>
      <c r="B411" s="2" t="s">
        <v>210</v>
      </c>
      <c r="C411" s="2">
        <f>YEAR(MC[[#This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11" t="s">
        <v>953</v>
      </c>
    </row>
    <row r="412" spans="1:24">
      <c r="A412" s="2">
        <v>410</v>
      </c>
      <c r="B412" s="2" t="s">
        <v>210</v>
      </c>
      <c r="C412" s="2">
        <f>YEAR(MC[[#This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11" t="s">
        <v>954</v>
      </c>
    </row>
    <row r="413" spans="1:24">
      <c r="A413" s="2">
        <v>411</v>
      </c>
      <c r="B413" s="2" t="s">
        <v>210</v>
      </c>
      <c r="C413" s="2">
        <f>YEAR(MC[[#This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11" t="s">
        <v>955</v>
      </c>
    </row>
    <row r="414" spans="1:24">
      <c r="A414" s="2">
        <v>412</v>
      </c>
      <c r="B414" s="2" t="s">
        <v>210</v>
      </c>
      <c r="C414" s="2">
        <f>YEAR(MC[[#This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11" t="s">
        <v>956</v>
      </c>
    </row>
    <row r="415" spans="1:24">
      <c r="A415" s="2">
        <v>413</v>
      </c>
      <c r="B415" s="2" t="s">
        <v>210</v>
      </c>
      <c r="C415" s="2">
        <f>YEAR(MC[[#This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11" t="s">
        <v>957</v>
      </c>
    </row>
    <row r="416" spans="1:24">
      <c r="A416" s="2">
        <v>414</v>
      </c>
      <c r="B416" s="2" t="s">
        <v>210</v>
      </c>
      <c r="C416" s="2">
        <f>YEAR(MC[[#This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11" t="s">
        <v>958</v>
      </c>
    </row>
    <row r="417" spans="1:24">
      <c r="A417" s="2">
        <v>415</v>
      </c>
      <c r="B417" s="2" t="s">
        <v>210</v>
      </c>
      <c r="C417" s="2">
        <f>YEAR(MC[[#This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11" t="s">
        <v>959</v>
      </c>
    </row>
    <row r="418" spans="1:24">
      <c r="A418" s="2">
        <v>416</v>
      </c>
      <c r="B418" s="2" t="s">
        <v>210</v>
      </c>
      <c r="C418" s="2">
        <f>YEAR(MC[[#This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11"/>
    </row>
    <row r="419" spans="1:24">
      <c r="A419" s="2">
        <v>417</v>
      </c>
      <c r="B419" s="2" t="s">
        <v>210</v>
      </c>
      <c r="C419" s="2">
        <f>YEAR(MC[[#This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11" t="s">
        <v>960</v>
      </c>
    </row>
    <row r="420" spans="1:24">
      <c r="A420" s="2">
        <v>418</v>
      </c>
      <c r="B420" s="2" t="s">
        <v>210</v>
      </c>
      <c r="C420" s="2">
        <f>YEAR(MC[[#This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11" t="s">
        <v>961</v>
      </c>
    </row>
    <row r="421" spans="1:24">
      <c r="A421" s="2">
        <v>419</v>
      </c>
      <c r="B421" s="2" t="s">
        <v>210</v>
      </c>
      <c r="C421" s="2">
        <f>YEAR(MC[[#This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11" t="s">
        <v>962</v>
      </c>
    </row>
    <row r="422" spans="1:24">
      <c r="A422" s="2">
        <v>420</v>
      </c>
      <c r="B422" s="2" t="s">
        <v>210</v>
      </c>
      <c r="C422" s="2">
        <f>YEAR(MC[[#This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11" t="s">
        <v>963</v>
      </c>
    </row>
    <row r="423" spans="1:24">
      <c r="A423" s="2">
        <v>421</v>
      </c>
      <c r="B423" s="2" t="s">
        <v>210</v>
      </c>
      <c r="C423" s="2">
        <f>YEAR(MC[[#This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11"/>
    </row>
    <row r="424" spans="1:24">
      <c r="A424" s="2">
        <v>422</v>
      </c>
      <c r="B424" s="2" t="s">
        <v>210</v>
      </c>
      <c r="C424" s="2">
        <f>YEAR(MC[[#This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11" t="s">
        <v>964</v>
      </c>
    </row>
    <row r="425" spans="1:24">
      <c r="A425" s="2">
        <v>423</v>
      </c>
      <c r="B425" s="2" t="s">
        <v>210</v>
      </c>
      <c r="C425" s="2">
        <f>YEAR(MC[[#This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11" t="s">
        <v>965</v>
      </c>
    </row>
    <row r="426" spans="1:24">
      <c r="A426" s="2">
        <v>424</v>
      </c>
      <c r="B426" s="2" t="s">
        <v>210</v>
      </c>
      <c r="C426" s="2">
        <f>YEAR(MC[[#This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11" t="s">
        <v>966</v>
      </c>
    </row>
    <row r="427" spans="1:24">
      <c r="A427" s="2">
        <v>425</v>
      </c>
      <c r="B427" s="2" t="s">
        <v>210</v>
      </c>
      <c r="C427" s="2">
        <f>YEAR(MC[[#This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11" t="s">
        <v>967</v>
      </c>
    </row>
    <row r="428" spans="1:24">
      <c r="A428" s="2">
        <v>426</v>
      </c>
      <c r="B428" s="2" t="s">
        <v>210</v>
      </c>
      <c r="C428" s="2">
        <f>YEAR(MC[[#This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11" t="s">
        <v>968</v>
      </c>
    </row>
    <row r="429" spans="1:24">
      <c r="A429" s="2">
        <v>427</v>
      </c>
      <c r="B429" s="2" t="s">
        <v>210</v>
      </c>
      <c r="C429" s="2">
        <f>YEAR(MC[[#This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11" t="s">
        <v>969</v>
      </c>
    </row>
    <row r="430" spans="1:24">
      <c r="A430" s="2">
        <v>428</v>
      </c>
      <c r="B430" s="2" t="s">
        <v>210</v>
      </c>
      <c r="C430" s="2">
        <f>YEAR(MC[[#This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11" t="s">
        <v>970</v>
      </c>
    </row>
    <row r="431" spans="1:24">
      <c r="A431" s="2">
        <v>429</v>
      </c>
      <c r="B431" s="2" t="s">
        <v>210</v>
      </c>
      <c r="C431" s="2">
        <f>YEAR(MC[[#This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11" t="s">
        <v>971</v>
      </c>
    </row>
    <row r="432" spans="1:24">
      <c r="A432" s="2">
        <v>430</v>
      </c>
      <c r="B432" s="2" t="s">
        <v>210</v>
      </c>
      <c r="C432" s="2">
        <f>YEAR(MC[[#This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11" t="s">
        <v>972</v>
      </c>
    </row>
    <row r="433" spans="1:24">
      <c r="A433" s="2">
        <v>431</v>
      </c>
      <c r="B433" s="2" t="s">
        <v>210</v>
      </c>
      <c r="C433" s="2">
        <f>YEAR(MC[[#This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11" t="s">
        <v>973</v>
      </c>
    </row>
    <row r="434" spans="1:24">
      <c r="A434" s="2">
        <v>432</v>
      </c>
      <c r="B434" s="2" t="s">
        <v>210</v>
      </c>
      <c r="C434" s="2">
        <f>YEAR(MC[[#This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11" t="s">
        <v>974</v>
      </c>
    </row>
    <row r="435" spans="1:24">
      <c r="A435" s="2">
        <v>433</v>
      </c>
      <c r="B435" s="2" t="s">
        <v>210</v>
      </c>
      <c r="C435" s="2">
        <f>YEAR(MC[[#This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11" t="s">
        <v>975</v>
      </c>
    </row>
    <row r="436" spans="1:24">
      <c r="A436" s="2">
        <v>434</v>
      </c>
      <c r="B436" s="2" t="s">
        <v>210</v>
      </c>
      <c r="C436" s="2">
        <f>YEAR(MC[[#This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11" t="s">
        <v>976</v>
      </c>
    </row>
    <row r="437" spans="1:24">
      <c r="A437" s="2">
        <v>435</v>
      </c>
      <c r="B437" s="2" t="s">
        <v>210</v>
      </c>
      <c r="C437" s="2">
        <f>YEAR(MC[[#This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11" t="s">
        <v>977</v>
      </c>
    </row>
    <row r="438" spans="1:24">
      <c r="A438" s="2">
        <v>436</v>
      </c>
      <c r="B438" s="2" t="s">
        <v>210</v>
      </c>
      <c r="C438" s="2">
        <f>YEAR(MC[[#This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11" t="s">
        <v>978</v>
      </c>
    </row>
    <row r="439" spans="1:24">
      <c r="A439" s="2">
        <v>437</v>
      </c>
      <c r="B439" s="2" t="s">
        <v>210</v>
      </c>
      <c r="C439" s="2">
        <f>YEAR(MC[[#This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210</v>
      </c>
      <c r="C440" s="2">
        <f>YEAR(MC[[#This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210</v>
      </c>
      <c r="C441" s="2">
        <f>YEAR(MC[[#This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210</v>
      </c>
      <c r="C442" s="2">
        <f>YEAR(MC[[#This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210</v>
      </c>
      <c r="C443" s="2">
        <f>YEAR(MC[[#This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210</v>
      </c>
      <c r="C444" s="2">
        <f>YEAR(MC[[#This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210</v>
      </c>
      <c r="C445" s="2">
        <f>YEAR(MC[[#This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210</v>
      </c>
      <c r="C446" s="2">
        <f>YEAR(MC[[#This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210</v>
      </c>
      <c r="C447" s="2">
        <f>YEAR(MC[[#This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210</v>
      </c>
      <c r="C448" s="2">
        <f>YEAR(MC[[#This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210</v>
      </c>
      <c r="C449" s="2">
        <f>YEAR(MC[[#This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210</v>
      </c>
      <c r="C450" s="2">
        <f>YEAR(MC[[#This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210</v>
      </c>
      <c r="C451" s="2">
        <f>YEAR(MC[[#This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210</v>
      </c>
      <c r="C452" s="2">
        <f>YEAR(MC[[#This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210</v>
      </c>
      <c r="C453" s="2">
        <f>YEAR(MC[[#This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210</v>
      </c>
      <c r="C454" s="2">
        <f>YEAR(MC[[#This Row],[Date]])</f>
        <v>2023</v>
      </c>
      <c r="D454" s="2" t="s">
        <v>211</v>
      </c>
      <c r="E454" s="2" t="s">
        <v>211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210</v>
      </c>
      <c r="C455" s="2">
        <f>YEAR(MC[[#This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927</v>
      </c>
    </row>
    <row r="456" spans="1:22">
      <c r="A456" s="2">
        <v>454</v>
      </c>
      <c r="B456" s="2" t="s">
        <v>210</v>
      </c>
      <c r="C456" s="2">
        <f>YEAR(MC[[#This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927</v>
      </c>
    </row>
    <row r="457" spans="1:22">
      <c r="A457" s="2">
        <v>455</v>
      </c>
      <c r="B457" s="2" t="s">
        <v>210</v>
      </c>
      <c r="C457" s="2">
        <f>YEAR(MC[[#This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927</v>
      </c>
    </row>
    <row r="458" spans="1:22">
      <c r="A458" s="2">
        <v>456</v>
      </c>
      <c r="B458" s="2" t="s">
        <v>210</v>
      </c>
      <c r="C458" s="2">
        <f>YEAR(MC[[#This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210</v>
      </c>
      <c r="C459" s="2">
        <f>YEAR(MC[[#This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210</v>
      </c>
      <c r="C460" s="2">
        <f>YEAR(MC[[#This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210</v>
      </c>
      <c r="C461" s="2">
        <f>YEAR(MC[[#This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210</v>
      </c>
      <c r="C462" s="2">
        <f>YEAR(MC[[#This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210</v>
      </c>
      <c r="C463" s="2">
        <f>YEAR(MC[[#This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210</v>
      </c>
      <c r="C464" s="2">
        <f>YEAR(MC[[#This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210</v>
      </c>
      <c r="C465" s="2">
        <f>YEAR(MC[[#This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210</v>
      </c>
      <c r="C466" s="2">
        <f>YEAR(MC[[#This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210</v>
      </c>
      <c r="C467" s="2">
        <f>YEAR(MC[[#This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210</v>
      </c>
      <c r="C468" s="2">
        <f>YEAR(MC[[#This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210</v>
      </c>
      <c r="C469" s="2">
        <f>YEAR(MC[[#This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210</v>
      </c>
      <c r="C470" s="2">
        <f>YEAR(MC[[#This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210</v>
      </c>
      <c r="C471" s="2">
        <f>YEAR(MC[[#This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210</v>
      </c>
      <c r="C472" s="2">
        <f>YEAR(MC[[#This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210</v>
      </c>
      <c r="C473" s="2">
        <f>YEAR(MC[[#This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210</v>
      </c>
      <c r="C474" s="2">
        <f>YEAR(MC[[#This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210</v>
      </c>
      <c r="C475" s="2">
        <f>YEAR(MC[[#This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210</v>
      </c>
      <c r="C476" s="2">
        <f>YEAR(MC[[#This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927</v>
      </c>
    </row>
    <row r="477" spans="1:24">
      <c r="A477" s="2">
        <v>475</v>
      </c>
      <c r="B477" s="2" t="s">
        <v>210</v>
      </c>
      <c r="C477" s="2">
        <f>YEAR(MC[[#This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927</v>
      </c>
      <c r="X477" t="s">
        <v>979</v>
      </c>
    </row>
    <row r="478" spans="1:24">
      <c r="A478" s="2">
        <v>476</v>
      </c>
      <c r="B478" s="2" t="s">
        <v>210</v>
      </c>
      <c r="C478" s="2">
        <f>YEAR(MC[[#This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927</v>
      </c>
    </row>
    <row r="479" spans="1:24">
      <c r="A479" s="2">
        <v>477</v>
      </c>
      <c r="B479" s="2" t="s">
        <v>210</v>
      </c>
      <c r="C479" s="2">
        <f>YEAR(MC[[#This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927</v>
      </c>
    </row>
    <row r="480" spans="1:24">
      <c r="A480" s="2">
        <v>478</v>
      </c>
      <c r="B480" s="2" t="s">
        <v>210</v>
      </c>
      <c r="C480" s="2">
        <f>YEAR(MC[[#This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927</v>
      </c>
    </row>
    <row r="481" spans="1:22">
      <c r="A481" s="2">
        <v>479</v>
      </c>
      <c r="B481" s="2" t="s">
        <v>210</v>
      </c>
      <c r="C481" s="2">
        <f>YEAR(MC[[#This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927</v>
      </c>
    </row>
    <row r="482" spans="1:22">
      <c r="A482" s="2">
        <v>480</v>
      </c>
      <c r="B482" s="2" t="s">
        <v>210</v>
      </c>
      <c r="C482" s="2">
        <f>YEAR(MC[[#This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927</v>
      </c>
    </row>
    <row r="483" spans="1:22">
      <c r="A483" s="2">
        <v>481</v>
      </c>
      <c r="B483" s="2" t="s">
        <v>210</v>
      </c>
      <c r="C483" s="2">
        <f>YEAR(MC[[#This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210</v>
      </c>
      <c r="C484" s="2">
        <f>YEAR(MC[[#This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210</v>
      </c>
      <c r="C485" s="2">
        <f>YEAR(MC[[#This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210</v>
      </c>
      <c r="C486" s="2">
        <f>YEAR(MC[[#This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210</v>
      </c>
      <c r="C487" s="2">
        <f>YEAR(MC[[#This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210</v>
      </c>
      <c r="C488" s="2">
        <f>YEAR(MC[[#This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210</v>
      </c>
      <c r="C489" s="2">
        <f>YEAR(MC[[#This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210</v>
      </c>
      <c r="C490" s="2">
        <f>YEAR(MC[[#This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210</v>
      </c>
      <c r="C491" s="2">
        <f>YEAR(MC[[#This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927</v>
      </c>
    </row>
    <row r="492" spans="1:22">
      <c r="A492" s="2">
        <v>490</v>
      </c>
      <c r="B492" s="2" t="s">
        <v>210</v>
      </c>
      <c r="C492" s="2">
        <f>YEAR(MC[[#This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927</v>
      </c>
    </row>
    <row r="493" spans="1:22">
      <c r="A493" s="2">
        <v>491</v>
      </c>
      <c r="B493" s="2" t="s">
        <v>210</v>
      </c>
      <c r="C493" s="2">
        <f>YEAR(MC[[#This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210</v>
      </c>
      <c r="C494" s="2">
        <f>YEAR(MC[[#This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927</v>
      </c>
    </row>
    <row r="495" spans="1:22">
      <c r="A495" s="2">
        <v>493</v>
      </c>
      <c r="B495" s="2" t="s">
        <v>210</v>
      </c>
      <c r="C495" s="2">
        <f>YEAR(MC[[#This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210</v>
      </c>
      <c r="C496" s="2">
        <f>YEAR(MC[[#This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210</v>
      </c>
      <c r="C497" s="2">
        <f>YEAR(MC[[#This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927</v>
      </c>
    </row>
    <row r="498" spans="1:22">
      <c r="A498" s="2">
        <v>496</v>
      </c>
      <c r="B498" s="2" t="s">
        <v>210</v>
      </c>
      <c r="C498" s="2">
        <f>YEAR(MC[[#This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927</v>
      </c>
    </row>
    <row r="499" spans="1:22">
      <c r="A499" s="2">
        <v>497</v>
      </c>
      <c r="B499" s="2" t="s">
        <v>210</v>
      </c>
      <c r="C499" s="2">
        <f>YEAR(MC[[#This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927</v>
      </c>
    </row>
    <row r="500" spans="1:22">
      <c r="A500" s="2">
        <v>498</v>
      </c>
      <c r="B500" s="2" t="s">
        <v>210</v>
      </c>
      <c r="C500" s="2">
        <f>YEAR(MC[[#This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927</v>
      </c>
    </row>
    <row r="501" spans="1:22">
      <c r="A501" s="2">
        <v>499</v>
      </c>
      <c r="B501" s="2" t="s">
        <v>210</v>
      </c>
      <c r="C501" s="2">
        <f>YEAR(MC[[#This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927</v>
      </c>
    </row>
    <row r="502" spans="1:22">
      <c r="A502" s="2">
        <v>500</v>
      </c>
      <c r="B502" s="2" t="s">
        <v>210</v>
      </c>
      <c r="C502" s="2">
        <f>YEAR(MC[[#This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210</v>
      </c>
      <c r="C503" s="2">
        <f>YEAR(MC[[#This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210</v>
      </c>
      <c r="C504" s="2">
        <f>YEAR(MC[[#This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210</v>
      </c>
      <c r="C505" s="2">
        <f>YEAR(MC[[#This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210</v>
      </c>
      <c r="C506" s="2">
        <f>YEAR(MC[[#This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210</v>
      </c>
      <c r="C507" s="2">
        <f>YEAR(MC[[#This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210</v>
      </c>
      <c r="C508" s="2">
        <f>YEAR(MC[[#This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210</v>
      </c>
      <c r="C509" s="2">
        <f>YEAR(MC[[#This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210</v>
      </c>
      <c r="C510" s="2">
        <f>YEAR(MC[[#This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210</v>
      </c>
      <c r="C511" s="2">
        <f>YEAR(MC[[#This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210</v>
      </c>
      <c r="C512" s="2">
        <f>YEAR(MC[[#This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210</v>
      </c>
      <c r="C513" s="2">
        <f>YEAR(MC[[#This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210</v>
      </c>
      <c r="C514" s="2">
        <f>YEAR(MC[[#This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210</v>
      </c>
      <c r="C515" s="2">
        <f>YEAR(MC[[#This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210</v>
      </c>
      <c r="C516" s="2">
        <f>YEAR(MC[[#This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210</v>
      </c>
      <c r="C517" s="2">
        <f>YEAR(MC[[#This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927</v>
      </c>
    </row>
    <row r="518" spans="1:22">
      <c r="A518" s="2">
        <v>516</v>
      </c>
      <c r="B518" s="2" t="s">
        <v>210</v>
      </c>
      <c r="C518" s="2">
        <f>YEAR(MC[[#This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927</v>
      </c>
    </row>
    <row r="519" spans="1:22">
      <c r="A519" s="2">
        <v>517</v>
      </c>
      <c r="B519" s="2" t="s">
        <v>210</v>
      </c>
      <c r="C519" s="2">
        <f>YEAR(MC[[#This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210</v>
      </c>
      <c r="C520" s="2">
        <f>YEAR(MC[[#This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210</v>
      </c>
      <c r="C521" s="2">
        <f>YEAR(MC[[#This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210</v>
      </c>
      <c r="C522" s="2">
        <f>YEAR(MC[[#This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210</v>
      </c>
      <c r="C523" s="2">
        <f>YEAR(MC[[#This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210</v>
      </c>
      <c r="C524" s="2">
        <f>YEAR(MC[[#This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210</v>
      </c>
      <c r="C525" s="2">
        <f>YEAR(MC[[#This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210</v>
      </c>
      <c r="C526" s="2">
        <f>YEAR(MC[[#This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210</v>
      </c>
      <c r="C527" s="2">
        <f>YEAR(MC[[#This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210</v>
      </c>
      <c r="C528" s="2">
        <f>YEAR(MC[[#This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210</v>
      </c>
      <c r="C529" s="2">
        <f>YEAR(MC[[#This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210</v>
      </c>
      <c r="C530" s="2">
        <f>YEAR(MC[[#This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210</v>
      </c>
      <c r="C531" s="2">
        <f>YEAR(MC[[#This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210</v>
      </c>
      <c r="C532" s="2">
        <f>YEAR(MC[[#This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927</v>
      </c>
    </row>
    <row r="533" spans="1:22">
      <c r="A533" s="2">
        <v>531</v>
      </c>
      <c r="B533" s="2" t="s">
        <v>210</v>
      </c>
      <c r="C533" s="2">
        <f>YEAR(MC[[#This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927</v>
      </c>
    </row>
    <row r="534" spans="1:22">
      <c r="A534" s="2">
        <v>532</v>
      </c>
      <c r="B534" s="2" t="s">
        <v>210</v>
      </c>
      <c r="C534" s="2">
        <f>YEAR(MC[[#This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927</v>
      </c>
    </row>
    <row r="535" spans="1:22">
      <c r="A535" s="2">
        <v>533</v>
      </c>
      <c r="B535" s="2" t="s">
        <v>210</v>
      </c>
      <c r="C535" s="2">
        <f>YEAR(MC[[#This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927</v>
      </c>
    </row>
    <row r="536" spans="1:22">
      <c r="A536" s="2">
        <v>534</v>
      </c>
      <c r="B536" s="2" t="s">
        <v>210</v>
      </c>
      <c r="C536" s="2">
        <f>YEAR(MC[[#This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927</v>
      </c>
    </row>
    <row r="537" spans="1:22">
      <c r="A537" s="2">
        <v>535</v>
      </c>
      <c r="B537" s="2" t="s">
        <v>210</v>
      </c>
      <c r="C537" s="2">
        <f>YEAR(MC[[#This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210</v>
      </c>
      <c r="C538" s="2">
        <f>YEAR(MC[[#This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927</v>
      </c>
    </row>
    <row r="539" spans="1:22">
      <c r="A539" s="2">
        <v>537</v>
      </c>
      <c r="B539" s="2" t="s">
        <v>210</v>
      </c>
      <c r="C539" s="2">
        <f>YEAR(MC[[#This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927</v>
      </c>
    </row>
    <row r="540" spans="1:22">
      <c r="A540" s="2">
        <v>538</v>
      </c>
      <c r="B540" s="2" t="s">
        <v>210</v>
      </c>
      <c r="C540" s="2">
        <f>YEAR(MC[[#This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927</v>
      </c>
    </row>
    <row r="541" spans="1:22">
      <c r="A541" s="2">
        <v>539</v>
      </c>
      <c r="B541" s="2" t="s">
        <v>210</v>
      </c>
      <c r="C541" s="2">
        <f>YEAR(MC[[#This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927</v>
      </c>
    </row>
    <row r="542" spans="1:22">
      <c r="A542" s="2">
        <v>540</v>
      </c>
      <c r="B542" s="2" t="s">
        <v>210</v>
      </c>
      <c r="C542" s="2">
        <f>YEAR(MC[[#This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927</v>
      </c>
    </row>
    <row r="543" spans="1:22">
      <c r="A543" s="2">
        <v>541</v>
      </c>
      <c r="B543" s="2" t="s">
        <v>210</v>
      </c>
      <c r="C543" s="2">
        <f>YEAR(MC[[#This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927</v>
      </c>
    </row>
    <row r="544" spans="1:22">
      <c r="A544" s="2">
        <v>542</v>
      </c>
      <c r="B544" s="2" t="s">
        <v>210</v>
      </c>
      <c r="C544" s="2">
        <f>YEAR(MC[[#This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927</v>
      </c>
    </row>
    <row r="545" spans="1:24">
      <c r="A545" s="2">
        <v>543</v>
      </c>
      <c r="B545" s="2" t="s">
        <v>210</v>
      </c>
      <c r="C545" s="2">
        <f>YEAR(MC[[#This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927</v>
      </c>
    </row>
    <row r="546" spans="1:24">
      <c r="A546" s="2">
        <v>544</v>
      </c>
      <c r="B546" s="2" t="s">
        <v>210</v>
      </c>
      <c r="C546" s="2">
        <f>YEAR(MC[[#This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927</v>
      </c>
      <c r="X546" t="s">
        <v>928</v>
      </c>
    </row>
    <row r="547" spans="1:24">
      <c r="A547" s="2">
        <v>545</v>
      </c>
      <c r="B547" s="2" t="s">
        <v>210</v>
      </c>
      <c r="C547" s="2">
        <f>YEAR(MC[[#This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927</v>
      </c>
    </row>
    <row r="548" spans="1:24">
      <c r="A548" s="2">
        <v>546</v>
      </c>
      <c r="B548" s="2" t="s">
        <v>210</v>
      </c>
      <c r="C548" s="2">
        <f>YEAR(MC[[#This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927</v>
      </c>
    </row>
    <row r="549" spans="1:24">
      <c r="A549" s="2">
        <v>547</v>
      </c>
      <c r="B549" s="2" t="s">
        <v>210</v>
      </c>
      <c r="C549" s="2">
        <f>YEAR(MC[[#This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210</v>
      </c>
      <c r="C550" s="2">
        <f>YEAR(MC[[#This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927</v>
      </c>
    </row>
    <row r="551" spans="1:24">
      <c r="A551" s="2">
        <v>549</v>
      </c>
      <c r="B551" s="2" t="s">
        <v>210</v>
      </c>
      <c r="C551" s="2">
        <f>YEAR(MC[[#This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927</v>
      </c>
    </row>
    <row r="552" spans="1:24">
      <c r="A552" s="2">
        <v>550</v>
      </c>
      <c r="B552" s="2" t="s">
        <v>210</v>
      </c>
      <c r="C552" s="2">
        <f>YEAR(MC[[#This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927</v>
      </c>
    </row>
    <row r="553" spans="1:24">
      <c r="A553" s="2">
        <v>551</v>
      </c>
      <c r="B553" s="2" t="s">
        <v>210</v>
      </c>
      <c r="C553" s="2">
        <f>YEAR(MC[[#This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927</v>
      </c>
    </row>
    <row r="554" spans="1:24">
      <c r="A554" s="2">
        <v>552</v>
      </c>
      <c r="B554" s="2" t="s">
        <v>210</v>
      </c>
      <c r="C554" s="2">
        <f>YEAR(MC[[#This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210</v>
      </c>
      <c r="C555" s="2">
        <f>YEAR(MC[[#This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210</v>
      </c>
      <c r="C556" s="2">
        <f>YEAR(MC[[#This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210</v>
      </c>
      <c r="C557" s="2">
        <f>YEAR(MC[[#This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927</v>
      </c>
    </row>
    <row r="558" spans="1:24">
      <c r="A558" s="2">
        <v>556</v>
      </c>
      <c r="B558" s="2" t="s">
        <v>210</v>
      </c>
      <c r="C558" s="2">
        <f>YEAR(MC[[#This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927</v>
      </c>
    </row>
    <row r="559" spans="1:24">
      <c r="A559" s="2">
        <v>557</v>
      </c>
      <c r="B559" s="2" t="s">
        <v>210</v>
      </c>
      <c r="C559" s="2">
        <f>YEAR(MC[[#This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927</v>
      </c>
    </row>
    <row r="560" spans="1:24">
      <c r="A560" s="2">
        <v>558</v>
      </c>
      <c r="B560" s="2" t="s">
        <v>210</v>
      </c>
      <c r="C560" s="2">
        <f>YEAR(MC[[#This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210</v>
      </c>
      <c r="C561" s="2">
        <f>YEAR(MC[[#This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927</v>
      </c>
    </row>
    <row r="562" spans="1:24">
      <c r="A562" s="2">
        <v>560</v>
      </c>
      <c r="B562" s="2" t="s">
        <v>210</v>
      </c>
      <c r="C562" s="2">
        <f>YEAR(MC[[#This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927</v>
      </c>
    </row>
    <row r="563" spans="1:24">
      <c r="A563" s="2">
        <v>561</v>
      </c>
      <c r="B563" s="2" t="s">
        <v>210</v>
      </c>
      <c r="C563" s="2">
        <f>YEAR(MC[[#This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927</v>
      </c>
    </row>
    <row r="564" spans="1:24">
      <c r="A564" s="2">
        <v>562</v>
      </c>
      <c r="B564" s="2" t="s">
        <v>210</v>
      </c>
      <c r="C564" s="2">
        <f>YEAR(MC[[#This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210</v>
      </c>
      <c r="C565" s="2">
        <f>YEAR(MC[[#This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927</v>
      </c>
    </row>
    <row r="566" spans="1:24">
      <c r="A566" s="2">
        <v>564</v>
      </c>
      <c r="B566" s="2" t="s">
        <v>210</v>
      </c>
      <c r="C566" s="2">
        <f>YEAR(MC[[#This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927</v>
      </c>
    </row>
    <row r="567" spans="1:24">
      <c r="A567" s="2">
        <v>565</v>
      </c>
      <c r="B567" s="2" t="s">
        <v>210</v>
      </c>
      <c r="C567" s="2">
        <f>YEAR(MC[[#This Row],[Date]])</f>
        <v>2023</v>
      </c>
      <c r="D567" s="2" t="s">
        <v>211</v>
      </c>
      <c r="E567" s="2" t="s">
        <v>211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927</v>
      </c>
    </row>
    <row r="568" spans="1:24">
      <c r="A568" s="2">
        <v>566</v>
      </c>
      <c r="B568" s="2" t="s">
        <v>210</v>
      </c>
      <c r="C568" s="2">
        <f>YEAR(MC[[#This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927</v>
      </c>
      <c r="X568" t="s">
        <v>929</v>
      </c>
    </row>
    <row r="569" spans="1:24">
      <c r="A569" s="2">
        <v>567</v>
      </c>
      <c r="B569" s="2" t="s">
        <v>210</v>
      </c>
      <c r="C569" s="2">
        <f>YEAR(MC[[#This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927</v>
      </c>
    </row>
    <row r="570" spans="1:24">
      <c r="A570" s="2">
        <v>568</v>
      </c>
      <c r="B570" s="2" t="s">
        <v>210</v>
      </c>
      <c r="C570" s="2">
        <f>YEAR(MC[[#This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927</v>
      </c>
    </row>
    <row r="571" spans="1:24">
      <c r="A571" s="2">
        <v>569</v>
      </c>
      <c r="B571" s="2" t="s">
        <v>210</v>
      </c>
      <c r="C571" s="2">
        <f>YEAR(MC[[#This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927</v>
      </c>
    </row>
    <row r="572" spans="1:24">
      <c r="A572" s="2">
        <v>570</v>
      </c>
      <c r="B572" s="2" t="s">
        <v>210</v>
      </c>
      <c r="C572" s="2">
        <f>YEAR(MC[[#This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927</v>
      </c>
    </row>
    <row r="573" spans="1:24">
      <c r="A573" s="2">
        <v>571</v>
      </c>
      <c r="B573" s="2" t="s">
        <v>210</v>
      </c>
      <c r="C573" s="2">
        <f>YEAR(MC[[#This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927</v>
      </c>
    </row>
    <row r="574" spans="1:24">
      <c r="A574" s="2">
        <v>572</v>
      </c>
      <c r="B574" s="2" t="s">
        <v>210</v>
      </c>
      <c r="C574" s="2">
        <f>YEAR(MC[[#This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927</v>
      </c>
    </row>
    <row r="575" spans="1:24">
      <c r="A575" s="2">
        <v>573</v>
      </c>
      <c r="B575" s="2" t="s">
        <v>210</v>
      </c>
      <c r="C575" s="2">
        <f>YEAR(MC[[#This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927</v>
      </c>
    </row>
    <row r="576" spans="1:24">
      <c r="A576" s="2">
        <v>574</v>
      </c>
      <c r="B576" s="2" t="s">
        <v>210</v>
      </c>
      <c r="C576" s="2">
        <f>YEAR(MC[[#This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927</v>
      </c>
    </row>
    <row r="577" spans="1:24">
      <c r="A577" s="2">
        <v>575</v>
      </c>
      <c r="B577" s="2" t="s">
        <v>210</v>
      </c>
      <c r="C577" s="2">
        <f>YEAR(MC[[#This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927</v>
      </c>
    </row>
    <row r="578" spans="1:24">
      <c r="A578" s="2">
        <v>576</v>
      </c>
      <c r="B578" s="2" t="s">
        <v>210</v>
      </c>
      <c r="C578" s="2">
        <f>YEAR(MC[[#This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927</v>
      </c>
    </row>
    <row r="579" spans="1:24">
      <c r="A579" s="2">
        <v>577</v>
      </c>
      <c r="B579" s="2" t="s">
        <v>210</v>
      </c>
      <c r="C579" s="2">
        <f>YEAR(MC[[#This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927</v>
      </c>
    </row>
    <row r="580" spans="1:24">
      <c r="A580" s="2">
        <v>578</v>
      </c>
      <c r="B580" s="2" t="s">
        <v>210</v>
      </c>
      <c r="C580" s="2">
        <f>YEAR(MC[[#This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927</v>
      </c>
    </row>
    <row r="581" spans="1:24">
      <c r="A581" s="2">
        <v>579</v>
      </c>
      <c r="B581" s="2" t="s">
        <v>210</v>
      </c>
      <c r="C581" s="2">
        <f>YEAR(MC[[#This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927</v>
      </c>
    </row>
    <row r="582" spans="1:24">
      <c r="A582" s="2">
        <v>580</v>
      </c>
      <c r="B582" s="2" t="s">
        <v>210</v>
      </c>
      <c r="C582" s="2">
        <f>YEAR(MC[[#This Row],[Date]])</f>
        <v>2023</v>
      </c>
      <c r="D582" s="2" t="s">
        <v>211</v>
      </c>
      <c r="E582" s="2" t="s">
        <v>211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927</v>
      </c>
    </row>
    <row r="583" spans="1:24">
      <c r="A583" s="2">
        <v>581</v>
      </c>
      <c r="B583" s="2" t="s">
        <v>210</v>
      </c>
      <c r="C583" s="2">
        <f>YEAR(MC[[#This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927</v>
      </c>
      <c r="X583" t="s">
        <v>931</v>
      </c>
    </row>
    <row r="584" spans="1:24">
      <c r="A584" s="2">
        <v>582</v>
      </c>
      <c r="B584" s="2" t="s">
        <v>210</v>
      </c>
      <c r="C584" s="2">
        <f>YEAR(MC[[#This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927</v>
      </c>
    </row>
    <row r="585" spans="1:24">
      <c r="A585" s="2">
        <v>583</v>
      </c>
      <c r="B585" s="2" t="s">
        <v>210</v>
      </c>
      <c r="C585" s="2">
        <f>YEAR(MC[[#This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927</v>
      </c>
    </row>
    <row r="586" spans="1:24">
      <c r="A586" s="2">
        <v>584</v>
      </c>
      <c r="B586" s="2" t="s">
        <v>210</v>
      </c>
      <c r="C586" s="2">
        <f>YEAR(MC[[#This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927</v>
      </c>
    </row>
    <row r="587" spans="1:24">
      <c r="A587" s="2">
        <v>585</v>
      </c>
      <c r="B587" s="2" t="s">
        <v>210</v>
      </c>
      <c r="C587" s="2">
        <f>YEAR(MC[[#This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927</v>
      </c>
    </row>
    <row r="588" spans="1:24">
      <c r="A588" s="2">
        <v>586</v>
      </c>
      <c r="B588" s="2" t="s">
        <v>210</v>
      </c>
      <c r="C588" s="2">
        <f>YEAR(MC[[#This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927</v>
      </c>
    </row>
    <row r="589" spans="1:24">
      <c r="A589" s="2">
        <v>587</v>
      </c>
      <c r="B589" s="2" t="s">
        <v>210</v>
      </c>
      <c r="C589" s="2">
        <f>YEAR(MC[[#This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927</v>
      </c>
    </row>
    <row r="590" spans="1:24">
      <c r="A590" s="2">
        <v>588</v>
      </c>
      <c r="B590" s="2" t="s">
        <v>210</v>
      </c>
      <c r="C590" s="2">
        <f>YEAR(MC[[#This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927</v>
      </c>
    </row>
    <row r="591" spans="1:24">
      <c r="A591" s="2">
        <v>589</v>
      </c>
      <c r="B591" s="2" t="s">
        <v>210</v>
      </c>
      <c r="C591" s="2">
        <f>YEAR(MC[[#This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210</v>
      </c>
      <c r="C592" s="2">
        <f>YEAR(MC[[#This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927</v>
      </c>
    </row>
    <row r="593" spans="1:24">
      <c r="A593" s="2">
        <v>591</v>
      </c>
      <c r="B593" s="2" t="s">
        <v>210</v>
      </c>
      <c r="C593" s="2">
        <f>YEAR(MC[[#This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927</v>
      </c>
    </row>
    <row r="594" spans="1:24">
      <c r="A594" s="2">
        <v>592</v>
      </c>
      <c r="B594" s="2" t="s">
        <v>210</v>
      </c>
      <c r="C594" s="2">
        <f>YEAR(MC[[#This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927</v>
      </c>
    </row>
    <row r="595" spans="1:24">
      <c r="A595" s="2">
        <v>593</v>
      </c>
      <c r="B595" s="2" t="s">
        <v>210</v>
      </c>
      <c r="C595" s="2">
        <f>YEAR(MC[[#This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927</v>
      </c>
    </row>
    <row r="596" spans="1:24">
      <c r="A596" s="2">
        <v>594</v>
      </c>
      <c r="B596" s="2" t="s">
        <v>210</v>
      </c>
      <c r="C596" s="2">
        <f>YEAR(MC[[#This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927</v>
      </c>
    </row>
    <row r="597" spans="1:24">
      <c r="A597" s="2">
        <v>595</v>
      </c>
      <c r="B597" s="2" t="s">
        <v>210</v>
      </c>
      <c r="C597" s="2">
        <f>YEAR(MC[[#This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927</v>
      </c>
    </row>
    <row r="598" spans="1:24">
      <c r="A598" s="2">
        <v>596</v>
      </c>
      <c r="B598" s="2" t="s">
        <v>210</v>
      </c>
      <c r="C598" s="2">
        <f>YEAR(MC[[#This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927</v>
      </c>
      <c r="X598" s="211" t="s">
        <v>933</v>
      </c>
    </row>
    <row r="599" spans="1:24">
      <c r="A599" s="2">
        <v>597</v>
      </c>
      <c r="B599" s="2" t="s">
        <v>210</v>
      </c>
      <c r="C599" s="2">
        <f>YEAR(MC[[#This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927</v>
      </c>
    </row>
    <row r="600" spans="1:24">
      <c r="A600" s="2">
        <v>598</v>
      </c>
      <c r="B600" s="2" t="s">
        <v>210</v>
      </c>
      <c r="C600" s="2">
        <f>YEAR(MC[[#This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927</v>
      </c>
    </row>
    <row r="601" spans="1:24">
      <c r="A601" s="2">
        <v>599</v>
      </c>
      <c r="B601" s="2" t="s">
        <v>210</v>
      </c>
      <c r="C601" s="2">
        <f>YEAR(MC[[#This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927</v>
      </c>
    </row>
    <row r="602" spans="1:24">
      <c r="A602" s="2">
        <v>600</v>
      </c>
      <c r="B602" s="2" t="s">
        <v>210</v>
      </c>
      <c r="C602" s="2">
        <f>YEAR(MC[[#This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927</v>
      </c>
    </row>
    <row r="603" spans="1:24">
      <c r="A603" s="2">
        <v>601</v>
      </c>
      <c r="B603" s="2" t="s">
        <v>210</v>
      </c>
      <c r="C603" s="2">
        <f>YEAR(MC[[#This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927</v>
      </c>
    </row>
    <row r="604" spans="1:24">
      <c r="A604" s="2">
        <v>602</v>
      </c>
      <c r="B604" s="2" t="s">
        <v>210</v>
      </c>
      <c r="C604" s="2">
        <f>YEAR(MC[[#This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927</v>
      </c>
    </row>
    <row r="605" spans="1:24">
      <c r="A605" s="2">
        <v>603</v>
      </c>
      <c r="B605" s="2" t="s">
        <v>210</v>
      </c>
      <c r="C605" s="2">
        <f>YEAR(MC[[#This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927</v>
      </c>
    </row>
    <row r="606" spans="1:24">
      <c r="A606" s="2">
        <v>604</v>
      </c>
      <c r="B606" s="2" t="s">
        <v>210</v>
      </c>
      <c r="C606" s="2">
        <f>YEAR(MC[[#This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927</v>
      </c>
    </row>
    <row r="607" spans="1:24">
      <c r="A607" s="2">
        <v>605</v>
      </c>
      <c r="B607" s="2" t="s">
        <v>210</v>
      </c>
      <c r="C607" s="2">
        <f>YEAR(MC[[#This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927</v>
      </c>
    </row>
    <row r="608" spans="1:24">
      <c r="A608" s="2">
        <v>606</v>
      </c>
      <c r="B608" s="2" t="s">
        <v>210</v>
      </c>
      <c r="C608" s="2">
        <f>YEAR(MC[[#This Row],[Date]])</f>
        <v>2023</v>
      </c>
      <c r="D608" s="2" t="s">
        <v>211</v>
      </c>
      <c r="E608" s="2" t="s">
        <v>211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927</v>
      </c>
    </row>
    <row r="609" spans="1:24">
      <c r="A609" s="2">
        <v>607</v>
      </c>
      <c r="B609" s="2" t="s">
        <v>210</v>
      </c>
      <c r="C609" s="2">
        <f>YEAR(MC[[#This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927</v>
      </c>
    </row>
    <row r="610" spans="1:24">
      <c r="A610" s="2">
        <v>608</v>
      </c>
      <c r="B610" s="2" t="s">
        <v>210</v>
      </c>
      <c r="C610" s="2">
        <f>YEAR(MC[[#This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210</v>
      </c>
      <c r="C611" s="2">
        <f>YEAR(MC[[#This Row],[Date]])</f>
        <v>2023</v>
      </c>
      <c r="D611" s="2" t="s">
        <v>211</v>
      </c>
      <c r="E611" s="2" t="s">
        <v>211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927</v>
      </c>
    </row>
    <row r="612" spans="1:24">
      <c r="A612" s="2">
        <v>610</v>
      </c>
      <c r="B612" s="2" t="s">
        <v>210</v>
      </c>
      <c r="C612" s="2">
        <f>YEAR(MC[[#This Row],[Date]])</f>
        <v>2023</v>
      </c>
      <c r="D612" s="2" t="s">
        <v>211</v>
      </c>
      <c r="E612" s="2" t="s">
        <v>211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927</v>
      </c>
      <c r="X612" s="211" t="s">
        <v>934</v>
      </c>
    </row>
    <row r="613" spans="1:24">
      <c r="A613" s="2">
        <v>611</v>
      </c>
      <c r="B613" s="2" t="s">
        <v>210</v>
      </c>
      <c r="C613" s="2">
        <f>YEAR(MC[[#This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927</v>
      </c>
    </row>
    <row r="614" spans="1:24">
      <c r="A614" s="2">
        <v>612</v>
      </c>
      <c r="B614" s="2" t="s">
        <v>210</v>
      </c>
      <c r="C614" s="2">
        <f>YEAR(MC[[#This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927</v>
      </c>
    </row>
    <row r="615" spans="1:24">
      <c r="A615" s="2">
        <v>613</v>
      </c>
      <c r="B615" s="2" t="s">
        <v>210</v>
      </c>
      <c r="C615" s="2">
        <f>YEAR(MC[[#This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210</v>
      </c>
      <c r="C616" s="2">
        <f>YEAR(MC[[#This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927</v>
      </c>
    </row>
    <row r="617" spans="1:24">
      <c r="A617" s="2">
        <v>615</v>
      </c>
      <c r="B617" s="2" t="s">
        <v>210</v>
      </c>
      <c r="C617" s="2">
        <f>YEAR(MC[[#This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927</v>
      </c>
    </row>
    <row r="618" spans="1:24">
      <c r="A618" s="2">
        <v>616</v>
      </c>
      <c r="B618" s="2" t="s">
        <v>210</v>
      </c>
      <c r="C618" s="2">
        <f>YEAR(MC[[#This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927</v>
      </c>
    </row>
    <row r="619" spans="1:24">
      <c r="A619" s="2">
        <v>617</v>
      </c>
      <c r="B619" s="2" t="s">
        <v>210</v>
      </c>
      <c r="C619" s="2">
        <f>YEAR(MC[[#This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927</v>
      </c>
    </row>
    <row r="620" spans="1:24">
      <c r="A620" s="2">
        <v>618</v>
      </c>
      <c r="B620" s="2" t="s">
        <v>210</v>
      </c>
      <c r="C620" s="2">
        <f>YEAR(MC[[#This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927</v>
      </c>
    </row>
    <row r="621" spans="1:24">
      <c r="A621" s="2">
        <v>619</v>
      </c>
      <c r="B621" s="2" t="s">
        <v>210</v>
      </c>
      <c r="C621" s="2">
        <f>YEAR(MC[[#This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927</v>
      </c>
    </row>
    <row r="622" spans="1:24">
      <c r="A622" s="2">
        <v>620</v>
      </c>
      <c r="B622" s="2" t="s">
        <v>210</v>
      </c>
      <c r="C622" s="2">
        <f>YEAR(MC[[#This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927</v>
      </c>
    </row>
    <row r="623" spans="1:24">
      <c r="A623" s="2">
        <v>621</v>
      </c>
      <c r="B623" s="2" t="s">
        <v>210</v>
      </c>
      <c r="C623" s="2">
        <f>YEAR(MC[[#This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927</v>
      </c>
    </row>
    <row r="624" spans="1:24">
      <c r="A624" s="2">
        <v>622</v>
      </c>
      <c r="B624" s="2" t="s">
        <v>210</v>
      </c>
      <c r="C624" s="2">
        <f>YEAR(MC[[#This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927</v>
      </c>
    </row>
    <row r="625" spans="1:22">
      <c r="A625" s="2">
        <v>623</v>
      </c>
      <c r="B625" s="2" t="s">
        <v>210</v>
      </c>
      <c r="C625" s="2">
        <f>YEAR(MC[[#This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927</v>
      </c>
    </row>
    <row r="626" spans="1:22">
      <c r="A626" s="2">
        <v>624</v>
      </c>
      <c r="B626" s="2" t="s">
        <v>210</v>
      </c>
      <c r="C626" s="2">
        <f>YEAR(MC[[#This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927</v>
      </c>
    </row>
    <row r="627" spans="1:22">
      <c r="A627" s="2">
        <v>625</v>
      </c>
      <c r="B627" s="2" t="s">
        <v>210</v>
      </c>
      <c r="C627" s="2">
        <f>YEAR(MC[[#This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927</v>
      </c>
    </row>
    <row r="628" spans="1:22">
      <c r="A628" s="2">
        <v>626</v>
      </c>
      <c r="B628" s="2" t="s">
        <v>210</v>
      </c>
      <c r="C628" s="2">
        <f>YEAR(MC[[#This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927</v>
      </c>
    </row>
    <row r="629" spans="1:22">
      <c r="A629" s="2">
        <v>627</v>
      </c>
      <c r="B629" s="2" t="s">
        <v>210</v>
      </c>
      <c r="C629" s="2">
        <f>YEAR(MC[[#This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927</v>
      </c>
    </row>
    <row r="630" spans="1:22">
      <c r="A630" s="2">
        <v>628</v>
      </c>
      <c r="B630" s="2" t="s">
        <v>210</v>
      </c>
      <c r="C630" s="2">
        <f>YEAR(MC[[#This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927</v>
      </c>
    </row>
    <row r="631" spans="1:22">
      <c r="A631" s="2">
        <v>629</v>
      </c>
      <c r="B631" s="2" t="s">
        <v>210</v>
      </c>
      <c r="C631" s="2">
        <f>YEAR(MC[[#This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927</v>
      </c>
    </row>
    <row r="632" spans="1:22">
      <c r="A632" s="2">
        <v>630</v>
      </c>
      <c r="B632" s="2" t="s">
        <v>210</v>
      </c>
      <c r="C632" s="2">
        <f>YEAR(MC[[#This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927</v>
      </c>
    </row>
    <row r="633" spans="1:22">
      <c r="A633" s="2">
        <v>631</v>
      </c>
      <c r="B633" s="2" t="s">
        <v>210</v>
      </c>
      <c r="C633" s="2">
        <f>YEAR(MC[[#This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927</v>
      </c>
    </row>
    <row r="634" spans="1:22">
      <c r="A634" s="2">
        <v>632</v>
      </c>
      <c r="B634" s="2" t="s">
        <v>210</v>
      </c>
      <c r="C634" s="2">
        <f>YEAR(MC[[#This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927</v>
      </c>
    </row>
    <row r="635" spans="1:22">
      <c r="A635" s="2">
        <v>633</v>
      </c>
      <c r="B635" s="2" t="s">
        <v>210</v>
      </c>
      <c r="C635" s="2">
        <f>YEAR(MC[[#This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927</v>
      </c>
    </row>
    <row r="636" spans="1:22">
      <c r="A636" s="2">
        <v>634</v>
      </c>
      <c r="B636" s="2" t="s">
        <v>210</v>
      </c>
      <c r="C636" s="2">
        <f>YEAR(MC[[#This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927</v>
      </c>
    </row>
    <row r="637" spans="1:22">
      <c r="A637" s="2">
        <v>635</v>
      </c>
      <c r="B637" s="2" t="s">
        <v>210</v>
      </c>
      <c r="C637" s="2">
        <f>YEAR(MC[[#This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927</v>
      </c>
    </row>
    <row r="638" spans="1:22">
      <c r="A638" s="2">
        <v>636</v>
      </c>
      <c r="B638" s="2" t="s">
        <v>210</v>
      </c>
      <c r="C638" s="2">
        <f>YEAR(MC[[#This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927</v>
      </c>
    </row>
    <row r="639" spans="1:22">
      <c r="A639" s="2">
        <v>637</v>
      </c>
      <c r="B639" s="2" t="s">
        <v>210</v>
      </c>
      <c r="C639" s="2">
        <f>YEAR(MC[[#This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927</v>
      </c>
    </row>
    <row r="640" spans="1:22">
      <c r="A640" s="2">
        <v>638</v>
      </c>
      <c r="B640" s="2" t="s">
        <v>210</v>
      </c>
      <c r="C640" s="2">
        <f>YEAR(MC[[#This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927</v>
      </c>
    </row>
    <row r="641" spans="1:24">
      <c r="A641" s="2">
        <v>639</v>
      </c>
      <c r="B641" s="2" t="s">
        <v>210</v>
      </c>
      <c r="C641" s="2">
        <f>YEAR(MC[[#This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927</v>
      </c>
    </row>
    <row r="642" spans="1:24">
      <c r="A642" s="2">
        <v>640</v>
      </c>
      <c r="B642" s="2" t="s">
        <v>210</v>
      </c>
      <c r="C642" s="2">
        <f>YEAR(MC[[#This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927</v>
      </c>
    </row>
    <row r="643" spans="1:24">
      <c r="A643" s="2">
        <v>641</v>
      </c>
      <c r="B643" s="2" t="s">
        <v>210</v>
      </c>
      <c r="C643" s="2">
        <f>YEAR(MC[[#This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927</v>
      </c>
    </row>
    <row r="644" spans="1:24">
      <c r="A644" s="2">
        <v>642</v>
      </c>
      <c r="B644" s="2" t="s">
        <v>210</v>
      </c>
      <c r="C644" s="2">
        <f>YEAR(MC[[#This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927</v>
      </c>
    </row>
    <row r="645" spans="1:24">
      <c r="A645" s="2">
        <v>643</v>
      </c>
      <c r="B645" s="2" t="s">
        <v>210</v>
      </c>
      <c r="C645" s="2">
        <f>YEAR(MC[[#This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927</v>
      </c>
    </row>
    <row r="646" spans="1:24">
      <c r="A646" s="2">
        <v>644</v>
      </c>
      <c r="B646" s="2" t="s">
        <v>210</v>
      </c>
      <c r="C646" s="2">
        <f>YEAR(MC[[#This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927</v>
      </c>
    </row>
    <row r="647" spans="1:24">
      <c r="A647" s="2">
        <v>645</v>
      </c>
      <c r="B647" s="2" t="s">
        <v>210</v>
      </c>
      <c r="C647" s="2">
        <f>YEAR(MC[[#This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927</v>
      </c>
    </row>
    <row r="648" spans="1:24">
      <c r="A648" s="2">
        <v>646</v>
      </c>
      <c r="B648" s="2" t="s">
        <v>210</v>
      </c>
      <c r="C648" s="2">
        <f>YEAR(MC[[#This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927</v>
      </c>
    </row>
    <row r="649" spans="1:24">
      <c r="A649" s="2">
        <v>647</v>
      </c>
      <c r="B649" s="2" t="s">
        <v>210</v>
      </c>
      <c r="C649" s="2">
        <f>YEAR(MC[[#This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927</v>
      </c>
    </row>
    <row r="650" spans="1:24">
      <c r="A650" s="2">
        <v>648</v>
      </c>
      <c r="B650" s="2" t="s">
        <v>210</v>
      </c>
      <c r="C650" s="2">
        <f>YEAR(MC[[#This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927</v>
      </c>
    </row>
    <row r="651" spans="1:24">
      <c r="A651" s="2">
        <v>649</v>
      </c>
      <c r="B651" s="2" t="s">
        <v>210</v>
      </c>
      <c r="C651" s="2">
        <f>YEAR(MC[[#This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927</v>
      </c>
    </row>
    <row r="652" spans="1:24">
      <c r="A652" s="2">
        <v>650</v>
      </c>
      <c r="B652" s="2" t="s">
        <v>210</v>
      </c>
      <c r="C652" s="2">
        <f>YEAR(MC[[#This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927</v>
      </c>
    </row>
    <row r="653" spans="1:24">
      <c r="A653" s="2">
        <v>651</v>
      </c>
      <c r="B653" s="2" t="s">
        <v>210</v>
      </c>
      <c r="C653" s="2">
        <f>YEAR(MC[[#This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927</v>
      </c>
    </row>
    <row r="654" spans="1:24">
      <c r="A654" s="2">
        <v>652</v>
      </c>
      <c r="B654" s="2" t="s">
        <v>210</v>
      </c>
      <c r="C654" s="2">
        <f>YEAR(MC[[#This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927</v>
      </c>
    </row>
    <row r="655" spans="1:24">
      <c r="A655" s="2">
        <v>653</v>
      </c>
      <c r="B655" s="2" t="s">
        <v>210</v>
      </c>
      <c r="C655" s="2">
        <f>YEAR(MC[[#This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927</v>
      </c>
      <c r="X655" t="s">
        <v>940</v>
      </c>
    </row>
    <row r="656" spans="1:24">
      <c r="A656" s="2">
        <v>654</v>
      </c>
      <c r="B656" s="2" t="s">
        <v>210</v>
      </c>
      <c r="C656" s="2">
        <f>YEAR(MC[[#This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927</v>
      </c>
    </row>
    <row r="657" spans="1:24">
      <c r="A657" s="2">
        <v>655</v>
      </c>
      <c r="B657" s="2" t="s">
        <v>210</v>
      </c>
      <c r="C657" s="2">
        <f>YEAR(MC[[#This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980</v>
      </c>
    </row>
    <row r="658" spans="1:24">
      <c r="A658" s="2">
        <v>656</v>
      </c>
      <c r="B658" s="2" t="s">
        <v>210</v>
      </c>
      <c r="C658" s="2">
        <f>YEAR(MC[[#This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927</v>
      </c>
    </row>
    <row r="659" spans="1:24">
      <c r="A659" s="2">
        <v>657</v>
      </c>
      <c r="B659" s="2" t="s">
        <v>210</v>
      </c>
      <c r="C659" s="2">
        <f>YEAR(MC[[#This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927</v>
      </c>
    </row>
    <row r="660" spans="1:24">
      <c r="A660" s="2">
        <v>658</v>
      </c>
      <c r="B660" s="2" t="s">
        <v>210</v>
      </c>
      <c r="C660" s="2">
        <f>YEAR(MC[[#This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927</v>
      </c>
    </row>
    <row r="661" spans="1:24">
      <c r="A661" s="2">
        <v>659</v>
      </c>
      <c r="B661" s="2" t="s">
        <v>210</v>
      </c>
      <c r="C661" s="2">
        <f>YEAR(MC[[#This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927</v>
      </c>
    </row>
    <row r="662" spans="1:24">
      <c r="A662" s="2">
        <v>660</v>
      </c>
      <c r="B662" s="2" t="s">
        <v>210</v>
      </c>
      <c r="C662" s="2">
        <f>YEAR(MC[[#This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927</v>
      </c>
    </row>
    <row r="663" spans="1:24">
      <c r="A663" s="2">
        <v>661</v>
      </c>
      <c r="B663" s="2" t="s">
        <v>210</v>
      </c>
      <c r="C663" s="2">
        <f>YEAR(MC[[#This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927</v>
      </c>
    </row>
    <row r="664" spans="1:24">
      <c r="A664" s="2">
        <v>662</v>
      </c>
      <c r="B664" s="2" t="s">
        <v>210</v>
      </c>
      <c r="C664" s="2">
        <f>YEAR(MC[[#This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927</v>
      </c>
    </row>
    <row r="665" spans="1:24">
      <c r="A665" s="2">
        <v>663</v>
      </c>
      <c r="B665" s="2" t="s">
        <v>210</v>
      </c>
      <c r="C665" s="2">
        <f>YEAR(MC[[#This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927</v>
      </c>
    </row>
    <row r="666" spans="1:24">
      <c r="A666" s="2">
        <v>664</v>
      </c>
      <c r="B666" s="2" t="s">
        <v>210</v>
      </c>
      <c r="C666" s="2">
        <f>YEAR(MC[[#This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927</v>
      </c>
    </row>
    <row r="667" spans="1:24">
      <c r="A667" s="2">
        <v>665</v>
      </c>
      <c r="B667" s="2" t="s">
        <v>210</v>
      </c>
      <c r="C667" s="2">
        <f>YEAR(MC[[#This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927</v>
      </c>
    </row>
    <row r="668" spans="1:24">
      <c r="A668" s="2">
        <v>666</v>
      </c>
      <c r="B668" s="2" t="s">
        <v>210</v>
      </c>
      <c r="C668" s="2">
        <f>YEAR(MC[[#This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927</v>
      </c>
    </row>
    <row r="669" spans="1:24">
      <c r="A669" s="2">
        <v>667</v>
      </c>
      <c r="B669" s="2" t="s">
        <v>210</v>
      </c>
      <c r="C669" s="2">
        <f>YEAR(MC[[#This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927</v>
      </c>
    </row>
    <row r="670" spans="1:24">
      <c r="A670" s="2">
        <v>668</v>
      </c>
      <c r="B670" s="2" t="s">
        <v>210</v>
      </c>
      <c r="C670" s="2">
        <f>YEAR(MC[[#This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927</v>
      </c>
    </row>
    <row r="671" spans="1:24">
      <c r="A671" s="2">
        <v>669</v>
      </c>
      <c r="B671" s="2" t="s">
        <v>210</v>
      </c>
      <c r="C671" s="2">
        <f>YEAR(MC[[#This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927</v>
      </c>
    </row>
    <row r="672" spans="1:24">
      <c r="A672" s="2">
        <v>670</v>
      </c>
      <c r="B672" s="2" t="s">
        <v>210</v>
      </c>
      <c r="C672" s="2">
        <f>YEAR(MC[[#This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927</v>
      </c>
      <c r="X672" t="s">
        <v>979</v>
      </c>
    </row>
    <row r="673" spans="1:24">
      <c r="A673" s="2">
        <v>671</v>
      </c>
      <c r="B673" s="2" t="s">
        <v>210</v>
      </c>
      <c r="C673" s="2">
        <f>YEAR(MC[[#This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927</v>
      </c>
    </row>
    <row r="674" spans="1:24">
      <c r="A674" s="2">
        <v>672</v>
      </c>
      <c r="B674" s="2" t="s">
        <v>210</v>
      </c>
      <c r="C674" s="2">
        <f>YEAR(MC[[#This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927</v>
      </c>
    </row>
    <row r="675" spans="1:24">
      <c r="A675" s="2">
        <v>673</v>
      </c>
      <c r="B675" s="2" t="s">
        <v>210</v>
      </c>
      <c r="C675" s="2">
        <f>YEAR(MC[[#This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927</v>
      </c>
    </row>
    <row r="676" spans="1:24">
      <c r="A676" s="2">
        <v>674</v>
      </c>
      <c r="B676" s="2" t="s">
        <v>210</v>
      </c>
      <c r="C676" s="2">
        <f>YEAR(MC[[#This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927</v>
      </c>
    </row>
    <row r="677" spans="1:24">
      <c r="A677" s="2">
        <v>675</v>
      </c>
      <c r="B677" s="2" t="s">
        <v>210</v>
      </c>
      <c r="C677" s="2">
        <f>YEAR(MC[[#This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927</v>
      </c>
    </row>
    <row r="678" spans="1:24">
      <c r="A678" s="2">
        <v>676</v>
      </c>
      <c r="B678" s="2" t="s">
        <v>210</v>
      </c>
      <c r="C678" s="2">
        <f>YEAR(MC[[#This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927</v>
      </c>
    </row>
    <row r="679" spans="1:24">
      <c r="A679" s="2">
        <v>677</v>
      </c>
      <c r="B679" s="2" t="s">
        <v>210</v>
      </c>
      <c r="C679" s="2">
        <f>YEAR(MC[[#This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927</v>
      </c>
    </row>
    <row r="680" spans="1:24">
      <c r="A680" s="2">
        <v>678</v>
      </c>
      <c r="B680" s="2" t="s">
        <v>210</v>
      </c>
      <c r="C680" s="2">
        <f>YEAR(MC[[#This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927</v>
      </c>
    </row>
    <row r="681" spans="1:24">
      <c r="A681" s="2">
        <v>679</v>
      </c>
      <c r="B681" s="2" t="s">
        <v>210</v>
      </c>
      <c r="C681" s="2">
        <f>YEAR(MC[[#This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927</v>
      </c>
    </row>
    <row r="682" spans="1:24">
      <c r="A682" s="2">
        <v>680</v>
      </c>
      <c r="B682" s="2" t="s">
        <v>210</v>
      </c>
      <c r="C682" s="2">
        <f>YEAR(MC[[#This Row],[Date]])</f>
        <v>2024</v>
      </c>
      <c r="D682" s="2" t="s">
        <v>211</v>
      </c>
      <c r="E682" s="2" t="s">
        <v>211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927</v>
      </c>
      <c r="X682" s="211" t="s">
        <v>981</v>
      </c>
    </row>
    <row r="683" spans="1:24">
      <c r="A683" s="2">
        <v>681</v>
      </c>
      <c r="B683" s="2" t="s">
        <v>210</v>
      </c>
      <c r="C683" s="2">
        <f>YEAR(MC[[#This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927</v>
      </c>
    </row>
    <row r="684" spans="1:24">
      <c r="A684" s="2">
        <v>682</v>
      </c>
      <c r="B684" s="2" t="s">
        <v>210</v>
      </c>
      <c r="C684" s="2">
        <f>YEAR(MC[[#This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927</v>
      </c>
    </row>
    <row r="685" spans="1:24">
      <c r="A685" s="2">
        <v>683</v>
      </c>
      <c r="B685" s="2" t="s">
        <v>210</v>
      </c>
      <c r="C685" s="2">
        <f>YEAR(MC[[#This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927</v>
      </c>
    </row>
    <row r="686" spans="1:24">
      <c r="A686" s="2">
        <v>684</v>
      </c>
      <c r="B686" s="2" t="s">
        <v>210</v>
      </c>
      <c r="C686" s="2">
        <f>YEAR(MC[[#This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927</v>
      </c>
    </row>
    <row r="687" spans="1:24">
      <c r="A687" s="2">
        <v>685</v>
      </c>
      <c r="B687" s="2" t="s">
        <v>210</v>
      </c>
      <c r="C687" s="2">
        <f>YEAR(MC[[#This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927</v>
      </c>
    </row>
    <row r="688" spans="1:24">
      <c r="A688" s="2">
        <v>686</v>
      </c>
      <c r="B688" s="2" t="s">
        <v>210</v>
      </c>
      <c r="C688" s="2">
        <f>YEAR(MC[[#This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927</v>
      </c>
    </row>
    <row r="689" spans="1:24">
      <c r="A689" s="2">
        <v>687</v>
      </c>
      <c r="B689" s="2" t="s">
        <v>210</v>
      </c>
      <c r="C689" s="2">
        <f>YEAR(MC[[#This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927</v>
      </c>
    </row>
    <row r="690" spans="1:24">
      <c r="A690" s="2">
        <v>688</v>
      </c>
      <c r="B690" s="2" t="s">
        <v>210</v>
      </c>
      <c r="C690" s="2">
        <f>YEAR(MC[[#This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927</v>
      </c>
    </row>
    <row r="691" spans="1:24">
      <c r="A691" s="2">
        <v>689</v>
      </c>
      <c r="B691" s="2" t="s">
        <v>210</v>
      </c>
      <c r="C691" s="2">
        <f>YEAR(MC[[#This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927</v>
      </c>
    </row>
    <row r="692" spans="1:24">
      <c r="A692" s="2">
        <v>690</v>
      </c>
      <c r="B692" s="2" t="s">
        <v>210</v>
      </c>
      <c r="C692" s="2">
        <f>YEAR(MC[[#This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927</v>
      </c>
      <c r="X692" s="211" t="s">
        <v>982</v>
      </c>
    </row>
    <row r="693" spans="1:24">
      <c r="A693" s="2">
        <v>691</v>
      </c>
      <c r="B693" s="2" t="s">
        <v>210</v>
      </c>
      <c r="C693" s="2">
        <f>YEAR(MC[[#This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927</v>
      </c>
    </row>
    <row r="694" spans="1:24">
      <c r="A694" s="2">
        <v>692</v>
      </c>
      <c r="B694" s="2" t="s">
        <v>210</v>
      </c>
      <c r="C694" s="2">
        <f>YEAR(MC[[#This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927</v>
      </c>
    </row>
    <row r="695" spans="1:24">
      <c r="A695" s="2">
        <v>693</v>
      </c>
      <c r="B695" s="2" t="s">
        <v>210</v>
      </c>
      <c r="C695" s="2">
        <f>YEAR(MC[[#This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927</v>
      </c>
    </row>
    <row r="696" spans="1:24">
      <c r="A696" s="2">
        <v>694</v>
      </c>
      <c r="B696" s="2" t="s">
        <v>210</v>
      </c>
      <c r="C696" s="2">
        <f>YEAR(MC[[#This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927</v>
      </c>
    </row>
    <row r="697" spans="1:24">
      <c r="A697" s="2">
        <v>695</v>
      </c>
      <c r="B697" s="2" t="s">
        <v>210</v>
      </c>
      <c r="C697" s="2">
        <f>YEAR(MC[[#This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927</v>
      </c>
    </row>
    <row r="698" spans="1:24">
      <c r="A698" s="2">
        <v>696</v>
      </c>
      <c r="B698" s="2" t="s">
        <v>210</v>
      </c>
      <c r="C698" s="2">
        <f>YEAR(MC[[#This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927</v>
      </c>
    </row>
    <row r="699" spans="1:24">
      <c r="A699" s="2">
        <v>697</v>
      </c>
      <c r="B699" s="2" t="s">
        <v>210</v>
      </c>
      <c r="C699" s="2">
        <f>YEAR(MC[[#This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927</v>
      </c>
    </row>
    <row r="700" spans="1:24">
      <c r="A700" s="2">
        <v>698</v>
      </c>
      <c r="B700" s="2" t="s">
        <v>210</v>
      </c>
      <c r="C700" s="2">
        <f>YEAR(MC[[#This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927</v>
      </c>
    </row>
    <row r="701" spans="1:24">
      <c r="A701" s="2">
        <v>699</v>
      </c>
      <c r="B701" s="2" t="s">
        <v>210</v>
      </c>
      <c r="C701" s="2">
        <f>YEAR(MC[[#This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927</v>
      </c>
    </row>
    <row r="702" spans="1:24">
      <c r="A702" s="2">
        <v>700</v>
      </c>
      <c r="B702" s="2" t="s">
        <v>210</v>
      </c>
      <c r="C702" s="2">
        <f>YEAR(MC[[#This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927</v>
      </c>
      <c r="X702" s="211" t="s">
        <v>983</v>
      </c>
    </row>
    <row r="703" spans="1:24">
      <c r="A703" s="2">
        <v>701</v>
      </c>
      <c r="B703" s="2" t="s">
        <v>210</v>
      </c>
      <c r="C703" s="2">
        <f>YEAR(MC[[#This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927</v>
      </c>
    </row>
    <row r="704" spans="1:24">
      <c r="A704" s="2">
        <v>702</v>
      </c>
      <c r="B704" s="2" t="s">
        <v>210</v>
      </c>
      <c r="C704" s="2">
        <f>YEAR(MC[[#This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927</v>
      </c>
    </row>
    <row r="705" spans="1:24">
      <c r="A705" s="2">
        <v>703</v>
      </c>
      <c r="B705" s="2" t="s">
        <v>210</v>
      </c>
      <c r="C705" s="2">
        <f>YEAR(MC[[#This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927</v>
      </c>
    </row>
    <row r="706" spans="1:24">
      <c r="A706" s="2">
        <v>704</v>
      </c>
      <c r="B706" s="2" t="s">
        <v>210</v>
      </c>
      <c r="C706" s="2">
        <f>YEAR(MC[[#This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927</v>
      </c>
    </row>
    <row r="707" spans="1:24">
      <c r="A707" s="2">
        <v>705</v>
      </c>
      <c r="B707" s="2" t="s">
        <v>210</v>
      </c>
      <c r="C707" s="2">
        <f>YEAR(MC[[#This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927</v>
      </c>
    </row>
    <row r="708" spans="1:24">
      <c r="A708" s="2">
        <v>706</v>
      </c>
      <c r="B708" s="2" t="s">
        <v>210</v>
      </c>
      <c r="C708" s="2">
        <f>YEAR(MC[[#This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927</v>
      </c>
    </row>
    <row r="709" spans="1:24">
      <c r="A709" s="2">
        <v>707</v>
      </c>
      <c r="B709" s="2" t="s">
        <v>210</v>
      </c>
      <c r="C709" s="2">
        <f>YEAR(MC[[#This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927</v>
      </c>
    </row>
    <row r="710" spans="1:24">
      <c r="A710" s="2">
        <v>708</v>
      </c>
      <c r="B710" s="2" t="s">
        <v>210</v>
      </c>
      <c r="C710" s="2">
        <f>YEAR(MC[[#This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927</v>
      </c>
    </row>
    <row r="711" spans="1:24">
      <c r="A711" s="2">
        <v>709</v>
      </c>
      <c r="B711" s="2" t="s">
        <v>210</v>
      </c>
      <c r="C711" s="2">
        <f>YEAR(MC[[#This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210</v>
      </c>
      <c r="C712" s="2">
        <f>YEAR(MC[[#This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927</v>
      </c>
      <c r="X712" t="s">
        <v>984</v>
      </c>
    </row>
    <row r="713" spans="1:24">
      <c r="A713" s="2">
        <v>711</v>
      </c>
      <c r="B713" s="2" t="s">
        <v>210</v>
      </c>
      <c r="C713" s="2">
        <f>YEAR(MC[[#This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927</v>
      </c>
    </row>
    <row r="714" spans="1:24">
      <c r="A714" s="2">
        <v>712</v>
      </c>
      <c r="B714" s="2" t="s">
        <v>210</v>
      </c>
      <c r="C714" s="2">
        <f>YEAR(MC[[#This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927</v>
      </c>
    </row>
    <row r="715" spans="1:24">
      <c r="A715" s="2">
        <v>713</v>
      </c>
      <c r="B715" s="2" t="s">
        <v>210</v>
      </c>
      <c r="C715" s="2">
        <f>YEAR(MC[[#This Row],[Date]])</f>
        <v>2024</v>
      </c>
      <c r="D715" s="2" t="s">
        <v>211</v>
      </c>
      <c r="E715" s="2" t="s">
        <v>211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927</v>
      </c>
    </row>
    <row r="716" spans="1:24">
      <c r="A716" s="2">
        <v>714</v>
      </c>
      <c r="B716" s="2" t="s">
        <v>210</v>
      </c>
      <c r="C716" s="2">
        <f>YEAR(MC[[#This Row],[Date]])</f>
        <v>2024</v>
      </c>
      <c r="D716" s="2" t="s">
        <v>211</v>
      </c>
      <c r="E716" s="2" t="s">
        <v>211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927</v>
      </c>
    </row>
    <row r="717" spans="1:24">
      <c r="A717" s="2">
        <v>715</v>
      </c>
      <c r="B717" s="2" t="s">
        <v>210</v>
      </c>
      <c r="C717" s="2">
        <f>YEAR(MC[[#This Row],[Date]])</f>
        <v>2024</v>
      </c>
      <c r="D717" s="2" t="s">
        <v>211</v>
      </c>
      <c r="E717" s="2" t="s">
        <v>211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927</v>
      </c>
    </row>
    <row r="718" spans="1:24">
      <c r="A718" s="2">
        <v>716</v>
      </c>
      <c r="B718" s="2" t="s">
        <v>210</v>
      </c>
      <c r="C718" s="2">
        <f>YEAR(MC[[#This Row],[Date]])</f>
        <v>2024</v>
      </c>
      <c r="D718" s="2" t="s">
        <v>211</v>
      </c>
      <c r="E718" s="2" t="s">
        <v>211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927</v>
      </c>
    </row>
    <row r="719" spans="1:24">
      <c r="A719" s="2">
        <v>717</v>
      </c>
      <c r="B719" s="2" t="s">
        <v>210</v>
      </c>
      <c r="C719" s="2">
        <f>YEAR(MC[[#This Row],[Date]])</f>
        <v>2024</v>
      </c>
      <c r="D719" s="2" t="s">
        <v>211</v>
      </c>
      <c r="E719" s="2" t="s">
        <v>211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927</v>
      </c>
    </row>
    <row r="720" spans="1:24">
      <c r="A720" s="2">
        <v>718</v>
      </c>
      <c r="B720" s="2" t="s">
        <v>210</v>
      </c>
      <c r="C720" s="2">
        <f>YEAR(MC[[#This Row],[Date]])</f>
        <v>2024</v>
      </c>
      <c r="D720" s="2" t="s">
        <v>211</v>
      </c>
      <c r="E720" s="2" t="s">
        <v>211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927</v>
      </c>
    </row>
    <row r="721" spans="1:24">
      <c r="A721" s="2">
        <v>719</v>
      </c>
      <c r="B721" s="2" t="s">
        <v>210</v>
      </c>
      <c r="C721" s="2">
        <f>YEAR(MC[[#This Row],[Date]])</f>
        <v>2024</v>
      </c>
      <c r="D721" s="2" t="s">
        <v>211</v>
      </c>
      <c r="E721" s="2" t="s">
        <v>211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927</v>
      </c>
    </row>
    <row r="722" spans="1:24">
      <c r="A722" s="2">
        <v>720</v>
      </c>
      <c r="B722" s="2" t="s">
        <v>210</v>
      </c>
      <c r="C722" s="2">
        <f>YEAR(MC[[#This Row],[Date]])</f>
        <v>2024</v>
      </c>
      <c r="D722" s="2" t="s">
        <v>211</v>
      </c>
      <c r="E722" s="2" t="s">
        <v>211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927</v>
      </c>
    </row>
    <row r="723" spans="1:24">
      <c r="A723" s="2">
        <v>721</v>
      </c>
      <c r="B723" s="2" t="s">
        <v>210</v>
      </c>
      <c r="C723" s="2">
        <f>YEAR(MC[[#This Row],[Date]])</f>
        <v>2024</v>
      </c>
      <c r="D723" s="2" t="s">
        <v>211</v>
      </c>
      <c r="E723" s="2" t="s">
        <v>211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927</v>
      </c>
      <c r="X723" s="211" t="s">
        <v>985</v>
      </c>
    </row>
    <row r="724" spans="1:24">
      <c r="A724" s="2">
        <v>722</v>
      </c>
      <c r="B724" s="2" t="s">
        <v>210</v>
      </c>
      <c r="C724" s="2">
        <f>YEAR(MC[[#This Row],[Date]])</f>
        <v>2024</v>
      </c>
      <c r="D724" s="2" t="s">
        <v>211</v>
      </c>
      <c r="E724" s="2" t="s">
        <v>211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927</v>
      </c>
    </row>
    <row r="725" spans="1:24">
      <c r="A725" s="2">
        <v>723</v>
      </c>
      <c r="B725" s="2" t="s">
        <v>210</v>
      </c>
      <c r="C725" s="2">
        <f>YEAR(MC[[#This Row],[Date]])</f>
        <v>2024</v>
      </c>
      <c r="D725" s="2" t="s">
        <v>211</v>
      </c>
      <c r="E725" s="2" t="s">
        <v>211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927</v>
      </c>
    </row>
    <row r="726" spans="1:24">
      <c r="A726" s="2">
        <v>724</v>
      </c>
      <c r="B726" s="2" t="s">
        <v>210</v>
      </c>
      <c r="C726" s="2">
        <f>YEAR(MC[[#This Row],[Date]])</f>
        <v>2024</v>
      </c>
      <c r="D726" s="2" t="s">
        <v>211</v>
      </c>
      <c r="E726" s="2" t="s">
        <v>211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927</v>
      </c>
    </row>
    <row r="727" spans="1:24">
      <c r="A727" s="2">
        <v>725</v>
      </c>
      <c r="B727" s="2" t="s">
        <v>210</v>
      </c>
      <c r="C727" s="2">
        <f>YEAR(MC[[#This Row],[Date]])</f>
        <v>2024</v>
      </c>
      <c r="D727" s="2" t="s">
        <v>211</v>
      </c>
      <c r="E727" s="2" t="s">
        <v>211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927</v>
      </c>
    </row>
    <row r="728" spans="1:24">
      <c r="A728" s="2">
        <v>726</v>
      </c>
      <c r="B728" s="2" t="s">
        <v>210</v>
      </c>
      <c r="C728" s="2">
        <f>YEAR(MC[[#This Row],[Date]])</f>
        <v>2024</v>
      </c>
      <c r="D728" s="2" t="s">
        <v>211</v>
      </c>
      <c r="E728" s="2" t="s">
        <v>211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927</v>
      </c>
    </row>
    <row r="729" spans="1:24">
      <c r="A729" s="2">
        <v>727</v>
      </c>
      <c r="B729" s="2" t="s">
        <v>210</v>
      </c>
      <c r="C729" s="2">
        <f>YEAR(MC[[#This Row],[Date]])</f>
        <v>2024</v>
      </c>
      <c r="D729" s="2" t="s">
        <v>211</v>
      </c>
      <c r="E729" s="2" t="s">
        <v>211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927</v>
      </c>
    </row>
    <row r="730" spans="1:24">
      <c r="A730" s="2">
        <v>728</v>
      </c>
      <c r="B730" s="2" t="s">
        <v>210</v>
      </c>
      <c r="C730" s="2">
        <f>YEAR(MC[[#This Row],[Date]])</f>
        <v>2024</v>
      </c>
      <c r="D730" s="2" t="s">
        <v>211</v>
      </c>
      <c r="E730" s="2" t="s">
        <v>211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927</v>
      </c>
    </row>
    <row r="731" spans="1:24">
      <c r="A731" s="2">
        <v>729</v>
      </c>
      <c r="B731" s="2" t="s">
        <v>210</v>
      </c>
      <c r="C731" s="2">
        <f>YEAR(MC[[#This Row],[Date]])</f>
        <v>2024</v>
      </c>
      <c r="D731" s="2" t="s">
        <v>211</v>
      </c>
      <c r="E731" s="2" t="s">
        <v>211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927</v>
      </c>
    </row>
    <row r="732" spans="1:24">
      <c r="A732" s="2">
        <v>730</v>
      </c>
      <c r="B732" s="2" t="s">
        <v>210</v>
      </c>
      <c r="C732" s="2">
        <f>YEAR(MC[[#This Row],[Date]])</f>
        <v>2024</v>
      </c>
      <c r="D732" s="2" t="s">
        <v>211</v>
      </c>
      <c r="E732" s="2" t="s">
        <v>211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927</v>
      </c>
      <c r="X732" t="s">
        <v>986</v>
      </c>
    </row>
    <row r="733" spans="1:24">
      <c r="A733" s="2">
        <v>731</v>
      </c>
      <c r="B733" s="2" t="s">
        <v>210</v>
      </c>
      <c r="C733" s="2">
        <f>YEAR(MC[[#This Row],[Date]])</f>
        <v>2024</v>
      </c>
      <c r="D733" s="2" t="s">
        <v>211</v>
      </c>
      <c r="E733" s="2" t="s">
        <v>211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927</v>
      </c>
    </row>
    <row r="734" spans="1:24">
      <c r="A734" s="2">
        <v>732</v>
      </c>
      <c r="B734" s="2" t="s">
        <v>212</v>
      </c>
      <c r="C734" s="2">
        <f>YEAR(MC[[#This Row],[Date]])</f>
        <v>2024</v>
      </c>
      <c r="D734" s="2" t="s">
        <v>211</v>
      </c>
      <c r="E734" s="2" t="s">
        <v>211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927</v>
      </c>
    </row>
    <row r="735" spans="1:24">
      <c r="A735" s="2">
        <v>733</v>
      </c>
      <c r="B735" s="2" t="s">
        <v>212</v>
      </c>
      <c r="C735" s="2">
        <f>YEAR(MC[[#This Row],[Date]])</f>
        <v>2024</v>
      </c>
      <c r="D735" s="2" t="s">
        <v>211</v>
      </c>
      <c r="E735" s="2" t="s">
        <v>211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927</v>
      </c>
    </row>
    <row r="736" spans="1:24">
      <c r="A736" s="2">
        <v>734</v>
      </c>
      <c r="B736" s="2" t="s">
        <v>212</v>
      </c>
      <c r="C736" s="2">
        <f>YEAR(MC[[#This Row],[Date]])</f>
        <v>2024</v>
      </c>
      <c r="D736" s="2" t="s">
        <v>211</v>
      </c>
      <c r="E736" s="2" t="s">
        <v>211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927</v>
      </c>
    </row>
    <row r="737" spans="1:24">
      <c r="A737" s="2">
        <v>735</v>
      </c>
      <c r="B737" s="2" t="s">
        <v>212</v>
      </c>
      <c r="C737" s="2">
        <f>YEAR(MC[[#This Row],[Date]])</f>
        <v>2024</v>
      </c>
      <c r="D737" s="2" t="s">
        <v>211</v>
      </c>
      <c r="E737" s="2" t="s">
        <v>211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927</v>
      </c>
    </row>
    <row r="738" spans="1:24">
      <c r="A738" s="2">
        <v>736</v>
      </c>
      <c r="B738" s="2" t="s">
        <v>212</v>
      </c>
      <c r="C738" s="2">
        <f>YEAR(MC[[#This Row],[Date]])</f>
        <v>2024</v>
      </c>
      <c r="D738" s="2" t="s">
        <v>211</v>
      </c>
      <c r="E738" s="2" t="s">
        <v>211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927</v>
      </c>
    </row>
    <row r="739" spans="1:24">
      <c r="A739" s="2">
        <v>737</v>
      </c>
      <c r="B739" s="2" t="s">
        <v>212</v>
      </c>
      <c r="C739" s="2">
        <f>YEAR(MC[[#This Row],[Date]])</f>
        <v>2024</v>
      </c>
      <c r="D739" s="2" t="s">
        <v>211</v>
      </c>
      <c r="E739" s="2" t="s">
        <v>211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927</v>
      </c>
    </row>
    <row r="740" spans="1:24">
      <c r="A740" s="2">
        <v>738</v>
      </c>
      <c r="B740" s="2" t="s">
        <v>212</v>
      </c>
      <c r="C740" s="2">
        <f>YEAR(MC[[#This Row],[Date]])</f>
        <v>2024</v>
      </c>
      <c r="D740" s="2" t="s">
        <v>211</v>
      </c>
      <c r="E740" s="2" t="s">
        <v>211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927</v>
      </c>
    </row>
    <row r="741" spans="1:24">
      <c r="A741" s="2">
        <v>739</v>
      </c>
      <c r="B741" s="2" t="s">
        <v>212</v>
      </c>
      <c r="C741" s="2">
        <f>YEAR(MC[[#This Row],[Date]])</f>
        <v>2024</v>
      </c>
      <c r="D741" s="2" t="s">
        <v>211</v>
      </c>
      <c r="E741" s="2" t="s">
        <v>211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927</v>
      </c>
    </row>
    <row r="742" spans="1:24">
      <c r="A742" s="2">
        <v>740</v>
      </c>
      <c r="B742" s="2" t="s">
        <v>212</v>
      </c>
      <c r="C742" s="2">
        <f>YEAR(MC[[#This Row],[Date]])</f>
        <v>2024</v>
      </c>
      <c r="D742" s="2" t="s">
        <v>211</v>
      </c>
      <c r="E742" s="2" t="s">
        <v>211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212</v>
      </c>
      <c r="C743" s="2">
        <f>YEAR(MC[[#This Row],[Date]])</f>
        <v>2024</v>
      </c>
      <c r="D743" s="2" t="s">
        <v>211</v>
      </c>
      <c r="E743" s="2" t="s">
        <v>211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927</v>
      </c>
    </row>
    <row r="744" spans="1:24">
      <c r="A744" s="2">
        <v>742</v>
      </c>
      <c r="B744" s="2" t="s">
        <v>212</v>
      </c>
      <c r="C744" s="2">
        <f>YEAR(MC[[#This Row],[Date]])</f>
        <v>2024</v>
      </c>
      <c r="D744" s="2" t="s">
        <v>211</v>
      </c>
      <c r="E744" s="2" t="s">
        <v>211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927</v>
      </c>
    </row>
    <row r="745" spans="1:24">
      <c r="A745" s="2">
        <v>743</v>
      </c>
      <c r="B745" s="2" t="s">
        <v>212</v>
      </c>
      <c r="C745" s="2">
        <f>YEAR(MC[[#This Row],[Date]])</f>
        <v>2024</v>
      </c>
      <c r="D745" s="2" t="s">
        <v>211</v>
      </c>
      <c r="E745" s="2" t="s">
        <v>211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927</v>
      </c>
    </row>
    <row r="746" spans="1:24">
      <c r="A746" s="2">
        <v>744</v>
      </c>
      <c r="B746" s="2" t="s">
        <v>212</v>
      </c>
      <c r="C746" s="2">
        <f>YEAR(MC[[#This Row],[Date]])</f>
        <v>2024</v>
      </c>
      <c r="D746" s="2" t="s">
        <v>211</v>
      </c>
      <c r="E746" s="2" t="s">
        <v>211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927</v>
      </c>
    </row>
    <row r="747" spans="1:24">
      <c r="A747" s="2">
        <v>745</v>
      </c>
      <c r="B747" s="2" t="s">
        <v>212</v>
      </c>
      <c r="C747" s="2">
        <f>YEAR(MC[[#This Row],[Date]])</f>
        <v>2024</v>
      </c>
      <c r="D747" s="2" t="s">
        <v>211</v>
      </c>
      <c r="E747" s="2" t="s">
        <v>211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927</v>
      </c>
      <c r="X747" t="s">
        <v>987</v>
      </c>
    </row>
    <row r="748" spans="1:24">
      <c r="A748" s="2">
        <v>746</v>
      </c>
      <c r="B748" s="2" t="s">
        <v>212</v>
      </c>
      <c r="C748" s="2">
        <f>YEAR(MC[[#This Row],[Date]])</f>
        <v>2024</v>
      </c>
      <c r="D748" s="2" t="s">
        <v>211</v>
      </c>
      <c r="E748" s="2" t="s">
        <v>211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927</v>
      </c>
    </row>
    <row r="749" spans="1:24">
      <c r="A749" s="2">
        <v>747</v>
      </c>
      <c r="B749" s="2" t="s">
        <v>212</v>
      </c>
      <c r="C749" s="2">
        <f>YEAR(MC[[#This Row],[Date]])</f>
        <v>2024</v>
      </c>
      <c r="D749" s="2" t="s">
        <v>211</v>
      </c>
      <c r="E749" s="2" t="s">
        <v>211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927</v>
      </c>
    </row>
    <row r="750" spans="1:24">
      <c r="A750" s="2">
        <v>748</v>
      </c>
      <c r="B750" s="2" t="s">
        <v>212</v>
      </c>
      <c r="C750" s="2">
        <f>YEAR(MC[[#This Row],[Date]])</f>
        <v>2024</v>
      </c>
      <c r="D750" s="2" t="s">
        <v>211</v>
      </c>
      <c r="E750" s="2" t="s">
        <v>211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927</v>
      </c>
    </row>
    <row r="751" spans="1:24">
      <c r="A751" s="2">
        <v>749</v>
      </c>
      <c r="B751" s="2" t="s">
        <v>212</v>
      </c>
      <c r="C751" s="2">
        <f>YEAR(MC[[#This Row],[Date]])</f>
        <v>2024</v>
      </c>
      <c r="D751" s="2" t="s">
        <v>211</v>
      </c>
      <c r="E751" s="2" t="s">
        <v>211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927</v>
      </c>
    </row>
    <row r="752" spans="1:24">
      <c r="A752" s="2">
        <v>750</v>
      </c>
      <c r="B752" s="2" t="s">
        <v>212</v>
      </c>
      <c r="C752" s="2">
        <f>YEAR(MC[[#This Row],[Date]])</f>
        <v>2024</v>
      </c>
      <c r="D752" s="2" t="s">
        <v>211</v>
      </c>
      <c r="E752" s="2" t="s">
        <v>211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927</v>
      </c>
    </row>
    <row r="753" spans="1:22">
      <c r="A753" s="2">
        <v>751</v>
      </c>
      <c r="B753" s="2" t="s">
        <v>212</v>
      </c>
      <c r="C753" s="2">
        <f>YEAR(MC[[#This Row],[Date]])</f>
        <v>2024</v>
      </c>
      <c r="D753" s="2" t="s">
        <v>211</v>
      </c>
      <c r="E753" s="2" t="s">
        <v>211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927</v>
      </c>
    </row>
    <row r="754" spans="1:22">
      <c r="A754" s="2">
        <v>752</v>
      </c>
      <c r="B754" s="2" t="s">
        <v>212</v>
      </c>
      <c r="C754" s="2">
        <f>YEAR(MC[[#This Row],[Date]])</f>
        <v>2024</v>
      </c>
      <c r="D754" s="2" t="s">
        <v>211</v>
      </c>
      <c r="E754" s="2" t="s">
        <v>211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927</v>
      </c>
    </row>
    <row r="755" spans="1:22">
      <c r="A755" s="2">
        <v>753</v>
      </c>
      <c r="B755" s="2" t="s">
        <v>212</v>
      </c>
      <c r="C755" s="2">
        <f>YEAR(MC[[#This Row],[Date]])</f>
        <v>2024</v>
      </c>
      <c r="D755" s="2" t="s">
        <v>211</v>
      </c>
      <c r="E755" s="2" t="s">
        <v>211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927</v>
      </c>
    </row>
    <row r="756" spans="1:22">
      <c r="A756" s="2">
        <v>754</v>
      </c>
      <c r="B756" s="2" t="s">
        <v>212</v>
      </c>
      <c r="C756" s="2">
        <f>YEAR(MC[[#This Row],[Date]])</f>
        <v>2024</v>
      </c>
      <c r="D756" s="2" t="s">
        <v>211</v>
      </c>
      <c r="E756" s="2" t="s">
        <v>211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927</v>
      </c>
    </row>
    <row r="757" spans="1:22">
      <c r="A757" s="2">
        <v>755</v>
      </c>
      <c r="B757" s="2" t="s">
        <v>212</v>
      </c>
      <c r="C757" s="2">
        <f>YEAR(MC[[#This Row],[Date]])</f>
        <v>2024</v>
      </c>
      <c r="D757" s="2" t="s">
        <v>211</v>
      </c>
      <c r="E757" s="2" t="s">
        <v>211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927</v>
      </c>
    </row>
    <row r="758" spans="1:22">
      <c r="A758" s="2">
        <v>756</v>
      </c>
      <c r="B758" s="2" t="s">
        <v>212</v>
      </c>
      <c r="C758" s="2">
        <f>YEAR(MC[[#This Row],[Date]])</f>
        <v>2024</v>
      </c>
      <c r="D758" s="2" t="s">
        <v>211</v>
      </c>
      <c r="E758" s="2" t="s">
        <v>211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927</v>
      </c>
    </row>
    <row r="759" spans="1:22">
      <c r="A759" s="2">
        <v>757</v>
      </c>
      <c r="B759" s="2" t="s">
        <v>212</v>
      </c>
      <c r="C759" s="2">
        <f>YEAR(MC[[#This Row],[Date]])</f>
        <v>2024</v>
      </c>
      <c r="D759" s="2" t="s">
        <v>211</v>
      </c>
      <c r="E759" s="2" t="s">
        <v>211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927</v>
      </c>
    </row>
    <row r="760" spans="1:22">
      <c r="A760" s="2">
        <v>758</v>
      </c>
      <c r="B760" s="2" t="s">
        <v>212</v>
      </c>
      <c r="C760" s="2">
        <f>YEAR(MC[[#This Row],[Date]])</f>
        <v>2024</v>
      </c>
      <c r="D760" s="2" t="s">
        <v>211</v>
      </c>
      <c r="E760" s="2" t="s">
        <v>211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927</v>
      </c>
    </row>
    <row r="761" spans="1:22">
      <c r="A761" s="2">
        <v>759</v>
      </c>
      <c r="B761" s="2" t="s">
        <v>212</v>
      </c>
      <c r="C761" s="2">
        <f>YEAR(MC[[#This Row],[Date]])</f>
        <v>2024</v>
      </c>
      <c r="D761" s="2" t="s">
        <v>211</v>
      </c>
      <c r="E761" s="2" t="s">
        <v>211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927</v>
      </c>
    </row>
    <row r="762" spans="1:22">
      <c r="A762" s="2">
        <v>760</v>
      </c>
      <c r="B762" s="2" t="s">
        <v>212</v>
      </c>
      <c r="C762" s="2">
        <f>YEAR(MC[[#This Row],[Date]])</f>
        <v>2024</v>
      </c>
      <c r="D762" s="2" t="s">
        <v>211</v>
      </c>
      <c r="E762" s="2" t="s">
        <v>211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927</v>
      </c>
    </row>
    <row r="763" spans="1:22">
      <c r="A763" s="2">
        <v>761</v>
      </c>
      <c r="B763" s="2" t="s">
        <v>212</v>
      </c>
      <c r="C763" s="2">
        <f>YEAR(MC[[#This Row],[Date]])</f>
        <v>2024</v>
      </c>
      <c r="D763" s="2" t="s">
        <v>211</v>
      </c>
      <c r="E763" s="2" t="s">
        <v>211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927</v>
      </c>
    </row>
    <row r="764" spans="1:22">
      <c r="A764" s="2">
        <v>762</v>
      </c>
      <c r="B764" s="2" t="s">
        <v>212</v>
      </c>
      <c r="C764" s="2">
        <f>YEAR(MC[[#This Row],[Date]])</f>
        <v>2024</v>
      </c>
      <c r="D764" s="2" t="s">
        <v>211</v>
      </c>
      <c r="E764" s="2" t="s">
        <v>211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927</v>
      </c>
    </row>
    <row r="765" spans="1:22">
      <c r="A765" s="2">
        <v>763</v>
      </c>
      <c r="B765" s="2" t="s">
        <v>212</v>
      </c>
      <c r="C765" s="2">
        <f>YEAR(MC[[#This Row],[Date]])</f>
        <v>2024</v>
      </c>
      <c r="D765" s="2" t="s">
        <v>211</v>
      </c>
      <c r="E765" s="2" t="s">
        <v>211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927</v>
      </c>
    </row>
    <row r="766" spans="1:22">
      <c r="A766" s="2">
        <v>764</v>
      </c>
      <c r="B766" s="2" t="s">
        <v>212</v>
      </c>
      <c r="C766" s="2">
        <f>YEAR(MC[[#This Row],[Date]])</f>
        <v>2024</v>
      </c>
      <c r="D766" s="2" t="s">
        <v>211</v>
      </c>
      <c r="E766" s="2" t="s">
        <v>211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927</v>
      </c>
    </row>
    <row r="767" spans="1:22">
      <c r="A767" s="2">
        <v>765</v>
      </c>
      <c r="B767" s="2" t="s">
        <v>212</v>
      </c>
      <c r="C767" s="2">
        <f>YEAR(MC[[#This Row],[Date]])</f>
        <v>2024</v>
      </c>
      <c r="D767" s="2" t="s">
        <v>211</v>
      </c>
      <c r="E767" s="2" t="s">
        <v>211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927</v>
      </c>
    </row>
    <row r="768" spans="1:22">
      <c r="A768" s="2">
        <v>766</v>
      </c>
      <c r="B768" s="2" t="s">
        <v>212</v>
      </c>
      <c r="C768" s="2">
        <f>YEAR(MC[[#This Row],[Date]])</f>
        <v>2024</v>
      </c>
      <c r="D768" s="2" t="s">
        <v>211</v>
      </c>
      <c r="E768" s="2" t="s">
        <v>211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927</v>
      </c>
    </row>
    <row r="769" spans="1:22">
      <c r="A769" s="2">
        <v>767</v>
      </c>
      <c r="B769" s="2" t="s">
        <v>212</v>
      </c>
      <c r="C769" s="2">
        <f>YEAR(MC[[#This Row],[Date]])</f>
        <v>2024</v>
      </c>
      <c r="D769" s="2" t="s">
        <v>211</v>
      </c>
      <c r="E769" s="2" t="s">
        <v>211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927</v>
      </c>
    </row>
    <row r="770" spans="1:22">
      <c r="A770" s="2">
        <v>768</v>
      </c>
      <c r="B770" s="2" t="s">
        <v>212</v>
      </c>
      <c r="C770" s="2">
        <f>YEAR(MC[[#This Row],[Date]])</f>
        <v>2024</v>
      </c>
      <c r="D770" s="2" t="s">
        <v>211</v>
      </c>
      <c r="E770" s="2" t="s">
        <v>211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927</v>
      </c>
    </row>
    <row r="771" spans="1:22">
      <c r="A771" s="2">
        <v>769</v>
      </c>
      <c r="B771" s="2" t="s">
        <v>212</v>
      </c>
      <c r="C771" s="2">
        <f>YEAR(MC[[#This Row],[Date]])</f>
        <v>2024</v>
      </c>
      <c r="D771" s="2" t="s">
        <v>211</v>
      </c>
      <c r="E771" s="2" t="s">
        <v>211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927</v>
      </c>
    </row>
    <row r="772" spans="1:22">
      <c r="A772" s="2">
        <v>770</v>
      </c>
      <c r="B772" s="2" t="s">
        <v>212</v>
      </c>
      <c r="C772" s="2">
        <f>YEAR(MC[[#This Row],[Date]])</f>
        <v>2024</v>
      </c>
      <c r="D772" s="2" t="s">
        <v>211</v>
      </c>
      <c r="E772" s="2" t="s">
        <v>211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927</v>
      </c>
    </row>
    <row r="773" spans="1:22">
      <c r="A773" s="2">
        <v>771</v>
      </c>
      <c r="B773" s="2" t="s">
        <v>212</v>
      </c>
      <c r="C773" s="2">
        <f>YEAR(MC[[#This Row],[Date]])</f>
        <v>2024</v>
      </c>
      <c r="D773" s="2" t="s">
        <v>211</v>
      </c>
      <c r="E773" s="2" t="s">
        <v>211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927</v>
      </c>
    </row>
    <row r="774" spans="1:22">
      <c r="A774" s="2">
        <v>772</v>
      </c>
      <c r="B774" s="2" t="s">
        <v>212</v>
      </c>
      <c r="C774" s="2">
        <f>YEAR(MC[[#This Row],[Date]])</f>
        <v>2024</v>
      </c>
      <c r="D774" s="2" t="s">
        <v>211</v>
      </c>
      <c r="E774" s="2" t="s">
        <v>211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927</v>
      </c>
    </row>
    <row r="775" spans="1:22">
      <c r="A775" s="2">
        <v>773</v>
      </c>
      <c r="B775" s="2" t="s">
        <v>212</v>
      </c>
      <c r="C775" s="2">
        <f>YEAR(MC[[#This Row],[Date]])</f>
        <v>2024</v>
      </c>
      <c r="D775" s="2" t="s">
        <v>211</v>
      </c>
      <c r="E775" s="2" t="s">
        <v>211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927</v>
      </c>
    </row>
    <row r="776" spans="1:22">
      <c r="A776" s="2">
        <v>774</v>
      </c>
      <c r="B776" s="2" t="s">
        <v>212</v>
      </c>
      <c r="C776" s="2">
        <f>YEAR(MC[[#This Row],[Date]])</f>
        <v>2024</v>
      </c>
      <c r="D776" s="2" t="s">
        <v>211</v>
      </c>
      <c r="E776" s="2" t="s">
        <v>211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927</v>
      </c>
    </row>
    <row r="777" spans="1:22">
      <c r="A777" s="2">
        <v>775</v>
      </c>
      <c r="B777" s="2" t="s">
        <v>212</v>
      </c>
      <c r="C777" s="2">
        <f>YEAR(MC[[#This Row],[Date]])</f>
        <v>2024</v>
      </c>
      <c r="D777" s="2" t="s">
        <v>211</v>
      </c>
      <c r="E777" s="2" t="s">
        <v>211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927</v>
      </c>
    </row>
    <row r="778" spans="1:22">
      <c r="A778" s="2">
        <v>776</v>
      </c>
      <c r="B778" s="2" t="s">
        <v>212</v>
      </c>
      <c r="C778" s="2">
        <f>YEAR(MC[[#This Row],[Date]])</f>
        <v>2024</v>
      </c>
      <c r="D778" s="2" t="s">
        <v>211</v>
      </c>
      <c r="E778" s="2" t="s">
        <v>211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927</v>
      </c>
    </row>
    <row r="779" spans="1:22">
      <c r="A779" s="2">
        <v>777</v>
      </c>
      <c r="B779" s="2" t="s">
        <v>212</v>
      </c>
      <c r="C779" s="2">
        <f>YEAR(MC[[#This Row],[Date]])</f>
        <v>2024</v>
      </c>
      <c r="D779" s="2" t="s">
        <v>211</v>
      </c>
      <c r="E779" s="2" t="s">
        <v>211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927</v>
      </c>
    </row>
    <row r="780" spans="1:22">
      <c r="A780" s="2">
        <v>778</v>
      </c>
      <c r="B780" s="2" t="s">
        <v>212</v>
      </c>
      <c r="C780" s="2">
        <f>YEAR(MC[[#This Row],[Date]])</f>
        <v>2024</v>
      </c>
      <c r="D780" s="2" t="s">
        <v>211</v>
      </c>
      <c r="E780" s="2" t="s">
        <v>211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927</v>
      </c>
    </row>
    <row r="781" spans="1:22">
      <c r="A781" s="2">
        <v>779</v>
      </c>
      <c r="B781" s="2" t="s">
        <v>212</v>
      </c>
      <c r="C781" s="2">
        <f>YEAR(MC[[#This Row],[Date]])</f>
        <v>2024</v>
      </c>
      <c r="D781" s="2" t="s">
        <v>211</v>
      </c>
      <c r="E781" s="2" t="s">
        <v>211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927</v>
      </c>
    </row>
    <row r="782" spans="1:22">
      <c r="A782" s="2">
        <v>780</v>
      </c>
      <c r="B782" s="2" t="s">
        <v>212</v>
      </c>
      <c r="C782" s="2">
        <f>YEAR(MC[[#This Row],[Date]])</f>
        <v>2024</v>
      </c>
      <c r="D782" s="2" t="s">
        <v>211</v>
      </c>
      <c r="E782" s="2" t="s">
        <v>211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927</v>
      </c>
    </row>
    <row r="783" spans="1:22">
      <c r="A783" s="2">
        <v>781</v>
      </c>
      <c r="B783" s="2" t="s">
        <v>212</v>
      </c>
      <c r="C783" s="2">
        <f>YEAR(MC[[#This Row],[Date]])</f>
        <v>2024</v>
      </c>
      <c r="D783" s="2" t="s">
        <v>211</v>
      </c>
      <c r="E783" s="2" t="s">
        <v>211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927</v>
      </c>
    </row>
    <row r="784" spans="1:22">
      <c r="A784" s="2">
        <v>782</v>
      </c>
      <c r="B784" s="2" t="s">
        <v>212</v>
      </c>
      <c r="C784" s="2">
        <f>YEAR(MC[[#This Row],[Date]])</f>
        <v>2024</v>
      </c>
      <c r="D784" s="2" t="s">
        <v>211</v>
      </c>
      <c r="E784" s="2" t="s">
        <v>211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927</v>
      </c>
    </row>
    <row r="785" spans="1:22">
      <c r="A785" s="2">
        <v>783</v>
      </c>
      <c r="B785" s="2" t="s">
        <v>212</v>
      </c>
      <c r="C785" s="2">
        <f>YEAR(MC[[#This Row],[Date]])</f>
        <v>2024</v>
      </c>
      <c r="D785" s="2" t="s">
        <v>211</v>
      </c>
      <c r="E785" s="2" t="s">
        <v>211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927</v>
      </c>
    </row>
    <row r="786" spans="1:22">
      <c r="A786" s="2">
        <v>784</v>
      </c>
      <c r="B786" s="2" t="s">
        <v>212</v>
      </c>
      <c r="C786" s="2">
        <f>YEAR(MC[[#This Row],[Date]])</f>
        <v>2024</v>
      </c>
      <c r="D786" s="2" t="s">
        <v>211</v>
      </c>
      <c r="E786" s="2" t="s">
        <v>211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927</v>
      </c>
    </row>
    <row r="787" spans="1:22">
      <c r="A787" s="2">
        <v>785</v>
      </c>
      <c r="B787" s="2" t="s">
        <v>212</v>
      </c>
      <c r="C787" s="2">
        <f>YEAR(MC[[#This Row],[Date]])</f>
        <v>2024</v>
      </c>
      <c r="D787" s="2" t="s">
        <v>211</v>
      </c>
      <c r="E787" s="2" t="s">
        <v>211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927</v>
      </c>
    </row>
    <row r="788" spans="1:22">
      <c r="A788" s="2">
        <v>786</v>
      </c>
      <c r="B788" s="2" t="s">
        <v>212</v>
      </c>
      <c r="C788" s="2">
        <f>YEAR(MC[[#This Row],[Date]])</f>
        <v>2024</v>
      </c>
      <c r="D788" s="2" t="s">
        <v>211</v>
      </c>
      <c r="E788" s="2" t="s">
        <v>211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927</v>
      </c>
    </row>
    <row r="789" spans="1:22">
      <c r="A789" s="2">
        <v>787</v>
      </c>
      <c r="B789" s="2" t="s">
        <v>212</v>
      </c>
      <c r="C789" s="2">
        <f>YEAR(MC[[#This Row],[Date]])</f>
        <v>2024</v>
      </c>
      <c r="D789" s="2" t="s">
        <v>211</v>
      </c>
      <c r="E789" s="2" t="s">
        <v>211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927</v>
      </c>
    </row>
    <row r="790" spans="1:22">
      <c r="A790" s="2">
        <v>788</v>
      </c>
      <c r="B790" s="2" t="s">
        <v>212</v>
      </c>
      <c r="C790" s="2">
        <f>YEAR(MC[[#This Row],[Date]])</f>
        <v>2024</v>
      </c>
      <c r="D790" s="2" t="s">
        <v>211</v>
      </c>
      <c r="E790" s="2" t="s">
        <v>211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927</v>
      </c>
    </row>
    <row r="791" spans="1:22">
      <c r="A791" s="2">
        <v>789</v>
      </c>
      <c r="B791" s="2" t="s">
        <v>212</v>
      </c>
      <c r="C791" s="2">
        <f>YEAR(MC[[#This Row],[Date]])</f>
        <v>2024</v>
      </c>
      <c r="D791" s="2" t="s">
        <v>211</v>
      </c>
      <c r="E791" s="2" t="s">
        <v>211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927</v>
      </c>
    </row>
    <row r="792" spans="1:22">
      <c r="A792" s="2">
        <v>790</v>
      </c>
      <c r="B792" s="2" t="s">
        <v>212</v>
      </c>
      <c r="C792" s="2">
        <f>YEAR(MC[[#This Row],[Date]])</f>
        <v>2024</v>
      </c>
      <c r="D792" s="2" t="s">
        <v>211</v>
      </c>
      <c r="E792" s="2" t="s">
        <v>211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927</v>
      </c>
    </row>
    <row r="793" spans="1:22">
      <c r="A793" s="2">
        <v>791</v>
      </c>
      <c r="B793" s="2" t="s">
        <v>212</v>
      </c>
      <c r="C793" s="2">
        <f>YEAR(MC[[#This Row],[Date]])</f>
        <v>2024</v>
      </c>
      <c r="D793" s="2" t="s">
        <v>211</v>
      </c>
      <c r="E793" s="2" t="s">
        <v>211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927</v>
      </c>
    </row>
    <row r="794" spans="1:22">
      <c r="A794" s="2">
        <v>792</v>
      </c>
      <c r="B794" s="2" t="s">
        <v>212</v>
      </c>
      <c r="C794" s="2">
        <f>YEAR(MC[[#This Row],[Date]])</f>
        <v>2024</v>
      </c>
      <c r="D794" s="2" t="s">
        <v>211</v>
      </c>
      <c r="E794" s="2" t="s">
        <v>211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927</v>
      </c>
    </row>
    <row r="795" spans="1:22">
      <c r="A795" s="2">
        <v>793</v>
      </c>
      <c r="B795" s="2" t="s">
        <v>212</v>
      </c>
      <c r="C795" s="2">
        <f>YEAR(MC[[#This Row],[Date]])</f>
        <v>2024</v>
      </c>
      <c r="D795" s="2" t="s">
        <v>211</v>
      </c>
      <c r="E795" s="2" t="s">
        <v>211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927</v>
      </c>
    </row>
    <row r="796" spans="1:22">
      <c r="A796" s="2">
        <v>794</v>
      </c>
      <c r="B796" s="2" t="s">
        <v>212</v>
      </c>
      <c r="C796" s="2">
        <f>YEAR(MC[[#This Row],[Date]])</f>
        <v>2024</v>
      </c>
      <c r="D796" s="2" t="s">
        <v>211</v>
      </c>
      <c r="E796" s="2" t="s">
        <v>211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927</v>
      </c>
    </row>
    <row r="797" spans="1:22">
      <c r="A797" s="2">
        <v>795</v>
      </c>
      <c r="B797" s="2" t="s">
        <v>212</v>
      </c>
      <c r="C797" s="2">
        <f>YEAR(MC[[#This Row],[Date]])</f>
        <v>2024</v>
      </c>
      <c r="D797" s="2" t="s">
        <v>211</v>
      </c>
      <c r="E797" s="2" t="s">
        <v>211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927</v>
      </c>
    </row>
    <row r="798" spans="1:22">
      <c r="A798" s="2">
        <v>796</v>
      </c>
      <c r="B798" s="2" t="s">
        <v>212</v>
      </c>
      <c r="C798" s="2">
        <f>YEAR(MC[[#This Row],[Date]])</f>
        <v>2024</v>
      </c>
      <c r="D798" s="2" t="s">
        <v>211</v>
      </c>
      <c r="E798" s="2" t="s">
        <v>211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927</v>
      </c>
    </row>
    <row r="799" spans="1:22">
      <c r="A799" s="2">
        <v>797</v>
      </c>
      <c r="B799" s="2" t="s">
        <v>212</v>
      </c>
      <c r="C799" s="2">
        <f>YEAR(MC[[#This Row],[Date]])</f>
        <v>2024</v>
      </c>
      <c r="D799" s="2" t="s">
        <v>211</v>
      </c>
      <c r="E799" s="2" t="s">
        <v>211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927</v>
      </c>
    </row>
    <row r="800" spans="1:22">
      <c r="A800" s="2">
        <v>798</v>
      </c>
      <c r="B800" s="2" t="s">
        <v>212</v>
      </c>
      <c r="C800" s="2">
        <f>YEAR(MC[[#This Row],[Date]])</f>
        <v>2024</v>
      </c>
      <c r="D800" s="2" t="s">
        <v>211</v>
      </c>
      <c r="E800" s="2" t="s">
        <v>211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927</v>
      </c>
    </row>
    <row r="801" spans="1:22">
      <c r="A801" s="2">
        <v>799</v>
      </c>
      <c r="B801" s="2" t="s">
        <v>212</v>
      </c>
      <c r="C801" s="2">
        <f>YEAR(MC[[#This Row],[Date]])</f>
        <v>2024</v>
      </c>
      <c r="D801" s="2" t="s">
        <v>211</v>
      </c>
      <c r="E801" s="2" t="s">
        <v>211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927</v>
      </c>
    </row>
    <row r="802" spans="1:22">
      <c r="A802" s="2">
        <v>800</v>
      </c>
      <c r="B802" s="2" t="s">
        <v>212</v>
      </c>
      <c r="C802" s="2">
        <f>YEAR(MC[[#This Row],[Date]])</f>
        <v>2024</v>
      </c>
      <c r="D802" s="2" t="s">
        <v>211</v>
      </c>
      <c r="E802" s="2" t="s">
        <v>211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927</v>
      </c>
    </row>
    <row r="803" spans="1:22">
      <c r="A803" s="2">
        <v>801</v>
      </c>
      <c r="B803" s="2" t="s">
        <v>212</v>
      </c>
      <c r="C803" s="2">
        <f>YEAR(MC[[#This Row],[Date]])</f>
        <v>2024</v>
      </c>
      <c r="D803" s="2" t="s">
        <v>211</v>
      </c>
      <c r="E803" s="2" t="s">
        <v>211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927</v>
      </c>
    </row>
    <row r="804" spans="1:22">
      <c r="A804" s="2">
        <v>802</v>
      </c>
      <c r="B804" s="2" t="s">
        <v>212</v>
      </c>
      <c r="C804" s="2">
        <f>YEAR(MC[[#This Row],[Date]])</f>
        <v>2024</v>
      </c>
      <c r="D804" s="2" t="s">
        <v>211</v>
      </c>
      <c r="E804" s="2" t="s">
        <v>211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927</v>
      </c>
    </row>
    <row r="805" spans="1:22">
      <c r="A805" s="2">
        <v>803</v>
      </c>
      <c r="B805" s="2" t="s">
        <v>212</v>
      </c>
      <c r="C805" s="2">
        <f>YEAR(MC[[#This Row],[Date]])</f>
        <v>2024</v>
      </c>
      <c r="D805" s="2" t="s">
        <v>211</v>
      </c>
      <c r="E805" s="2" t="s">
        <v>211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927</v>
      </c>
    </row>
    <row r="806" spans="1:22">
      <c r="A806" s="2">
        <v>804</v>
      </c>
      <c r="B806" s="2" t="s">
        <v>212</v>
      </c>
      <c r="C806" s="2">
        <f>YEAR(MC[[#This Row],[Date]])</f>
        <v>2024</v>
      </c>
      <c r="D806" s="2" t="s">
        <v>211</v>
      </c>
      <c r="E806" s="2" t="s">
        <v>211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927</v>
      </c>
    </row>
    <row r="807" spans="1:22">
      <c r="A807" s="2">
        <v>805</v>
      </c>
      <c r="B807" s="2" t="s">
        <v>212</v>
      </c>
      <c r="C807" s="2">
        <f>YEAR(MC[[#This Row],[Date]])</f>
        <v>2024</v>
      </c>
      <c r="D807" s="2" t="s">
        <v>211</v>
      </c>
      <c r="E807" s="2" t="s">
        <v>211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927</v>
      </c>
    </row>
    <row r="808" spans="1:22">
      <c r="A808" s="2">
        <v>806</v>
      </c>
      <c r="B808" s="2" t="s">
        <v>212</v>
      </c>
      <c r="C808" s="2">
        <f>YEAR(MC[[#This Row],[Date]])</f>
        <v>2024</v>
      </c>
      <c r="D808" s="2" t="s">
        <v>211</v>
      </c>
      <c r="E808" s="2" t="s">
        <v>211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927</v>
      </c>
    </row>
    <row r="809" spans="1:22">
      <c r="A809" s="2">
        <v>807</v>
      </c>
      <c r="B809" s="2" t="s">
        <v>212</v>
      </c>
      <c r="C809" s="2">
        <f>YEAR(MC[[#This Row],[Date]])</f>
        <v>2024</v>
      </c>
      <c r="D809" s="2" t="s">
        <v>211</v>
      </c>
      <c r="E809" s="2" t="s">
        <v>211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212</v>
      </c>
      <c r="C810" s="2">
        <f>YEAR(MC[[#This Row],[Date]])</f>
        <v>2024</v>
      </c>
      <c r="D810" s="2" t="s">
        <v>211</v>
      </c>
      <c r="E810" s="2" t="s">
        <v>211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212</v>
      </c>
      <c r="C811" s="2">
        <f>YEAR(MC[[#This Row],[Date]])</f>
        <v>2024</v>
      </c>
      <c r="D811" s="2" t="s">
        <v>211</v>
      </c>
      <c r="E811" s="2" t="s">
        <v>211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212</v>
      </c>
      <c r="C812" s="2">
        <f>YEAR(MC[[#This Row],[Date]])</f>
        <v>2024</v>
      </c>
      <c r="D812" s="2" t="s">
        <v>211</v>
      </c>
      <c r="E812" s="2" t="s">
        <v>211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212</v>
      </c>
      <c r="C813" s="2">
        <f>YEAR(MC[[#This Row],[Date]])</f>
        <v>2024</v>
      </c>
      <c r="D813" s="2" t="s">
        <v>211</v>
      </c>
      <c r="E813" s="2" t="s">
        <v>211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212</v>
      </c>
      <c r="C814" s="2">
        <f>YEAR(MC[[#This Row],[Date]])</f>
        <v>2024</v>
      </c>
      <c r="D814" s="2" t="s">
        <v>211</v>
      </c>
      <c r="E814" s="2" t="s">
        <v>211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212</v>
      </c>
      <c r="C815" s="2">
        <f>YEAR(MC[[#This Row],[Date]])</f>
        <v>2024</v>
      </c>
      <c r="D815" s="2" t="s">
        <v>211</v>
      </c>
      <c r="E815" s="2" t="s">
        <v>211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212</v>
      </c>
      <c r="C816" s="2">
        <f>YEAR(MC[[#This Row],[Date]])</f>
        <v>2024</v>
      </c>
      <c r="D816" s="2" t="s">
        <v>211</v>
      </c>
      <c r="E816" s="2" t="s">
        <v>211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212</v>
      </c>
      <c r="C817" s="2">
        <f>YEAR(MC[[#This Row],[Date]])</f>
        <v>2024</v>
      </c>
      <c r="D817" s="2" t="s">
        <v>211</v>
      </c>
      <c r="E817" s="2" t="s">
        <v>211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212</v>
      </c>
      <c r="C818" s="2">
        <f>YEAR(MC[[#This Row],[Date]])</f>
        <v>2024</v>
      </c>
      <c r="D818" s="2" t="s">
        <v>211</v>
      </c>
      <c r="E818" s="2" t="s">
        <v>211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212</v>
      </c>
      <c r="C819" s="2">
        <f>YEAR(MC[[#This Row],[Date]])</f>
        <v>2024</v>
      </c>
      <c r="D819" s="2" t="s">
        <v>211</v>
      </c>
      <c r="E819" s="2" t="s">
        <v>211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212</v>
      </c>
      <c r="C820" s="2">
        <f>YEAR(MC[[#This Row],[Date]])</f>
        <v>2024</v>
      </c>
      <c r="D820" s="2" t="s">
        <v>211</v>
      </c>
      <c r="E820" s="2" t="s">
        <v>211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212</v>
      </c>
      <c r="C821" s="2">
        <f>YEAR(MC[[#This Row],[Date]])</f>
        <v>2024</v>
      </c>
      <c r="D821" s="2" t="s">
        <v>211</v>
      </c>
      <c r="E821" s="2" t="s">
        <v>211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212</v>
      </c>
      <c r="C822" s="2">
        <f>YEAR(MC[[#This Row],[Date]])</f>
        <v>2024</v>
      </c>
      <c r="D822" s="2" t="s">
        <v>211</v>
      </c>
      <c r="E822" s="2" t="s">
        <v>211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212</v>
      </c>
      <c r="C823" s="2">
        <f>YEAR(MC[[#This Row],[Date]])</f>
        <v>2024</v>
      </c>
      <c r="D823" s="2" t="s">
        <v>211</v>
      </c>
      <c r="E823" s="2" t="s">
        <v>211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212</v>
      </c>
      <c r="C824" s="2">
        <f>YEAR(MC[[#This Row],[Date]])</f>
        <v>2024</v>
      </c>
      <c r="D824" s="2" t="s">
        <v>211</v>
      </c>
      <c r="E824" s="2" t="s">
        <v>211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212</v>
      </c>
      <c r="C825" s="2">
        <f>YEAR(MC[[#This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212</v>
      </c>
      <c r="C826" s="2">
        <f>YEAR(MC[[#This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212</v>
      </c>
      <c r="C827" s="2">
        <f>YEAR(MC[[#This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212</v>
      </c>
      <c r="C828" s="2">
        <f>YEAR(MC[[#This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212</v>
      </c>
      <c r="C829" s="2">
        <f>YEAR(MC[[#This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212</v>
      </c>
      <c r="C830" s="2">
        <f>YEAR(MC[[#This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212</v>
      </c>
      <c r="C831" s="2">
        <f>YEAR(MC[[#This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212</v>
      </c>
      <c r="C832" s="2">
        <f>YEAR(MC[[#This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212</v>
      </c>
      <c r="C833" s="2">
        <f>YEAR(MC[[#This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212</v>
      </c>
      <c r="C834" s="2">
        <f>YEAR(MC[[#This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212</v>
      </c>
      <c r="C835" s="2">
        <f>YEAR(MC[[#This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212</v>
      </c>
      <c r="C836" s="2">
        <f>YEAR(MC[[#This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212</v>
      </c>
      <c r="C837" s="2">
        <f>YEAR(MC[[#This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212</v>
      </c>
      <c r="C838" s="2">
        <f>YEAR(MC[[#This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212</v>
      </c>
      <c r="C839" s="2">
        <f>YEAR(MC[[#This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212</v>
      </c>
      <c r="C840" s="2">
        <f>YEAR(MC[[#This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212</v>
      </c>
      <c r="C841" s="2">
        <f>YEAR(MC[[#This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212</v>
      </c>
      <c r="C842" s="2">
        <f>YEAR(MC[[#This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212</v>
      </c>
      <c r="C843" s="2">
        <f>YEAR(MC[[#This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212</v>
      </c>
      <c r="C844" s="2">
        <f>YEAR(MC[[#This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212</v>
      </c>
      <c r="C845" s="2">
        <f>YEAR(MC[[#This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212</v>
      </c>
      <c r="C846" s="2">
        <f>YEAR(MC[[#This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212</v>
      </c>
      <c r="C847" s="2">
        <f>YEAR(MC[[#This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212</v>
      </c>
      <c r="C848" s="2">
        <f>YEAR(MC[[#This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212</v>
      </c>
      <c r="C849" s="2">
        <f>YEAR(MC[[#This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212</v>
      </c>
      <c r="C850" s="2">
        <f>YEAR(MC[[#This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212</v>
      </c>
      <c r="C851" s="2">
        <f>YEAR(MC[[#This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212</v>
      </c>
      <c r="C852" s="2">
        <f>YEAR(MC[[#This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212</v>
      </c>
      <c r="C853" s="2">
        <f>YEAR(MC[[#This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212</v>
      </c>
      <c r="C854" s="2">
        <f>YEAR(MC[[#This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212</v>
      </c>
      <c r="C855" s="2">
        <f>YEAR(MC[[#This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212</v>
      </c>
      <c r="C856" s="2">
        <f>YEAR(MC[[#This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212</v>
      </c>
      <c r="C857" s="2">
        <f>YEAR(MC[[#This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212</v>
      </c>
      <c r="C858" s="2">
        <f>YEAR(MC[[#This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212</v>
      </c>
      <c r="C859" s="2">
        <f>YEAR(MC[[#This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212</v>
      </c>
      <c r="C860" s="2">
        <f>YEAR(MC[[#This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212</v>
      </c>
      <c r="C861" s="2">
        <f>YEAR(MC[[#This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212</v>
      </c>
      <c r="C862" s="2">
        <f>YEAR(MC[[#This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212</v>
      </c>
      <c r="C863" s="2">
        <f>YEAR(MC[[#This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212</v>
      </c>
      <c r="C864" s="2">
        <f>YEAR(MC[[#This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212</v>
      </c>
      <c r="C865" s="2">
        <f>YEAR(MC[[#This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212</v>
      </c>
      <c r="C866" s="2">
        <f>YEAR(MC[[#This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212</v>
      </c>
      <c r="C867" s="2">
        <f>YEAR(MC[[#This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212</v>
      </c>
      <c r="C868" s="2">
        <f>YEAR(MC[[#This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212</v>
      </c>
      <c r="C869" s="2">
        <f>YEAR(MC[[#This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927</v>
      </c>
    </row>
    <row r="870" spans="1:22">
      <c r="A870" s="2">
        <v>868</v>
      </c>
      <c r="B870" s="2" t="s">
        <v>212</v>
      </c>
      <c r="C870" s="2">
        <f>YEAR(MC[[#This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212</v>
      </c>
      <c r="C871" s="2">
        <f>YEAR(MC[[#This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927</v>
      </c>
    </row>
    <row r="872" spans="1:22">
      <c r="A872" s="2">
        <v>870</v>
      </c>
      <c r="B872" s="2" t="s">
        <v>212</v>
      </c>
      <c r="C872" s="2">
        <f>YEAR(MC[[#This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927</v>
      </c>
    </row>
    <row r="873" spans="1:22">
      <c r="A873" s="2">
        <v>871</v>
      </c>
      <c r="B873" s="2" t="s">
        <v>212</v>
      </c>
      <c r="C873" s="2">
        <f>YEAR(MC[[#This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212</v>
      </c>
      <c r="C874" s="2">
        <f>YEAR(MC[[#This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212</v>
      </c>
      <c r="C875" s="2">
        <f>YEAR(MC[[#This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212</v>
      </c>
      <c r="C876" s="2">
        <f>YEAR(MC[[#This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212</v>
      </c>
      <c r="C877" s="2">
        <f>YEAR(MC[[#This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212</v>
      </c>
      <c r="C878" s="2">
        <f>YEAR(MC[[#This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212</v>
      </c>
      <c r="C879" s="2">
        <f>YEAR(MC[[#This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212</v>
      </c>
      <c r="C880" s="2">
        <f>YEAR(MC[[#This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212</v>
      </c>
      <c r="C881" s="2">
        <f>YEAR(MC[[#This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212</v>
      </c>
      <c r="C882" s="2">
        <f>YEAR(MC[[#This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212</v>
      </c>
      <c r="C883" s="2">
        <f>YEAR(MC[[#This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212</v>
      </c>
      <c r="C884" s="2">
        <f>YEAR(MC[[#This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212</v>
      </c>
      <c r="C885" s="2">
        <f>YEAR(MC[[#This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212</v>
      </c>
      <c r="C886" s="2">
        <f>YEAR(MC[[#This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212</v>
      </c>
      <c r="C887" s="2">
        <f>YEAR(MC[[#This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212</v>
      </c>
      <c r="C888" s="2">
        <f>YEAR(MC[[#This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212</v>
      </c>
      <c r="C889" s="2">
        <f>YEAR(MC[[#This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212</v>
      </c>
      <c r="C890" s="2">
        <f>YEAR(MC[[#This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212</v>
      </c>
      <c r="C891" s="2">
        <f>YEAR(MC[[#This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212</v>
      </c>
      <c r="C892" s="2">
        <f>YEAR(MC[[#This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212</v>
      </c>
      <c r="C893" s="2">
        <f>YEAR(MC[[#This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212</v>
      </c>
      <c r="C894" s="2">
        <f>YEAR(MC[[#This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212</v>
      </c>
      <c r="C895" s="2">
        <f>YEAR(MC[[#This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212</v>
      </c>
      <c r="C896" s="2">
        <f>YEAR(MC[[#This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212</v>
      </c>
      <c r="C897" s="2">
        <f>YEAR(MC[[#This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212</v>
      </c>
      <c r="C898" s="2">
        <f>YEAR(MC[[#This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212</v>
      </c>
      <c r="C899" s="2">
        <f>YEAR(MC[[#This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212</v>
      </c>
      <c r="C900" s="2">
        <f>YEAR(MC[[#This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212</v>
      </c>
      <c r="C901" s="2">
        <f>YEAR(MC[[#This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212</v>
      </c>
      <c r="C902" s="2">
        <f>YEAR(MC[[#This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212</v>
      </c>
      <c r="C903" s="2">
        <f>YEAR(MC[[#This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212</v>
      </c>
      <c r="C904" s="2">
        <f>YEAR(MC[[#This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212</v>
      </c>
      <c r="C905" s="2">
        <f>YEAR(MC[[#This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212</v>
      </c>
      <c r="C906" s="2">
        <f>YEAR(MC[[#This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212</v>
      </c>
      <c r="C907" s="2">
        <f>YEAR(MC[[#This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927</v>
      </c>
    </row>
    <row r="908" spans="1:24">
      <c r="A908" s="2">
        <v>906</v>
      </c>
      <c r="B908" s="2" t="s">
        <v>212</v>
      </c>
      <c r="C908" s="2">
        <f>YEAR(MC[[#This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927</v>
      </c>
    </row>
    <row r="909" spans="1:24">
      <c r="A909" s="2">
        <v>907</v>
      </c>
      <c r="B909" s="2" t="s">
        <v>212</v>
      </c>
      <c r="C909" s="2">
        <f>YEAR(MC[[#This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927</v>
      </c>
    </row>
    <row r="910" spans="1:24">
      <c r="A910" s="2">
        <v>908</v>
      </c>
      <c r="B910" s="2" t="s">
        <v>212</v>
      </c>
      <c r="C910" s="2">
        <f>YEAR(MC[[#This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988</v>
      </c>
    </row>
    <row r="911" spans="1:24">
      <c r="A911" s="2">
        <v>909</v>
      </c>
      <c r="B911" s="2" t="s">
        <v>212</v>
      </c>
      <c r="C911" s="2">
        <f>YEAR(MC[[#This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927</v>
      </c>
    </row>
    <row r="912" spans="1:24">
      <c r="A912" s="2">
        <v>910</v>
      </c>
      <c r="B912" s="2" t="s">
        <v>212</v>
      </c>
      <c r="C912" s="2">
        <f>YEAR(MC[[#This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927</v>
      </c>
    </row>
    <row r="913" spans="1:24">
      <c r="A913" s="2">
        <v>911</v>
      </c>
      <c r="B913" s="2" t="s">
        <v>212</v>
      </c>
      <c r="C913" s="2">
        <f>YEAR(MC[[#This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927</v>
      </c>
      <c r="X913" t="s">
        <v>989</v>
      </c>
    </row>
    <row r="914" spans="1:24">
      <c r="A914" s="2">
        <v>912</v>
      </c>
      <c r="B914" s="2" t="s">
        <v>212</v>
      </c>
      <c r="C914" s="2">
        <f>YEAR(MC[[#This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927</v>
      </c>
    </row>
    <row r="915" spans="1:24">
      <c r="A915" s="2">
        <v>913</v>
      </c>
      <c r="B915" s="2" t="s">
        <v>212</v>
      </c>
      <c r="C915" s="2">
        <f>YEAR(MC[[#This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927</v>
      </c>
    </row>
    <row r="916" spans="1:24">
      <c r="A916" s="2">
        <v>914</v>
      </c>
      <c r="B916" s="2" t="s">
        <v>212</v>
      </c>
      <c r="C916" s="2">
        <f>YEAR(MC[[#This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927</v>
      </c>
    </row>
    <row r="917" spans="1:24">
      <c r="A917" s="2">
        <v>915</v>
      </c>
      <c r="B917" s="2" t="s">
        <v>212</v>
      </c>
      <c r="C917" s="2">
        <f>YEAR(MC[[#This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990</v>
      </c>
    </row>
    <row r="918" spans="1:24">
      <c r="A918" s="2">
        <v>916</v>
      </c>
      <c r="B918" s="2" t="s">
        <v>212</v>
      </c>
      <c r="C918" s="2">
        <f>YEAR(MC[[#This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988</v>
      </c>
    </row>
    <row r="919" spans="1:24">
      <c r="A919" s="2">
        <v>917</v>
      </c>
      <c r="B919" s="2" t="s">
        <v>212</v>
      </c>
      <c r="C919" s="2">
        <f>YEAR(MC[[#This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988</v>
      </c>
    </row>
    <row r="920" spans="1:24">
      <c r="A920" s="2">
        <v>918</v>
      </c>
      <c r="B920" s="2" t="s">
        <v>212</v>
      </c>
      <c r="C920" s="2">
        <f>YEAR(MC[[#This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988</v>
      </c>
    </row>
    <row r="921" spans="1:24">
      <c r="A921" s="2">
        <v>919</v>
      </c>
      <c r="B921" s="2" t="s">
        <v>212</v>
      </c>
      <c r="C921" s="2">
        <f>YEAR(MC[[#This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988</v>
      </c>
    </row>
    <row r="922" spans="1:24">
      <c r="A922" s="2">
        <v>920</v>
      </c>
      <c r="B922" s="2" t="s">
        <v>212</v>
      </c>
      <c r="C922" s="2">
        <f>YEAR(MC[[#This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988</v>
      </c>
    </row>
    <row r="923" spans="1:24">
      <c r="A923" s="2">
        <v>921</v>
      </c>
      <c r="B923" s="2" t="s">
        <v>212</v>
      </c>
      <c r="C923" s="2">
        <f>YEAR(MC[[#This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988</v>
      </c>
    </row>
    <row r="924" spans="1:24">
      <c r="A924" s="2">
        <v>922</v>
      </c>
      <c r="B924" s="2" t="s">
        <v>212</v>
      </c>
      <c r="C924" s="2">
        <f>YEAR(MC[[#This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988</v>
      </c>
    </row>
    <row r="925" spans="1:24">
      <c r="A925" s="2">
        <v>923</v>
      </c>
      <c r="B925" s="2" t="s">
        <v>212</v>
      </c>
      <c r="C925" s="2">
        <f>YEAR(MC[[#This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988</v>
      </c>
    </row>
    <row r="926" spans="1:24">
      <c r="A926" s="2">
        <v>924</v>
      </c>
      <c r="B926" s="2" t="s">
        <v>212</v>
      </c>
      <c r="C926" s="2">
        <f>YEAR(MC[[#This Row],[Date]])</f>
        <v>2024</v>
      </c>
      <c r="D926" s="2" t="s">
        <v>211</v>
      </c>
      <c r="E926" s="2" t="s">
        <v>211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988</v>
      </c>
    </row>
    <row r="927" spans="1:24">
      <c r="A927" s="2">
        <v>925</v>
      </c>
      <c r="B927" s="2" t="s">
        <v>212</v>
      </c>
      <c r="C927" s="2">
        <f>YEAR(MC[[#This Row],[Date]])</f>
        <v>2024</v>
      </c>
      <c r="D927" s="2" t="s">
        <v>211</v>
      </c>
      <c r="E927" s="2" t="s">
        <v>211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988</v>
      </c>
    </row>
    <row r="928" spans="1:24">
      <c r="A928" s="2">
        <v>926</v>
      </c>
      <c r="B928" s="2" t="s">
        <v>212</v>
      </c>
      <c r="C928" s="2">
        <f>YEAR(MC[[#This Row],[Date]])</f>
        <v>2024</v>
      </c>
      <c r="D928" s="2" t="s">
        <v>211</v>
      </c>
      <c r="E928" s="2" t="s">
        <v>211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988</v>
      </c>
    </row>
    <row r="929" spans="1:24">
      <c r="A929" s="2">
        <v>927</v>
      </c>
      <c r="B929" s="2" t="s">
        <v>212</v>
      </c>
      <c r="C929" s="2">
        <f>YEAR(MC[[#This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988</v>
      </c>
    </row>
    <row r="930" spans="1:24">
      <c r="A930" s="2">
        <v>928</v>
      </c>
      <c r="B930" s="2" t="s">
        <v>212</v>
      </c>
      <c r="C930" s="2">
        <f>YEAR(MC[[#This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988</v>
      </c>
    </row>
    <row r="931" spans="1:24">
      <c r="A931" s="2">
        <v>929</v>
      </c>
      <c r="B931" s="2" t="s">
        <v>212</v>
      </c>
      <c r="C931" s="2">
        <f>YEAR(MC[[#This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212</v>
      </c>
      <c r="C932" s="2">
        <f>YEAR(MC[[#This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212</v>
      </c>
      <c r="C933" s="2">
        <f>YEAR(MC[[#This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212</v>
      </c>
      <c r="C934" s="2">
        <f>YEAR(MC[[#This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212</v>
      </c>
      <c r="C935" s="2">
        <f>YEAR(MC[[#This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212</v>
      </c>
      <c r="C936" s="2">
        <f>YEAR(MC[[#This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212</v>
      </c>
      <c r="C937" s="2">
        <f>YEAR(MC[[#This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212</v>
      </c>
      <c r="C938" s="2">
        <f>YEAR(MC[[#This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212</v>
      </c>
      <c r="C939" s="2">
        <f>YEAR(MC[[#This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212</v>
      </c>
      <c r="C940" s="2">
        <f>YEAR(MC[[#This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212</v>
      </c>
      <c r="C941" s="2">
        <f>YEAR(MC[[#This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212</v>
      </c>
      <c r="C942" s="2">
        <f>YEAR(MC[[#This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212</v>
      </c>
      <c r="C943" s="2">
        <f>YEAR(MC[[#This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212</v>
      </c>
      <c r="C944" s="2">
        <f>YEAR(MC[[#This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212</v>
      </c>
      <c r="C945" s="2">
        <f>YEAR(MC[[#This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212</v>
      </c>
      <c r="C946" s="2">
        <f>YEAR(MC[[#This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212</v>
      </c>
      <c r="C947" s="2">
        <f>YEAR(MC[[#This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212</v>
      </c>
      <c r="C948" s="2">
        <f>YEAR(MC[[#This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212</v>
      </c>
      <c r="C949" s="2">
        <f>YEAR(MC[[#This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212</v>
      </c>
      <c r="C950" s="2">
        <f>YEAR(MC[[#This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212</v>
      </c>
      <c r="C951" s="2">
        <f>YEAR(MC[[#This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212</v>
      </c>
      <c r="C952" s="2">
        <f>YEAR(MC[[#This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212</v>
      </c>
      <c r="C953" s="2">
        <f>YEAR(MC[[#This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212</v>
      </c>
      <c r="C954" s="2">
        <f>YEAR(MC[[#This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212</v>
      </c>
      <c r="C955" s="2">
        <f>YEAR(MC[[#This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212</v>
      </c>
      <c r="C956" s="2">
        <f>YEAR(MC[[#This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212</v>
      </c>
      <c r="C957" s="2">
        <f>YEAR(MC[[#This Row],[Date]])</f>
        <v>2024</v>
      </c>
      <c r="D957" s="2" t="s">
        <v>211</v>
      </c>
      <c r="E957" s="2" t="s">
        <v>211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927</v>
      </c>
    </row>
    <row r="958" spans="1:22">
      <c r="A958" s="2">
        <v>956</v>
      </c>
      <c r="B958" s="2" t="s">
        <v>212</v>
      </c>
      <c r="C958" s="2">
        <f>YEAR(MC[[#This Row],[Date]])</f>
        <v>2024</v>
      </c>
      <c r="D958" s="2" t="s">
        <v>211</v>
      </c>
      <c r="E958" s="2" t="s">
        <v>211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927</v>
      </c>
    </row>
    <row r="959" spans="1:22">
      <c r="A959" s="2">
        <v>957</v>
      </c>
      <c r="B959" s="2" t="s">
        <v>212</v>
      </c>
      <c r="C959" s="2">
        <f>YEAR(MC[[#This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927</v>
      </c>
    </row>
    <row r="960" spans="1:22">
      <c r="A960" s="2">
        <v>958</v>
      </c>
      <c r="B960" s="2" t="s">
        <v>212</v>
      </c>
      <c r="C960" s="2">
        <f>YEAR(MC[[#This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927</v>
      </c>
    </row>
    <row r="961" spans="1:24">
      <c r="A961" s="2">
        <v>959</v>
      </c>
      <c r="B961" s="2" t="s">
        <v>212</v>
      </c>
      <c r="C961" s="2">
        <f>YEAR(MC[[#This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927</v>
      </c>
    </row>
    <row r="962" spans="1:24">
      <c r="A962" s="2">
        <v>960</v>
      </c>
      <c r="B962" s="2" t="s">
        <v>212</v>
      </c>
      <c r="C962" s="2">
        <f>YEAR(MC[[#This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927</v>
      </c>
    </row>
    <row r="963" spans="1:24">
      <c r="A963" s="2">
        <v>961</v>
      </c>
      <c r="B963" s="2" t="s">
        <v>212</v>
      </c>
      <c r="C963" s="2">
        <f>YEAR(MC[[#This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991</v>
      </c>
    </row>
    <row r="964" spans="1:24">
      <c r="A964" s="2">
        <v>962</v>
      </c>
      <c r="B964" s="2" t="s">
        <v>212</v>
      </c>
      <c r="C964" s="2">
        <f>YEAR(MC[[#This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991</v>
      </c>
    </row>
    <row r="965" spans="1:24">
      <c r="A965" s="2">
        <v>963</v>
      </c>
      <c r="B965" s="2" t="s">
        <v>212</v>
      </c>
      <c r="C965" s="2">
        <f>YEAR(MC[[#This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927</v>
      </c>
    </row>
    <row r="966" spans="1:24">
      <c r="A966" s="2">
        <v>964</v>
      </c>
      <c r="B966" s="2" t="s">
        <v>212</v>
      </c>
      <c r="C966" s="2">
        <f>YEAR(MC[[#This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927</v>
      </c>
    </row>
    <row r="967" spans="1:24">
      <c r="A967" s="2">
        <v>965</v>
      </c>
      <c r="B967" s="2" t="s">
        <v>212</v>
      </c>
      <c r="C967" s="2">
        <f>YEAR(MC[[#This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927</v>
      </c>
    </row>
    <row r="968" spans="1:24">
      <c r="A968" s="2">
        <v>966</v>
      </c>
      <c r="B968" s="2" t="s">
        <v>212</v>
      </c>
      <c r="C968" s="2">
        <f>YEAR(MC[[#This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927</v>
      </c>
    </row>
    <row r="969" spans="1:24">
      <c r="A969" s="2">
        <v>967</v>
      </c>
      <c r="B969" s="2" t="s">
        <v>212</v>
      </c>
      <c r="C969" s="2">
        <f>YEAR(MC[[#This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927</v>
      </c>
    </row>
    <row r="970" spans="1:24">
      <c r="A970" s="2">
        <v>968</v>
      </c>
      <c r="B970" s="2" t="s">
        <v>212</v>
      </c>
      <c r="C970" s="2">
        <f>YEAR(MC[[#This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927</v>
      </c>
    </row>
    <row r="971" spans="1:24">
      <c r="A971" s="2">
        <v>969</v>
      </c>
      <c r="B971" s="2" t="s">
        <v>212</v>
      </c>
      <c r="C971" s="2">
        <f>YEAR(MC[[#This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927</v>
      </c>
    </row>
    <row r="972" spans="1:24">
      <c r="A972" s="2">
        <v>970</v>
      </c>
      <c r="B972" s="2" t="s">
        <v>212</v>
      </c>
      <c r="C972" s="2">
        <f>YEAR(MC[[#This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927</v>
      </c>
    </row>
    <row r="973" spans="1:24">
      <c r="A973" s="2">
        <v>971</v>
      </c>
      <c r="B973" s="2" t="s">
        <v>212</v>
      </c>
      <c r="C973" s="2">
        <f>YEAR(MC[[#This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927</v>
      </c>
    </row>
    <row r="974" spans="1:24">
      <c r="A974" s="2">
        <v>972</v>
      </c>
      <c r="B974" s="2" t="s">
        <v>212</v>
      </c>
      <c r="C974" s="2">
        <f>YEAR(MC[[#This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927</v>
      </c>
    </row>
    <row r="975" spans="1:24">
      <c r="A975" s="2">
        <v>973</v>
      </c>
      <c r="B975" s="2" t="s">
        <v>212</v>
      </c>
      <c r="C975" s="2">
        <f>YEAR(MC[[#This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927</v>
      </c>
    </row>
    <row r="976" spans="1:24">
      <c r="A976" s="2">
        <v>974</v>
      </c>
      <c r="B976" s="2" t="s">
        <v>212</v>
      </c>
      <c r="C976" s="2">
        <f>YEAR(MC[[#This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927</v>
      </c>
    </row>
    <row r="977" spans="1:24">
      <c r="A977" s="2">
        <v>975</v>
      </c>
      <c r="B977" s="2" t="s">
        <v>212</v>
      </c>
      <c r="C977" s="2">
        <f>YEAR(MC[[#This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927</v>
      </c>
    </row>
    <row r="978" spans="1:24">
      <c r="A978" s="2">
        <v>976</v>
      </c>
      <c r="B978" s="2" t="s">
        <v>212</v>
      </c>
      <c r="C978" s="2">
        <f>YEAR(MC[[#This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927</v>
      </c>
    </row>
    <row r="979" spans="1:24">
      <c r="A979" s="2">
        <v>977</v>
      </c>
      <c r="B979" s="2" t="s">
        <v>212</v>
      </c>
      <c r="C979" s="2">
        <f>YEAR(MC[[#This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992</v>
      </c>
    </row>
    <row r="980" spans="1:24">
      <c r="A980" s="2">
        <v>978</v>
      </c>
      <c r="B980" s="2" t="s">
        <v>212</v>
      </c>
      <c r="C980" s="2">
        <f>YEAR(MC[[#This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927</v>
      </c>
    </row>
    <row r="981" spans="1:24">
      <c r="A981" s="2">
        <v>979</v>
      </c>
      <c r="B981" s="2" t="s">
        <v>212</v>
      </c>
      <c r="C981" s="2">
        <f>YEAR(MC[[#This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927</v>
      </c>
    </row>
    <row r="982" spans="1:24">
      <c r="A982" s="2">
        <v>980</v>
      </c>
      <c r="B982" s="2" t="s">
        <v>212</v>
      </c>
      <c r="C982" s="2">
        <f>YEAR(MC[[#This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927</v>
      </c>
    </row>
    <row r="983" spans="1:24">
      <c r="A983" s="2">
        <v>981</v>
      </c>
      <c r="B983" s="2" t="s">
        <v>212</v>
      </c>
      <c r="C983" s="2">
        <f>YEAR(MC[[#This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927</v>
      </c>
      <c r="X983" t="s">
        <v>929</v>
      </c>
    </row>
    <row r="984" spans="1:24">
      <c r="A984" s="2">
        <v>982</v>
      </c>
      <c r="B984" s="2" t="s">
        <v>212</v>
      </c>
      <c r="C984" s="2">
        <f>YEAR(MC[[#This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927</v>
      </c>
    </row>
    <row r="985" spans="1:24">
      <c r="A985" s="2">
        <v>983</v>
      </c>
      <c r="B985" s="2" t="s">
        <v>212</v>
      </c>
      <c r="C985" s="2">
        <f>YEAR(MC[[#This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927</v>
      </c>
    </row>
    <row r="986" spans="1:24">
      <c r="A986" s="2">
        <v>984</v>
      </c>
      <c r="B986" s="2" t="s">
        <v>212</v>
      </c>
      <c r="C986" s="2">
        <f>YEAR(MC[[#This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927</v>
      </c>
    </row>
    <row r="987" spans="1:24">
      <c r="A987" s="2">
        <v>985</v>
      </c>
      <c r="B987" s="2" t="s">
        <v>212</v>
      </c>
      <c r="C987" s="2">
        <f>YEAR(MC[[#This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927</v>
      </c>
    </row>
    <row r="988" spans="1:24">
      <c r="A988" s="2">
        <v>986</v>
      </c>
      <c r="B988" s="2" t="s">
        <v>212</v>
      </c>
      <c r="C988" s="2">
        <f>YEAR(MC[[#This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927</v>
      </c>
    </row>
    <row r="989" spans="1:24">
      <c r="A989" s="2">
        <v>987</v>
      </c>
      <c r="B989" s="2" t="s">
        <v>212</v>
      </c>
      <c r="C989" s="2">
        <f>YEAR(MC[[#This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927</v>
      </c>
    </row>
    <row r="990" spans="1:24">
      <c r="A990" s="2">
        <v>988</v>
      </c>
      <c r="B990" s="2" t="s">
        <v>212</v>
      </c>
      <c r="C990" s="2">
        <f>YEAR(MC[[#This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927</v>
      </c>
    </row>
    <row r="991" spans="1:24">
      <c r="A991" s="2">
        <v>989</v>
      </c>
      <c r="B991" s="2" t="s">
        <v>212</v>
      </c>
      <c r="C991" s="2">
        <f>YEAR(MC[[#This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927</v>
      </c>
    </row>
    <row r="992" spans="1:24">
      <c r="A992" s="2">
        <v>990</v>
      </c>
      <c r="B992" s="2" t="s">
        <v>212</v>
      </c>
      <c r="C992" s="2">
        <f>YEAR(MC[[#This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927</v>
      </c>
    </row>
    <row r="993" spans="1:24">
      <c r="A993" s="2">
        <v>991</v>
      </c>
      <c r="B993" s="2" t="s">
        <v>212</v>
      </c>
      <c r="C993" s="2">
        <f>YEAR(MC[[#This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927</v>
      </c>
    </row>
    <row r="994" spans="1:24">
      <c r="A994" s="2">
        <v>992</v>
      </c>
      <c r="B994" s="2" t="s">
        <v>212</v>
      </c>
      <c r="C994" s="2">
        <f>YEAR(MC[[#This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927</v>
      </c>
    </row>
    <row r="995" spans="1:24">
      <c r="A995" s="2">
        <v>993</v>
      </c>
      <c r="B995" s="2" t="s">
        <v>212</v>
      </c>
      <c r="C995" s="2">
        <f>YEAR(MC[[#This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927</v>
      </c>
    </row>
    <row r="996" spans="1:24">
      <c r="A996" s="2">
        <v>994</v>
      </c>
      <c r="B996" s="2" t="s">
        <v>212</v>
      </c>
      <c r="C996" s="2">
        <f>YEAR(MC[[#This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927</v>
      </c>
      <c r="X996" t="s">
        <v>931</v>
      </c>
    </row>
    <row r="997" spans="1:24">
      <c r="A997" s="2">
        <v>995</v>
      </c>
      <c r="B997" s="2" t="s">
        <v>212</v>
      </c>
      <c r="C997" s="2">
        <f>YEAR(MC[[#This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927</v>
      </c>
    </row>
    <row r="998" spans="1:24">
      <c r="A998" s="2">
        <v>996</v>
      </c>
      <c r="B998" s="2" t="s">
        <v>212</v>
      </c>
      <c r="C998" s="2">
        <f>YEAR(MC[[#This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927</v>
      </c>
    </row>
    <row r="999" spans="1:24">
      <c r="A999" s="2">
        <v>997</v>
      </c>
      <c r="B999" s="2" t="s">
        <v>212</v>
      </c>
      <c r="C999" s="2">
        <f>YEAR(MC[[#This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927</v>
      </c>
    </row>
    <row r="1000" spans="1:24">
      <c r="A1000" s="2">
        <v>998</v>
      </c>
      <c r="B1000" s="2" t="s">
        <v>212</v>
      </c>
      <c r="C1000" s="2">
        <f>YEAR(MC[[#This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927</v>
      </c>
    </row>
    <row r="1001" spans="1:24">
      <c r="A1001" s="2">
        <v>997</v>
      </c>
      <c r="B1001" s="2" t="s">
        <v>212</v>
      </c>
      <c r="C1001" s="2">
        <f>YEAR(MC[[#This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927</v>
      </c>
    </row>
    <row r="1002" spans="1:24">
      <c r="A1002" s="2">
        <v>998</v>
      </c>
      <c r="B1002" s="2" t="s">
        <v>212</v>
      </c>
      <c r="C1002" s="2">
        <f>YEAR(MC[[#This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927</v>
      </c>
    </row>
    <row r="1003" spans="1:24">
      <c r="A1003" s="2">
        <v>999</v>
      </c>
      <c r="B1003" s="2" t="s">
        <v>212</v>
      </c>
      <c r="C1003" s="2">
        <f>YEAR(MC[[#This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927</v>
      </c>
    </row>
    <row r="1004" spans="1:24">
      <c r="A1004" s="2">
        <v>1000</v>
      </c>
      <c r="B1004" s="2" t="s">
        <v>212</v>
      </c>
      <c r="C1004" s="2">
        <f>YEAR(MC[[#This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927</v>
      </c>
    </row>
    <row r="1005" spans="1:24">
      <c r="A1005" s="2">
        <v>1001</v>
      </c>
      <c r="B1005" s="2" t="s">
        <v>212</v>
      </c>
      <c r="C1005" s="2">
        <f>YEAR(MC[[#This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927</v>
      </c>
    </row>
    <row r="1006" spans="1:24">
      <c r="A1006" s="2">
        <v>1002</v>
      </c>
      <c r="B1006" s="2" t="s">
        <v>212</v>
      </c>
      <c r="C1006" s="2">
        <f>YEAR(MC[[#This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927</v>
      </c>
    </row>
    <row r="1007" spans="1:24">
      <c r="A1007" s="2">
        <v>1003</v>
      </c>
      <c r="B1007" s="2" t="s">
        <v>212</v>
      </c>
      <c r="C1007" s="2">
        <f>YEAR(MC[[#This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927</v>
      </c>
      <c r="X1007" t="s">
        <v>933</v>
      </c>
    </row>
    <row r="1008" spans="1:24">
      <c r="A1008" s="2">
        <v>1004</v>
      </c>
      <c r="B1008" s="2" t="s">
        <v>212</v>
      </c>
      <c r="C1008" s="2">
        <f>YEAR(MC[[#This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927</v>
      </c>
    </row>
    <row r="1009" spans="1:24">
      <c r="A1009" s="2">
        <v>1005</v>
      </c>
      <c r="B1009" s="2" t="s">
        <v>212</v>
      </c>
      <c r="C1009" s="2">
        <f>YEAR(MC[[#This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927</v>
      </c>
    </row>
    <row r="1010" spans="1:24">
      <c r="A1010" s="2">
        <v>1006</v>
      </c>
      <c r="B1010" s="2" t="s">
        <v>212</v>
      </c>
      <c r="C1010" s="2">
        <f>YEAR(MC[[#This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927</v>
      </c>
    </row>
    <row r="1011" spans="1:24">
      <c r="A1011" s="2">
        <v>1007</v>
      </c>
      <c r="B1011" s="2" t="s">
        <v>212</v>
      </c>
      <c r="C1011" s="2">
        <f>YEAR(MC[[#This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927</v>
      </c>
    </row>
    <row r="1012" spans="1:24">
      <c r="A1012" s="2">
        <v>1008</v>
      </c>
      <c r="B1012" s="2" t="s">
        <v>212</v>
      </c>
      <c r="C1012" s="2">
        <f>YEAR(MC[[#This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927</v>
      </c>
    </row>
    <row r="1013" spans="1:24">
      <c r="A1013" s="2">
        <v>1009</v>
      </c>
      <c r="B1013" s="2" t="s">
        <v>212</v>
      </c>
      <c r="C1013" s="2">
        <f>YEAR(MC[[#This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927</v>
      </c>
    </row>
    <row r="1014" spans="1:24">
      <c r="A1014" s="2">
        <v>1010</v>
      </c>
      <c r="B1014" s="2" t="s">
        <v>212</v>
      </c>
      <c r="C1014" s="2">
        <f>YEAR(MC[[#This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927</v>
      </c>
    </row>
    <row r="1015" spans="1:24">
      <c r="A1015" s="2">
        <v>1011</v>
      </c>
      <c r="B1015" s="2" t="s">
        <v>212</v>
      </c>
      <c r="C1015" s="2">
        <f>YEAR(MC[[#This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927</v>
      </c>
    </row>
    <row r="1016" spans="1:24">
      <c r="A1016" s="2">
        <v>1012</v>
      </c>
      <c r="B1016" s="2" t="s">
        <v>212</v>
      </c>
      <c r="C1016" s="2">
        <f>YEAR(MC[[#This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927</v>
      </c>
    </row>
    <row r="1017" spans="1:24">
      <c r="A1017" s="2">
        <v>1013</v>
      </c>
      <c r="B1017" s="2" t="s">
        <v>212</v>
      </c>
      <c r="C1017" s="2">
        <f>YEAR(MC[[#This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927</v>
      </c>
    </row>
    <row r="1018" spans="1:24">
      <c r="A1018" s="2">
        <v>1014</v>
      </c>
      <c r="B1018" s="2" t="s">
        <v>212</v>
      </c>
      <c r="C1018" s="2">
        <f>YEAR(MC[[#This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927</v>
      </c>
      <c r="X1018" t="s">
        <v>934</v>
      </c>
    </row>
    <row r="1019" spans="1:24">
      <c r="A1019" s="2">
        <v>1015</v>
      </c>
      <c r="B1019" s="2" t="s">
        <v>212</v>
      </c>
      <c r="C1019" s="2">
        <f>YEAR(MC[[#This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927</v>
      </c>
    </row>
    <row r="1020" spans="1:24">
      <c r="A1020" s="2">
        <v>1016</v>
      </c>
      <c r="B1020" s="2" t="s">
        <v>212</v>
      </c>
      <c r="C1020" s="2">
        <f>YEAR(MC[[#This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927</v>
      </c>
    </row>
    <row r="1021" spans="1:24">
      <c r="A1021" s="2">
        <v>1017</v>
      </c>
      <c r="B1021" s="2" t="s">
        <v>212</v>
      </c>
      <c r="C1021" s="2">
        <f>YEAR(MC[[#This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927</v>
      </c>
    </row>
    <row r="1022" spans="1:24">
      <c r="A1022" s="2">
        <v>1018</v>
      </c>
      <c r="B1022" s="2" t="s">
        <v>212</v>
      </c>
      <c r="C1022" s="2">
        <f>YEAR(MC[[#This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927</v>
      </c>
    </row>
    <row r="1023" spans="1:24">
      <c r="A1023" s="2">
        <v>1019</v>
      </c>
      <c r="B1023" s="2" t="s">
        <v>212</v>
      </c>
      <c r="C1023" s="2">
        <f>YEAR(MC[[#This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927</v>
      </c>
    </row>
    <row r="1024" spans="1:24">
      <c r="A1024" s="2">
        <v>1020</v>
      </c>
      <c r="B1024" s="2" t="s">
        <v>212</v>
      </c>
      <c r="C1024" s="2">
        <f>YEAR(MC[[#This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927</v>
      </c>
    </row>
    <row r="1025" spans="1:24">
      <c r="A1025" s="2">
        <v>1021</v>
      </c>
      <c r="B1025" s="2" t="s">
        <v>212</v>
      </c>
      <c r="C1025" s="2">
        <f>YEAR(MC[[#This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927</v>
      </c>
    </row>
    <row r="1026" spans="1:24">
      <c r="A1026" s="2">
        <v>1022</v>
      </c>
      <c r="B1026" s="2" t="s">
        <v>212</v>
      </c>
      <c r="C1026" s="2">
        <f>YEAR(MC[[#This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927</v>
      </c>
    </row>
    <row r="1027" spans="1:24">
      <c r="A1027" s="2">
        <v>1023</v>
      </c>
      <c r="B1027" s="2" t="s">
        <v>212</v>
      </c>
      <c r="C1027" s="2">
        <f>YEAR(MC[[#This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927</v>
      </c>
    </row>
    <row r="1028" spans="1:24">
      <c r="A1028" s="2">
        <v>1024</v>
      </c>
      <c r="B1028" s="2" t="s">
        <v>212</v>
      </c>
      <c r="C1028" s="2">
        <f>YEAR(MC[[#This Row],[Date]])</f>
        <v>2025</v>
      </c>
      <c r="D1028" s="2" t="s">
        <v>211</v>
      </c>
      <c r="E1028" s="2" t="s">
        <v>211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927</v>
      </c>
    </row>
    <row r="1029" spans="1:24">
      <c r="A1029" s="2">
        <v>1025</v>
      </c>
      <c r="B1029" s="2" t="s">
        <v>212</v>
      </c>
      <c r="C1029" s="2">
        <f>YEAR(MC[[#This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927</v>
      </c>
    </row>
    <row r="1030" spans="1:24">
      <c r="A1030" s="2">
        <v>1026</v>
      </c>
      <c r="B1030" s="2" t="s">
        <v>212</v>
      </c>
      <c r="C1030" s="2">
        <f>YEAR(MC[[#This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927</v>
      </c>
      <c r="X1030" t="s">
        <v>935</v>
      </c>
    </row>
    <row r="1031" spans="1:24">
      <c r="A1031" s="2">
        <v>1027</v>
      </c>
      <c r="B1031" s="2" t="s">
        <v>212</v>
      </c>
      <c r="C1031" s="2">
        <f>YEAR(MC[[#This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927</v>
      </c>
    </row>
    <row r="1032" spans="1:24">
      <c r="A1032" s="2">
        <v>1028</v>
      </c>
      <c r="B1032" s="2" t="s">
        <v>212</v>
      </c>
      <c r="C1032" s="2">
        <f>YEAR(MC[[#This Row],[Date]])</f>
        <v>2025</v>
      </c>
      <c r="D1032" s="2" t="s">
        <v>211</v>
      </c>
      <c r="E1032" s="2" t="s">
        <v>211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927</v>
      </c>
    </row>
    <row r="1033" spans="1:24">
      <c r="A1033" s="2">
        <v>1029</v>
      </c>
      <c r="B1033" s="2" t="s">
        <v>212</v>
      </c>
      <c r="C1033" s="2">
        <f>YEAR(MC[[#This Row],[Date]])</f>
        <v>2025</v>
      </c>
      <c r="D1033" s="2" t="s">
        <v>211</v>
      </c>
      <c r="E1033" s="2" t="s">
        <v>211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927</v>
      </c>
    </row>
    <row r="1034" spans="1:24">
      <c r="A1034" s="2">
        <v>1030</v>
      </c>
      <c r="B1034" s="2" t="s">
        <v>212</v>
      </c>
      <c r="C1034" s="2">
        <f>YEAR(MC[[#This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927</v>
      </c>
    </row>
    <row r="1035" spans="1:24">
      <c r="A1035" s="2">
        <v>1031</v>
      </c>
      <c r="B1035" s="2" t="s">
        <v>212</v>
      </c>
      <c r="C1035" s="2">
        <f>YEAR(MC[[#This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927</v>
      </c>
    </row>
    <row r="1036" spans="1:24">
      <c r="A1036" s="2">
        <v>1032</v>
      </c>
      <c r="B1036" s="2" t="s">
        <v>212</v>
      </c>
      <c r="C1036" s="2">
        <f>YEAR(MC[[#This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927</v>
      </c>
    </row>
    <row r="1037" spans="1:24">
      <c r="A1037" s="2">
        <v>1033</v>
      </c>
      <c r="B1037" s="2" t="s">
        <v>212</v>
      </c>
      <c r="C1037" s="2">
        <f>YEAR(MC[[#This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927</v>
      </c>
    </row>
    <row r="1038" spans="1:24">
      <c r="A1038" s="2">
        <v>1034</v>
      </c>
      <c r="B1038" s="2" t="s">
        <v>212</v>
      </c>
      <c r="C1038" s="2">
        <f>YEAR(MC[[#This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927</v>
      </c>
    </row>
    <row r="1039" spans="1:24">
      <c r="A1039" s="2">
        <v>1035</v>
      </c>
      <c r="B1039" s="2" t="s">
        <v>212</v>
      </c>
      <c r="C1039" s="2">
        <f>YEAR(MC[[#This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927</v>
      </c>
    </row>
    <row r="1040" spans="1:24">
      <c r="A1040" s="2">
        <v>1036</v>
      </c>
      <c r="B1040" s="2" t="s">
        <v>212</v>
      </c>
      <c r="C1040" s="2">
        <f>YEAR(MC[[#This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927</v>
      </c>
    </row>
    <row r="1041" spans="1:24">
      <c r="A1041" s="2">
        <v>1037</v>
      </c>
      <c r="B1041" s="2" t="s">
        <v>212</v>
      </c>
      <c r="C1041" s="2">
        <f>YEAR(MC[[#This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927</v>
      </c>
      <c r="X1041" t="s">
        <v>938</v>
      </c>
    </row>
    <row r="1042" spans="1:24">
      <c r="A1042" s="2">
        <v>1038</v>
      </c>
      <c r="B1042" s="2" t="s">
        <v>212</v>
      </c>
      <c r="C1042" s="2">
        <f>YEAR(MC[[#This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927</v>
      </c>
    </row>
    <row r="1043" spans="1:24">
      <c r="A1043" s="2">
        <v>1039</v>
      </c>
      <c r="B1043" s="2" t="s">
        <v>212</v>
      </c>
      <c r="C1043" s="2">
        <f>YEAR(MC[[#This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927</v>
      </c>
    </row>
    <row r="1044" spans="1:24">
      <c r="A1044" s="2">
        <v>1040</v>
      </c>
      <c r="B1044" s="2" t="s">
        <v>212</v>
      </c>
      <c r="C1044" s="2">
        <f>YEAR(MC[[#This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927</v>
      </c>
    </row>
    <row r="1045" spans="1:24">
      <c r="A1045" s="2">
        <v>1041</v>
      </c>
      <c r="B1045" s="2" t="s">
        <v>212</v>
      </c>
      <c r="C1045" s="2">
        <f>YEAR(MC[[#This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927</v>
      </c>
    </row>
    <row r="1046" spans="1:24">
      <c r="A1046" s="2">
        <v>1042</v>
      </c>
      <c r="B1046" s="2" t="s">
        <v>212</v>
      </c>
      <c r="C1046" s="2">
        <f>YEAR(MC[[#This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927</v>
      </c>
    </row>
    <row r="1047" spans="1:24">
      <c r="A1047" s="2">
        <v>1043</v>
      </c>
      <c r="B1047" s="2" t="s">
        <v>212</v>
      </c>
      <c r="C1047" s="2">
        <f>YEAR(MC[[#This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927</v>
      </c>
    </row>
    <row r="1048" spans="1:24">
      <c r="A1048" s="2">
        <v>1044</v>
      </c>
      <c r="B1048" s="2" t="s">
        <v>212</v>
      </c>
      <c r="C1048" s="2">
        <f>YEAR(MC[[#This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927</v>
      </c>
    </row>
    <row r="1049" spans="1:24">
      <c r="A1049" s="2">
        <v>1045</v>
      </c>
      <c r="B1049" s="2" t="s">
        <v>212</v>
      </c>
      <c r="C1049" s="2">
        <f>YEAR(MC[[#This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927</v>
      </c>
    </row>
    <row r="1050" spans="1:24">
      <c r="A1050" s="2">
        <v>1046</v>
      </c>
      <c r="B1050" s="2" t="s">
        <v>212</v>
      </c>
      <c r="C1050" s="2">
        <f>YEAR(MC[[#This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927</v>
      </c>
    </row>
    <row r="1051" spans="1:24">
      <c r="A1051" s="2">
        <v>1047</v>
      </c>
      <c r="B1051" s="2" t="s">
        <v>212</v>
      </c>
      <c r="C1051" s="2">
        <f>YEAR(MC[[#This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927</v>
      </c>
    </row>
    <row r="1052" spans="1:24">
      <c r="A1052" s="2">
        <v>1048</v>
      </c>
      <c r="B1052" s="2" t="s">
        <v>212</v>
      </c>
      <c r="C1052" s="2">
        <f>YEAR(MC[[#This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927</v>
      </c>
    </row>
    <row r="1053" spans="1:24">
      <c r="A1053" s="2">
        <v>1049</v>
      </c>
      <c r="B1053" s="2" t="s">
        <v>212</v>
      </c>
      <c r="C1053" s="2">
        <f>YEAR(MC[[#This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927</v>
      </c>
    </row>
    <row r="1054" spans="1:24">
      <c r="A1054" s="2">
        <v>1050</v>
      </c>
      <c r="B1054" s="2" t="s">
        <v>212</v>
      </c>
      <c r="C1054" s="2">
        <f>YEAR(MC[[#This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927</v>
      </c>
    </row>
    <row r="1055" spans="1:24">
      <c r="A1055" s="2">
        <v>1051</v>
      </c>
      <c r="B1055" s="2" t="s">
        <v>212</v>
      </c>
      <c r="C1055" s="2">
        <f>YEAR(MC[[#This Row],[Date]])</f>
        <v>2025</v>
      </c>
      <c r="D1055" s="2" t="s">
        <v>211</v>
      </c>
      <c r="E1055" s="2" t="s">
        <v>211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927</v>
      </c>
      <c r="X1055" t="s">
        <v>940</v>
      </c>
    </row>
    <row r="1056" spans="1:24">
      <c r="A1056" s="2">
        <v>1052</v>
      </c>
      <c r="B1056" s="2" t="s">
        <v>212</v>
      </c>
      <c r="C1056" s="2">
        <f>YEAR(MC[[#This Row],[Date]])</f>
        <v>2025</v>
      </c>
      <c r="D1056" s="2" t="s">
        <v>211</v>
      </c>
      <c r="E1056" s="2" t="s">
        <v>211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927</v>
      </c>
    </row>
    <row r="1057" spans="1:24">
      <c r="A1057" s="2">
        <v>1053</v>
      </c>
      <c r="B1057" s="2" t="s">
        <v>212</v>
      </c>
      <c r="C1057" s="2">
        <f>YEAR(MC[[#This Row],[Date]])</f>
        <v>2025</v>
      </c>
      <c r="D1057" s="2" t="s">
        <v>211</v>
      </c>
      <c r="E1057" s="2" t="s">
        <v>211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927</v>
      </c>
    </row>
    <row r="1058" spans="1:24">
      <c r="A1058" s="2">
        <v>1054</v>
      </c>
      <c r="B1058" s="2" t="s">
        <v>212</v>
      </c>
      <c r="C1058" s="2">
        <f>YEAR(MC[[#This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927</v>
      </c>
    </row>
    <row r="1059" spans="1:24">
      <c r="A1059" s="2">
        <v>1055</v>
      </c>
      <c r="B1059" s="2" t="s">
        <v>212</v>
      </c>
      <c r="C1059" s="2">
        <f>YEAR(MC[[#This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927</v>
      </c>
    </row>
    <row r="1060" spans="1:24">
      <c r="A1060" s="2">
        <v>1056</v>
      </c>
      <c r="B1060" s="2" t="s">
        <v>212</v>
      </c>
      <c r="C1060" s="2">
        <f>YEAR(MC[[#This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927</v>
      </c>
    </row>
    <row r="1061" spans="1:24">
      <c r="A1061" s="2">
        <v>1057</v>
      </c>
      <c r="B1061" s="2" t="s">
        <v>212</v>
      </c>
      <c r="C1061" s="2">
        <f>YEAR(MC[[#This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927</v>
      </c>
    </row>
    <row r="1062" spans="1:24">
      <c r="A1062" s="2">
        <v>1058</v>
      </c>
      <c r="B1062" s="2" t="s">
        <v>212</v>
      </c>
      <c r="C1062" s="2">
        <f>YEAR(MC[[#This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927</v>
      </c>
    </row>
    <row r="1063" spans="1:24">
      <c r="A1063" s="2">
        <v>1059</v>
      </c>
      <c r="B1063" s="2" t="s">
        <v>212</v>
      </c>
      <c r="C1063" s="2">
        <f>YEAR(MC[[#This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927</v>
      </c>
    </row>
    <row r="1064" spans="1:24">
      <c r="A1064" s="2">
        <v>1060</v>
      </c>
      <c r="B1064" s="2" t="s">
        <v>212</v>
      </c>
      <c r="C1064" s="2">
        <f>YEAR(MC[[#This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927</v>
      </c>
    </row>
    <row r="1065" spans="1:24">
      <c r="A1065" s="2">
        <v>1061</v>
      </c>
      <c r="B1065" s="2" t="s">
        <v>212</v>
      </c>
      <c r="C1065" s="2">
        <f>YEAR(MC[[#This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927</v>
      </c>
    </row>
    <row r="1066" spans="1:24">
      <c r="A1066" s="2">
        <v>1062</v>
      </c>
      <c r="B1066" s="2" t="s">
        <v>212</v>
      </c>
      <c r="C1066" s="2">
        <f>YEAR(MC[[#This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927</v>
      </c>
      <c r="X1066" s="140" t="s">
        <v>993</v>
      </c>
    </row>
    <row r="1067" spans="1:24">
      <c r="A1067" s="2">
        <v>1063</v>
      </c>
      <c r="B1067" s="2" t="s">
        <v>212</v>
      </c>
      <c r="C1067" s="2">
        <f>YEAR(MC[[#This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927</v>
      </c>
    </row>
    <row r="1068" spans="1:24">
      <c r="A1068" s="2">
        <v>1064</v>
      </c>
      <c r="B1068" s="2" t="s">
        <v>212</v>
      </c>
      <c r="C1068" s="2">
        <f>YEAR(MC[[#This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927</v>
      </c>
    </row>
    <row r="1069" spans="1:24">
      <c r="A1069" s="2">
        <v>1065</v>
      </c>
      <c r="B1069" s="2" t="s">
        <v>212</v>
      </c>
      <c r="C1069" s="2">
        <f>YEAR(MC[[#This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927</v>
      </c>
    </row>
    <row r="1070" spans="1:24">
      <c r="A1070" s="2">
        <v>1066</v>
      </c>
      <c r="B1070" s="2" t="s">
        <v>212</v>
      </c>
      <c r="C1070" s="2">
        <f>YEAR(MC[[#This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927</v>
      </c>
    </row>
    <row r="1071" spans="1:24">
      <c r="A1071" s="2">
        <v>1067</v>
      </c>
      <c r="B1071" s="2" t="s">
        <v>212</v>
      </c>
      <c r="C1071" s="2">
        <f>YEAR(MC[[#This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927</v>
      </c>
    </row>
    <row r="1072" spans="1:24">
      <c r="A1072" s="2">
        <v>1068</v>
      </c>
      <c r="B1072" s="2" t="s">
        <v>212</v>
      </c>
      <c r="C1072" s="2">
        <f>YEAR(MC[[#This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927</v>
      </c>
    </row>
    <row r="1073" spans="1:24">
      <c r="A1073" s="2">
        <v>1069</v>
      </c>
      <c r="B1073" s="2" t="s">
        <v>212</v>
      </c>
      <c r="C1073" s="2">
        <f>YEAR(MC[[#This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927</v>
      </c>
    </row>
    <row r="1074" spans="1:24">
      <c r="A1074" s="2">
        <v>1070</v>
      </c>
      <c r="B1074" s="2" t="s">
        <v>212</v>
      </c>
      <c r="C1074" s="2">
        <f>YEAR(MC[[#This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927</v>
      </c>
    </row>
    <row r="1075" spans="1:24">
      <c r="A1075" s="2">
        <v>1071</v>
      </c>
      <c r="B1075" s="2" t="s">
        <v>212</v>
      </c>
      <c r="C1075" s="2">
        <f>YEAR(MC[[#This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927</v>
      </c>
    </row>
    <row r="1076" spans="1:24">
      <c r="A1076" s="2">
        <v>1072</v>
      </c>
      <c r="B1076" s="2" t="s">
        <v>212</v>
      </c>
      <c r="C1076" s="2">
        <f>YEAR(MC[[#This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927</v>
      </c>
    </row>
    <row r="1077" spans="1:24">
      <c r="A1077" s="2">
        <v>1073</v>
      </c>
      <c r="B1077" s="2" t="s">
        <v>212</v>
      </c>
      <c r="C1077" s="2">
        <f>YEAR(MC[[#This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927</v>
      </c>
    </row>
    <row r="1078" spans="1:24">
      <c r="A1078" s="2">
        <v>1074</v>
      </c>
      <c r="B1078" s="2" t="s">
        <v>212</v>
      </c>
      <c r="C1078" s="2">
        <f>YEAR(MC[[#This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927</v>
      </c>
      <c r="X1078" s="140" t="s">
        <v>981</v>
      </c>
    </row>
    <row r="1079" spans="1:24">
      <c r="A1079" s="2">
        <v>1075</v>
      </c>
      <c r="B1079" s="2" t="s">
        <v>212</v>
      </c>
      <c r="C1079" s="2">
        <f>YEAR(MC[[#This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927</v>
      </c>
    </row>
    <row r="1080" spans="1:24">
      <c r="A1080" s="2">
        <v>1076</v>
      </c>
      <c r="B1080" s="2" t="s">
        <v>212</v>
      </c>
      <c r="C1080" s="2">
        <f>YEAR(MC[[#This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927</v>
      </c>
    </row>
    <row r="1081" spans="1:24">
      <c r="A1081" s="2">
        <v>1077</v>
      </c>
      <c r="B1081" s="2" t="s">
        <v>212</v>
      </c>
      <c r="C1081" s="2">
        <f>YEAR(MC[[#This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927</v>
      </c>
    </row>
    <row r="1082" spans="1:24">
      <c r="A1082" s="2">
        <v>1078</v>
      </c>
      <c r="B1082" s="2" t="s">
        <v>212</v>
      </c>
      <c r="C1082" s="2">
        <f>YEAR(MC[[#This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927</v>
      </c>
    </row>
    <row r="1083" spans="1:24">
      <c r="A1083" s="2">
        <v>1079</v>
      </c>
      <c r="B1083" s="2" t="s">
        <v>212</v>
      </c>
      <c r="C1083" s="2">
        <f>YEAR(MC[[#This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927</v>
      </c>
    </row>
    <row r="1084" spans="1:24">
      <c r="A1084" s="2">
        <v>1080</v>
      </c>
      <c r="B1084" s="2" t="s">
        <v>212</v>
      </c>
      <c r="C1084" s="2">
        <f>YEAR(MC[[#This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927</v>
      </c>
    </row>
    <row r="1085" spans="1:24">
      <c r="A1085" s="2">
        <v>1081</v>
      </c>
      <c r="B1085" s="2" t="s">
        <v>212</v>
      </c>
      <c r="C1085" s="2">
        <f>YEAR(MC[[#This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927</v>
      </c>
    </row>
    <row r="1086" spans="1:24">
      <c r="A1086" s="2">
        <v>1082</v>
      </c>
      <c r="B1086" s="2" t="s">
        <v>212</v>
      </c>
      <c r="C1086" s="2">
        <f>YEAR(MC[[#This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927</v>
      </c>
    </row>
    <row r="1087" spans="1:24">
      <c r="A1087" s="2">
        <v>1083</v>
      </c>
      <c r="B1087" s="2" t="s">
        <v>212</v>
      </c>
      <c r="C1087" s="2">
        <f>YEAR(MC[[#This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927</v>
      </c>
    </row>
    <row r="1088" spans="1:24">
      <c r="A1088" s="2">
        <v>1084</v>
      </c>
      <c r="B1088" s="2" t="s">
        <v>212</v>
      </c>
      <c r="C1088" s="2">
        <f>YEAR(MC[[#This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927</v>
      </c>
    </row>
    <row r="1089" spans="1:24">
      <c r="A1089" s="2">
        <v>1085</v>
      </c>
      <c r="B1089" s="2" t="s">
        <v>212</v>
      </c>
      <c r="C1089" s="2">
        <f>YEAR(MC[[#This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927</v>
      </c>
    </row>
    <row r="1090" spans="1:24">
      <c r="A1090" s="2">
        <v>1086</v>
      </c>
      <c r="B1090" s="2" t="s">
        <v>212</v>
      </c>
      <c r="C1090" s="2">
        <f>YEAR(MC[[#This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927</v>
      </c>
    </row>
    <row r="1091" spans="1:24">
      <c r="A1091" s="2">
        <v>1087</v>
      </c>
      <c r="B1091" s="2" t="s">
        <v>212</v>
      </c>
      <c r="C1091" s="2">
        <f>YEAR(MC[[#This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992</v>
      </c>
    </row>
    <row r="1092" spans="1:24">
      <c r="A1092" s="2">
        <v>1088</v>
      </c>
      <c r="B1092" s="2" t="s">
        <v>212</v>
      </c>
      <c r="C1092" s="2">
        <f>YEAR(MC[[#This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927</v>
      </c>
    </row>
    <row r="1093" spans="1:24">
      <c r="A1093" s="2">
        <v>1089</v>
      </c>
      <c r="B1093" s="2" t="s">
        <v>212</v>
      </c>
      <c r="C1093" s="2">
        <f>YEAR(MC[[#This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927</v>
      </c>
    </row>
    <row r="1094" spans="1:24">
      <c r="A1094" s="2">
        <v>1090</v>
      </c>
      <c r="B1094" s="2" t="s">
        <v>212</v>
      </c>
      <c r="C1094" s="2">
        <f>YEAR(MC[[#This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927</v>
      </c>
    </row>
    <row r="1095" spans="1:24">
      <c r="A1095" s="2">
        <v>1091</v>
      </c>
      <c r="B1095" s="2" t="s">
        <v>212</v>
      </c>
      <c r="C1095" s="2">
        <f>YEAR(MC[[#This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927</v>
      </c>
    </row>
    <row r="1096" spans="1:24">
      <c r="A1096" s="2">
        <v>1092</v>
      </c>
      <c r="B1096" s="2" t="s">
        <v>212</v>
      </c>
      <c r="C1096" s="2">
        <f>YEAR(MC[[#This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927</v>
      </c>
    </row>
    <row r="1097" spans="1:24">
      <c r="A1097" s="2">
        <v>1093</v>
      </c>
      <c r="B1097" s="2" t="s">
        <v>212</v>
      </c>
      <c r="C1097" s="2">
        <f>YEAR(MC[[#This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994</v>
      </c>
    </row>
    <row r="1098" spans="1:24">
      <c r="A1098" s="2">
        <v>1094</v>
      </c>
      <c r="B1098" s="2" t="s">
        <v>212</v>
      </c>
      <c r="C1098" s="2">
        <f>YEAR(MC[[#This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927</v>
      </c>
    </row>
    <row r="1099" spans="1:24">
      <c r="A1099" s="2">
        <v>1095</v>
      </c>
      <c r="B1099" s="2" t="s">
        <v>212</v>
      </c>
      <c r="C1099" s="2">
        <f>YEAR(MC[[#This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927</v>
      </c>
    </row>
    <row r="1100" spans="1:24">
      <c r="A1100" s="2">
        <v>1096</v>
      </c>
      <c r="B1100" s="2" t="s">
        <v>212</v>
      </c>
      <c r="C1100" s="2">
        <f>YEAR(MC[[#This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927</v>
      </c>
    </row>
    <row r="1101" spans="1:24">
      <c r="A1101" s="2">
        <v>1097</v>
      </c>
      <c r="B1101" s="2" t="s">
        <v>212</v>
      </c>
      <c r="C1101" s="2">
        <f>YEAR(MC[[#This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927</v>
      </c>
    </row>
    <row r="1102" spans="1:24">
      <c r="A1102" s="2">
        <v>1098</v>
      </c>
      <c r="B1102" s="2" t="s">
        <v>212</v>
      </c>
      <c r="C1102" s="2">
        <f>YEAR(MC[[#This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992</v>
      </c>
    </row>
    <row r="1103" spans="1:24">
      <c r="A1103" s="2">
        <v>1099</v>
      </c>
      <c r="B1103" s="2" t="s">
        <v>212</v>
      </c>
      <c r="C1103" s="2">
        <f>YEAR(MC[[#This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992</v>
      </c>
    </row>
    <row r="1104" spans="1:24">
      <c r="A1104" s="2">
        <v>1100</v>
      </c>
      <c r="B1104" s="2" t="s">
        <v>212</v>
      </c>
      <c r="C1104" s="2">
        <f>YEAR(MC[[#This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927</v>
      </c>
    </row>
    <row r="1105" spans="1:24">
      <c r="A1105" s="2">
        <v>1101</v>
      </c>
      <c r="B1105" s="2" t="s">
        <v>212</v>
      </c>
      <c r="C1105" s="2">
        <f>YEAR(MC[[#This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927</v>
      </c>
    </row>
    <row r="1106" spans="1:24">
      <c r="A1106" s="2">
        <v>1102</v>
      </c>
      <c r="B1106" s="2" t="s">
        <v>212</v>
      </c>
      <c r="C1106" s="2">
        <f>YEAR(MC[[#This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927</v>
      </c>
      <c r="X1106" t="s">
        <v>983</v>
      </c>
    </row>
    <row r="1107" spans="1:24">
      <c r="A1107" s="2">
        <v>1103</v>
      </c>
      <c r="B1107" s="2" t="s">
        <v>212</v>
      </c>
      <c r="C1107" s="2">
        <f>YEAR(MC[[#This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927</v>
      </c>
    </row>
    <row r="1108" spans="1:24">
      <c r="A1108" s="2">
        <v>1104</v>
      </c>
      <c r="B1108" s="2" t="s">
        <v>212</v>
      </c>
      <c r="C1108" s="2">
        <f>YEAR(MC[[#This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927</v>
      </c>
    </row>
    <row r="1109" spans="1:24">
      <c r="A1109" s="2">
        <v>1105</v>
      </c>
      <c r="B1109" s="2" t="s">
        <v>212</v>
      </c>
      <c r="C1109" s="2">
        <f>YEAR(MC[[#This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927</v>
      </c>
    </row>
    <row r="1110" spans="1:24">
      <c r="A1110" s="2">
        <v>1106</v>
      </c>
      <c r="B1110" s="2" t="s">
        <v>212</v>
      </c>
      <c r="C1110" s="2">
        <f>YEAR(MC[[#This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927</v>
      </c>
    </row>
    <row r="1111" spans="1:24">
      <c r="A1111" s="2">
        <v>1107</v>
      </c>
      <c r="B1111" s="2" t="s">
        <v>212</v>
      </c>
      <c r="C1111" s="2">
        <f>YEAR(MC[[#This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927</v>
      </c>
    </row>
    <row r="1112" spans="1:24">
      <c r="A1112" s="2">
        <v>1108</v>
      </c>
      <c r="B1112" s="2" t="s">
        <v>212</v>
      </c>
      <c r="C1112" s="2">
        <f>YEAR(MC[[#This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927</v>
      </c>
    </row>
    <row r="1113" spans="1:24">
      <c r="A1113" s="2">
        <v>1109</v>
      </c>
      <c r="B1113" s="2" t="s">
        <v>212</v>
      </c>
      <c r="C1113" s="2">
        <f>YEAR(MC[[#This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927</v>
      </c>
    </row>
    <row r="1114" spans="1:24">
      <c r="A1114" s="2">
        <v>1110</v>
      </c>
      <c r="B1114" s="2" t="s">
        <v>212</v>
      </c>
      <c r="C1114" s="2">
        <f>YEAR(MC[[#This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927</v>
      </c>
    </row>
    <row r="1115" spans="1:24">
      <c r="A1115" s="2">
        <v>1111</v>
      </c>
      <c r="B1115" s="2" t="s">
        <v>212</v>
      </c>
      <c r="C1115" s="2">
        <f>YEAR(MC[[#This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927</v>
      </c>
    </row>
    <row r="1116" spans="1:24">
      <c r="A1116" s="2">
        <v>1112</v>
      </c>
      <c r="B1116" s="2" t="s">
        <v>212</v>
      </c>
      <c r="C1116" s="2">
        <f>YEAR(MC[[#This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927</v>
      </c>
    </row>
    <row r="1117" spans="1:24">
      <c r="A1117" s="2">
        <v>1112</v>
      </c>
      <c r="B1117" s="2" t="s">
        <v>212</v>
      </c>
      <c r="C1117" s="2">
        <f>YEAR(MC[[#This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927</v>
      </c>
    </row>
    <row r="1118" spans="1:24">
      <c r="A1118" s="2">
        <v>1113</v>
      </c>
      <c r="B1118" s="2" t="s">
        <v>212</v>
      </c>
      <c r="C1118" s="2">
        <f>YEAR(MC[[#This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927</v>
      </c>
    </row>
    <row r="1119" spans="1:24">
      <c r="A1119" s="2">
        <v>1114</v>
      </c>
      <c r="B1119" s="2" t="s">
        <v>212</v>
      </c>
      <c r="C1119" s="2">
        <f>YEAR(MC[[#This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927</v>
      </c>
    </row>
    <row r="1120" spans="1:24">
      <c r="A1120" s="2">
        <v>1115</v>
      </c>
      <c r="B1120" s="2" t="s">
        <v>212</v>
      </c>
      <c r="C1120" s="2">
        <f>YEAR(MC[[#This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927</v>
      </c>
    </row>
    <row r="1121" spans="1:24">
      <c r="A1121" s="2">
        <v>1116</v>
      </c>
      <c r="B1121" s="2" t="s">
        <v>212</v>
      </c>
      <c r="C1121" s="2">
        <f>YEAR(MC[[#This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927</v>
      </c>
    </row>
    <row r="1122" spans="1:24">
      <c r="A1122" s="2">
        <v>1117</v>
      </c>
      <c r="B1122" s="2" t="s">
        <v>212</v>
      </c>
      <c r="C1122" s="2">
        <f>YEAR(MC[[#This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927</v>
      </c>
    </row>
    <row r="1123" spans="1:24">
      <c r="A1123" s="2">
        <v>1118</v>
      </c>
      <c r="B1123" s="2" t="s">
        <v>212</v>
      </c>
      <c r="C1123" s="2">
        <f>YEAR(MC[[#This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927</v>
      </c>
    </row>
    <row r="1124" spans="1:24">
      <c r="A1124" s="2">
        <v>1119</v>
      </c>
      <c r="B1124" s="2" t="s">
        <v>212</v>
      </c>
      <c r="C1124" s="2">
        <f>YEAR(MC[[#This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927</v>
      </c>
    </row>
    <row r="1125" spans="1:24">
      <c r="A1125" s="2">
        <v>1120</v>
      </c>
      <c r="B1125" s="2" t="s">
        <v>212</v>
      </c>
      <c r="C1125" s="2">
        <f>YEAR(MC[[#This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927</v>
      </c>
    </row>
    <row r="1126" spans="1:24">
      <c r="A1126" s="2">
        <v>1121</v>
      </c>
      <c r="B1126" s="2" t="s">
        <v>212</v>
      </c>
      <c r="C1126" s="2">
        <f>YEAR(MC[[#This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992</v>
      </c>
    </row>
    <row r="1127" spans="1:24">
      <c r="A1127" s="2">
        <v>1122</v>
      </c>
      <c r="B1127" s="2" t="s">
        <v>212</v>
      </c>
      <c r="C1127" s="2">
        <f>YEAR(MC[[#This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927</v>
      </c>
    </row>
    <row r="1128" spans="1:24">
      <c r="A1128" s="2">
        <v>1123</v>
      </c>
      <c r="B1128" s="2" t="s">
        <v>212</v>
      </c>
      <c r="C1128" s="2">
        <f>YEAR(MC[[#This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927</v>
      </c>
    </row>
    <row r="1129" spans="1:24">
      <c r="A1129" s="2">
        <v>1124</v>
      </c>
      <c r="B1129" s="2" t="s">
        <v>212</v>
      </c>
      <c r="C1129" s="2">
        <f>YEAR(MC[[#This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927</v>
      </c>
    </row>
    <row r="1130" spans="1:24">
      <c r="A1130" s="2">
        <v>1125</v>
      </c>
      <c r="B1130" s="2" t="s">
        <v>212</v>
      </c>
      <c r="C1130" s="2">
        <f>YEAR(MC[[#This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212</v>
      </c>
      <c r="C1131" s="2">
        <f>YEAR(MC[[#This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927</v>
      </c>
    </row>
    <row r="1132" spans="1:24">
      <c r="A1132" s="2">
        <v>1127</v>
      </c>
      <c r="B1132" s="2" t="s">
        <v>212</v>
      </c>
      <c r="C1132" s="2">
        <f>YEAR(MC[[#This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927</v>
      </c>
    </row>
    <row r="1133" spans="1:24">
      <c r="A1133" s="2">
        <v>1128</v>
      </c>
      <c r="B1133" s="2" t="s">
        <v>212</v>
      </c>
      <c r="C1133" s="2">
        <f>YEAR(MC[[#This Row],[Date]])</f>
        <v>2025</v>
      </c>
      <c r="D1133" s="2" t="s">
        <v>211</v>
      </c>
      <c r="E1133" s="2" t="s">
        <v>211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1616</v>
      </c>
    </row>
    <row r="1134" spans="1:24">
      <c r="A1134" s="2">
        <v>1129</v>
      </c>
      <c r="B1134" s="2" t="s">
        <v>212</v>
      </c>
      <c r="C1134" s="2">
        <f>YEAR(MC[[#This Row],[Date]])</f>
        <v>2025</v>
      </c>
      <c r="D1134" s="2" t="s">
        <v>211</v>
      </c>
      <c r="E1134" s="2" t="s">
        <v>211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927</v>
      </c>
    </row>
    <row r="1135" spans="1:24">
      <c r="A1135" s="2">
        <v>1130</v>
      </c>
      <c r="B1135" s="2" t="s">
        <v>212</v>
      </c>
      <c r="C1135" s="2">
        <f>YEAR(MC[[#This Row],[Date]])</f>
        <v>2025</v>
      </c>
      <c r="D1135" s="2" t="s">
        <v>211</v>
      </c>
      <c r="E1135" s="2" t="s">
        <v>211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927</v>
      </c>
    </row>
    <row r="1136" spans="1:24">
      <c r="A1136" s="2">
        <v>1131</v>
      </c>
      <c r="B1136" s="2" t="s">
        <v>212</v>
      </c>
      <c r="C1136" s="2">
        <f>YEAR(MC[[#This Row],[Date]])</f>
        <v>2025</v>
      </c>
      <c r="D1136" s="2" t="s">
        <v>211</v>
      </c>
      <c r="E1136" s="2" t="s">
        <v>211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927</v>
      </c>
    </row>
    <row r="1137" spans="1:24">
      <c r="A1137" s="2">
        <v>1132</v>
      </c>
      <c r="B1137" s="2" t="s">
        <v>212</v>
      </c>
      <c r="C1137" s="2">
        <f>YEAR(MC[[#This Row],[Date]])</f>
        <v>2025</v>
      </c>
      <c r="D1137" s="2" t="s">
        <v>211</v>
      </c>
      <c r="E1137" s="2" t="s">
        <v>211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927</v>
      </c>
      <c r="X1137" s="140" t="s">
        <v>985</v>
      </c>
    </row>
    <row r="1138" spans="1:24">
      <c r="A1138" s="2">
        <v>1133</v>
      </c>
      <c r="B1138" s="2" t="s">
        <v>212</v>
      </c>
      <c r="C1138" s="2">
        <f>YEAR(MC[[#This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927</v>
      </c>
    </row>
    <row r="1139" spans="1:24">
      <c r="A1139" s="2">
        <v>1134</v>
      </c>
      <c r="B1139" s="2" t="s">
        <v>212</v>
      </c>
      <c r="C1139" s="2">
        <f>YEAR(MC[[#This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927</v>
      </c>
    </row>
    <row r="1140" spans="1:24">
      <c r="A1140" s="2">
        <v>1135</v>
      </c>
      <c r="B1140" s="2" t="s">
        <v>212</v>
      </c>
      <c r="C1140" s="2">
        <f>YEAR(MC[[#This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927</v>
      </c>
    </row>
    <row r="1141" spans="1:24">
      <c r="A1141" s="2">
        <v>1136</v>
      </c>
      <c r="B1141" s="2" t="s">
        <v>212</v>
      </c>
      <c r="C1141" s="2">
        <f>YEAR(MC[[#This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927</v>
      </c>
    </row>
    <row r="1142" spans="1:24">
      <c r="A1142" s="2">
        <v>1137</v>
      </c>
      <c r="B1142" s="2" t="s">
        <v>212</v>
      </c>
      <c r="C1142" s="2">
        <f>YEAR(MC[[#This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927</v>
      </c>
    </row>
    <row r="1143" spans="1:24">
      <c r="A1143" s="2">
        <v>1138</v>
      </c>
      <c r="B1143" s="2" t="s">
        <v>212</v>
      </c>
      <c r="C1143" s="2">
        <f>YEAR(MC[[#This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927</v>
      </c>
    </row>
    <row r="1144" spans="1:24">
      <c r="A1144" s="2">
        <v>1139</v>
      </c>
      <c r="B1144" s="2" t="s">
        <v>212</v>
      </c>
      <c r="C1144" s="2">
        <f>YEAR(MC[[#This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927</v>
      </c>
    </row>
    <row r="1145" spans="1:24">
      <c r="A1145" s="2">
        <v>1140</v>
      </c>
      <c r="B1145" s="2" t="s">
        <v>212</v>
      </c>
      <c r="C1145" s="2">
        <f>YEAR(MC[[#This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927</v>
      </c>
    </row>
    <row r="1146" spans="1:24">
      <c r="A1146" s="2">
        <v>1141</v>
      </c>
      <c r="B1146" s="2" t="s">
        <v>212</v>
      </c>
      <c r="C1146" s="2">
        <f>YEAR(MC[[#This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1623</v>
      </c>
    </row>
    <row r="1147" spans="1:24">
      <c r="A1147" s="2">
        <v>1142</v>
      </c>
      <c r="B1147" s="2" t="s">
        <v>212</v>
      </c>
      <c r="C1147" s="2">
        <f>YEAR(MC[[#This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1623</v>
      </c>
    </row>
    <row r="1148" spans="1:24">
      <c r="A1148" s="2">
        <v>1143</v>
      </c>
      <c r="B1148" s="2" t="s">
        <v>212</v>
      </c>
      <c r="C1148" s="2">
        <f>YEAR(MC[[#This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927</v>
      </c>
    </row>
    <row r="1149" spans="1:24">
      <c r="A1149" s="2">
        <v>1144</v>
      </c>
      <c r="B1149" s="2" t="s">
        <v>212</v>
      </c>
      <c r="C1149" s="2">
        <f>YEAR(MC[[#This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927</v>
      </c>
    </row>
    <row r="1150" spans="1:24">
      <c r="A1150" s="2">
        <v>1145</v>
      </c>
      <c r="B1150" s="2" t="s">
        <v>212</v>
      </c>
      <c r="C1150" s="2">
        <f>YEAR(MC[[#This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927</v>
      </c>
    </row>
    <row r="1151" spans="1:24">
      <c r="A1151" s="2">
        <v>1146</v>
      </c>
      <c r="B1151" s="2" t="s">
        <v>212</v>
      </c>
      <c r="C1151" s="2">
        <f>YEAR(MC[[#This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1623</v>
      </c>
    </row>
    <row r="1152" spans="1:24">
      <c r="A1152" s="2">
        <v>1147</v>
      </c>
      <c r="B1152" s="2" t="s">
        <v>212</v>
      </c>
      <c r="C1152" s="2">
        <f>YEAR(MC[[#This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1623</v>
      </c>
    </row>
    <row r="1153" spans="1:24">
      <c r="A1153" s="2">
        <v>1148</v>
      </c>
      <c r="B1153" s="2" t="s">
        <v>212</v>
      </c>
      <c r="C1153" s="2">
        <f>YEAR(MC[[#This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212</v>
      </c>
      <c r="C1154" s="2">
        <f>YEAR(MC[[#This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1623</v>
      </c>
    </row>
    <row r="1155" spans="1:24">
      <c r="A1155" s="2">
        <v>1150</v>
      </c>
      <c r="B1155" s="2" t="s">
        <v>212</v>
      </c>
      <c r="C1155" s="2">
        <f>YEAR(MC[[#This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927</v>
      </c>
    </row>
    <row r="1156" spans="1:24">
      <c r="A1156" s="2">
        <v>1151</v>
      </c>
      <c r="B1156" s="2" t="s">
        <v>212</v>
      </c>
      <c r="C1156" s="2">
        <f>YEAR(MC[[#This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212</v>
      </c>
      <c r="C1157" s="2">
        <f>YEAR(MC[[#This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927</v>
      </c>
    </row>
    <row r="1158" spans="1:24">
      <c r="A1158" s="2">
        <v>1153</v>
      </c>
      <c r="B1158" s="2" t="s">
        <v>212</v>
      </c>
      <c r="C1158" s="2">
        <f>YEAR(MC[[#This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927</v>
      </c>
    </row>
    <row r="1159" spans="1:24">
      <c r="A1159" s="2">
        <v>1154</v>
      </c>
      <c r="B1159" s="2" t="s">
        <v>212</v>
      </c>
      <c r="C1159" s="2">
        <f>YEAR(MC[[#This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927</v>
      </c>
    </row>
    <row r="1160" spans="1:24">
      <c r="A1160" s="2">
        <v>1155</v>
      </c>
      <c r="B1160" s="2" t="s">
        <v>212</v>
      </c>
      <c r="C1160" s="2">
        <f>YEAR(MC[[#This Row],[Date]])</f>
        <v>2025</v>
      </c>
      <c r="D1160" s="2" t="s">
        <v>211</v>
      </c>
      <c r="E1160" s="2" t="s">
        <v>211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927</v>
      </c>
    </row>
    <row r="1161" spans="1:24">
      <c r="A1161" s="2">
        <v>1156</v>
      </c>
      <c r="B1161" s="2" t="s">
        <v>212</v>
      </c>
      <c r="C1161" s="2">
        <f>YEAR(MC[[#This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ref="G1161:G1171" si="195">DAY(EOMONTH(F1161,0))</f>
        <v>30</v>
      </c>
      <c r="H1161" s="19">
        <f t="shared" ref="H1161:H1171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212</v>
      </c>
      <c r="C1162" s="2">
        <f>YEAR(MC[[#This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212</v>
      </c>
      <c r="C1163" s="2">
        <f>YEAR(MC[[#This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927</v>
      </c>
    </row>
    <row r="1164" spans="1:24">
      <c r="A1164" s="2">
        <v>1159</v>
      </c>
      <c r="B1164" s="2" t="s">
        <v>212</v>
      </c>
      <c r="C1164" s="2">
        <f>YEAR(MC[[#This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927</v>
      </c>
    </row>
    <row r="1165" spans="1:24">
      <c r="A1165" s="2">
        <v>1160</v>
      </c>
      <c r="B1165" s="2" t="s">
        <v>212</v>
      </c>
      <c r="C1165" s="2">
        <f>YEAR(MC[[#This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927</v>
      </c>
    </row>
    <row r="1166" spans="1:24">
      <c r="A1166" s="2">
        <v>1161</v>
      </c>
      <c r="B1166" s="2" t="s">
        <v>212</v>
      </c>
      <c r="C1166" s="2">
        <f>YEAR(MC[[#This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927</v>
      </c>
    </row>
    <row r="1167" spans="1:24">
      <c r="A1167" s="2">
        <v>1162</v>
      </c>
      <c r="B1167" s="2" t="s">
        <v>212</v>
      </c>
      <c r="C1167" s="2">
        <f>YEAR(MC[[#This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927</v>
      </c>
    </row>
    <row r="1168" spans="1:24">
      <c r="A1168" s="2">
        <v>1163</v>
      </c>
      <c r="B1168" s="2" t="s">
        <v>212</v>
      </c>
      <c r="C1168" s="2">
        <f>YEAR(MC[[#This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927</v>
      </c>
    </row>
    <row r="1169" spans="1:24">
      <c r="A1169" s="2">
        <v>1164</v>
      </c>
      <c r="B1169" s="2" t="s">
        <v>212</v>
      </c>
      <c r="C1169" s="2">
        <f>YEAR(MC[[#This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212</v>
      </c>
      <c r="C1170" s="2">
        <f>YEAR(MC[[#This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1623</v>
      </c>
    </row>
    <row r="1171" spans="1:24">
      <c r="A1171" s="2">
        <v>1166</v>
      </c>
      <c r="B1171" s="2" t="s">
        <v>212</v>
      </c>
      <c r="C1171" s="2">
        <f>YEAR(MC[[#This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194"/>
  <sheetViews>
    <sheetView topLeftCell="A2" zoomScale="85" zoomScaleNormal="85" workbookViewId="0">
      <pane xSplit="8" ySplit="1" topLeftCell="K1154" activePane="bottomRight" state="frozen"/>
      <selection activeCell="I9" sqref="I9"/>
      <selection pane="topRight" activeCell="I9" sqref="I9"/>
      <selection pane="bottomLeft" activeCell="I9" sqref="I9"/>
      <selection pane="bottomRight" activeCell="R1171" sqref="R1171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4.85546875" customWidth="1"/>
    <col min="8" max="8" width="10.42578125" customWidth="1"/>
    <col min="10" max="10" width="9.42578125" customWidth="1"/>
    <col min="17" max="17" width="12.42578125" customWidth="1"/>
    <col min="18" max="18" width="64.42578125" bestFit="1" customWidth="1"/>
    <col min="19" max="19" width="19.85546875" customWidth="1"/>
  </cols>
  <sheetData>
    <row r="1" spans="1:19" hidden="1"/>
    <row r="2" spans="1:19" ht="45">
      <c r="A2" s="17" t="s">
        <v>7</v>
      </c>
      <c r="B2" s="17" t="s">
        <v>178</v>
      </c>
      <c r="C2" s="17" t="s">
        <v>215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909</v>
      </c>
      <c r="J2" s="20" t="s">
        <v>910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1" t="s">
        <v>1001</v>
      </c>
      <c r="R2" s="20" t="s">
        <v>924</v>
      </c>
      <c r="S2" t="s">
        <v>259</v>
      </c>
    </row>
    <row r="3" spans="1:19">
      <c r="A3" s="2">
        <v>1</v>
      </c>
      <c r="B3" s="2" t="s">
        <v>208</v>
      </c>
      <c r="C3" s="2">
        <f>YEAR(GC[[#This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208</v>
      </c>
      <c r="C4" s="2">
        <f>YEAR(GC[[#This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208</v>
      </c>
      <c r="C5" s="2">
        <f>YEAR(GC[[#This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208</v>
      </c>
      <c r="C6" s="2">
        <f>YEAR(GC[[#This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208</v>
      </c>
      <c r="C7" s="2">
        <f>YEAR(GC[[#This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208</v>
      </c>
      <c r="C8" s="2">
        <f>YEAR(GC[[#This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208</v>
      </c>
      <c r="C9" s="2">
        <f>YEAR(GC[[#This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208</v>
      </c>
      <c r="C10" s="2">
        <f>YEAR(GC[[#This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208</v>
      </c>
      <c r="C11" s="2">
        <f>YEAR(GC[[#This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208</v>
      </c>
      <c r="C12" s="2">
        <f>YEAR(GC[[#This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208</v>
      </c>
      <c r="C13" s="2">
        <f>YEAR(GC[[#This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208</v>
      </c>
      <c r="C14" s="2">
        <f>YEAR(GC[[#This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208</v>
      </c>
      <c r="C15" s="2">
        <f>YEAR(GC[[#This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208</v>
      </c>
      <c r="C16" s="2">
        <f>YEAR(GC[[#This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208</v>
      </c>
      <c r="C17" s="2">
        <f>YEAR(GC[[#This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208</v>
      </c>
      <c r="C18" s="2">
        <f>YEAR(GC[[#This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208</v>
      </c>
      <c r="C19" s="2">
        <f>YEAR(GC[[#This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208</v>
      </c>
      <c r="C20" s="2">
        <f>YEAR(GC[[#This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208</v>
      </c>
      <c r="C21" s="2">
        <f>YEAR(GC[[#This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208</v>
      </c>
      <c r="C22" s="2">
        <f>YEAR(GC[[#This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208</v>
      </c>
      <c r="C23" s="2">
        <f>YEAR(GC[[#This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208</v>
      </c>
      <c r="C24" s="2">
        <f>YEAR(GC[[#This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208</v>
      </c>
      <c r="C25" s="2">
        <f>YEAR(GC[[#This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208</v>
      </c>
      <c r="C26" s="2">
        <f>YEAR(GC[[#This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208</v>
      </c>
      <c r="C27" s="2">
        <f>YEAR(GC[[#This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208</v>
      </c>
      <c r="C28" s="2">
        <f>YEAR(GC[[#This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208</v>
      </c>
      <c r="C29" s="2">
        <f>YEAR(GC[[#This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208</v>
      </c>
      <c r="C30" s="2">
        <f>YEAR(GC[[#This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208</v>
      </c>
      <c r="C31" s="2">
        <f>YEAR(GC[[#This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208</v>
      </c>
      <c r="C32" s="2">
        <f>YEAR(GC[[#This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208</v>
      </c>
      <c r="C33" s="2">
        <f>YEAR(GC[[#This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208</v>
      </c>
      <c r="C34" s="2">
        <f>YEAR(GC[[#This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208</v>
      </c>
      <c r="C35" s="2">
        <f>YEAR(GC[[#This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208</v>
      </c>
      <c r="C36" s="2">
        <f>YEAR(GC[[#This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208</v>
      </c>
      <c r="C37" s="2">
        <f>YEAR(GC[[#This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208</v>
      </c>
      <c r="C38" s="2">
        <f>YEAR(GC[[#This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208</v>
      </c>
      <c r="C39" s="2">
        <f>YEAR(GC[[#This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208</v>
      </c>
      <c r="C40" s="2">
        <f>YEAR(GC[[#This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208</v>
      </c>
      <c r="C41" s="2">
        <f>YEAR(GC[[#This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208</v>
      </c>
      <c r="C42" s="2">
        <f>YEAR(GC[[#This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208</v>
      </c>
      <c r="C43" s="2">
        <f>YEAR(GC[[#This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208</v>
      </c>
      <c r="C44" s="2">
        <f>YEAR(GC[[#This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208</v>
      </c>
      <c r="C45" s="2">
        <f>YEAR(GC[[#This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208</v>
      </c>
      <c r="C46" s="2">
        <f>YEAR(GC[[#This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208</v>
      </c>
      <c r="C47" s="2">
        <f>YEAR(GC[[#This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208</v>
      </c>
      <c r="C48" s="2">
        <f>YEAR(GC[[#This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208</v>
      </c>
      <c r="C49" s="2">
        <f>YEAR(GC[[#This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208</v>
      </c>
      <c r="C50" s="2">
        <f>YEAR(GC[[#This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208</v>
      </c>
      <c r="C51" s="2">
        <f>YEAR(GC[[#This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208</v>
      </c>
      <c r="C52" s="2">
        <f>YEAR(GC[[#This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208</v>
      </c>
      <c r="C53" s="2">
        <f>YEAR(GC[[#This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208</v>
      </c>
      <c r="C54" s="2">
        <f>YEAR(GC[[#This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208</v>
      </c>
      <c r="C55" s="2">
        <f>YEAR(GC[[#This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208</v>
      </c>
      <c r="C56" s="2">
        <f>YEAR(GC[[#This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208</v>
      </c>
      <c r="C57" s="2">
        <f>YEAR(GC[[#This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208</v>
      </c>
      <c r="C58" s="2">
        <f>YEAR(GC[[#This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208</v>
      </c>
      <c r="C59" s="2">
        <f>YEAR(GC[[#This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208</v>
      </c>
      <c r="C60" s="2">
        <f>YEAR(GC[[#This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208</v>
      </c>
      <c r="C61" s="2">
        <f>YEAR(GC[[#This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208</v>
      </c>
      <c r="C62" s="2">
        <f>YEAR(GC[[#This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208</v>
      </c>
      <c r="C63" s="2">
        <f>YEAR(GC[[#This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208</v>
      </c>
      <c r="C64" s="2">
        <f>YEAR(GC[[#This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208</v>
      </c>
      <c r="C65" s="2">
        <f>YEAR(GC[[#This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208</v>
      </c>
      <c r="C66" s="2">
        <f>YEAR(GC[[#This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208</v>
      </c>
      <c r="C67" s="2">
        <f>YEAR(GC[[#This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208</v>
      </c>
      <c r="C68" s="2">
        <f>YEAR(GC[[#This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208</v>
      </c>
      <c r="C69" s="2">
        <f>YEAR(GC[[#This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208</v>
      </c>
      <c r="C70" s="2">
        <f>YEAR(GC[[#This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208</v>
      </c>
      <c r="C71" s="2">
        <f>YEAR(GC[[#This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208</v>
      </c>
      <c r="C72" s="2">
        <f>YEAR(GC[[#This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208</v>
      </c>
      <c r="C73" s="2">
        <f>YEAR(GC[[#This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208</v>
      </c>
      <c r="C74" s="2">
        <f>YEAR(GC[[#This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208</v>
      </c>
      <c r="C75" s="2">
        <f>YEAR(GC[[#This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208</v>
      </c>
      <c r="C76" s="2">
        <f>YEAR(GC[[#This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208</v>
      </c>
      <c r="C77" s="2">
        <f>YEAR(GC[[#This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208</v>
      </c>
      <c r="C78" s="2">
        <f>YEAR(GC[[#This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208</v>
      </c>
      <c r="C79" s="2">
        <f>YEAR(GC[[#This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208</v>
      </c>
      <c r="C80" s="2">
        <f>YEAR(GC[[#This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208</v>
      </c>
      <c r="C81" s="2">
        <f>YEAR(GC[[#This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208</v>
      </c>
      <c r="C82" s="2">
        <f>YEAR(GC[[#This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208</v>
      </c>
      <c r="C83" s="2">
        <f>YEAR(GC[[#This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208</v>
      </c>
      <c r="C84" s="2">
        <f>YEAR(GC[[#This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208</v>
      </c>
      <c r="C85" s="2">
        <f>YEAR(GC[[#This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208</v>
      </c>
      <c r="C86" s="2">
        <f>YEAR(GC[[#This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208</v>
      </c>
      <c r="C87" s="2">
        <f>YEAR(GC[[#This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208</v>
      </c>
      <c r="C88" s="2">
        <f>YEAR(GC[[#This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208</v>
      </c>
      <c r="C89" s="2">
        <f>YEAR(GC[[#This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208</v>
      </c>
      <c r="C90" s="2">
        <f>YEAR(GC[[#This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208</v>
      </c>
      <c r="C91" s="2">
        <f>YEAR(GC[[#This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208</v>
      </c>
      <c r="C92" s="2">
        <f>YEAR(GC[[#This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208</v>
      </c>
      <c r="C93" s="2">
        <f>YEAR(GC[[#This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208</v>
      </c>
      <c r="C94" s="2">
        <f>YEAR(GC[[#This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208</v>
      </c>
      <c r="C95" s="2">
        <f>YEAR(GC[[#This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208</v>
      </c>
      <c r="C96" s="2">
        <f>YEAR(GC[[#This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208</v>
      </c>
      <c r="C97" s="2">
        <f>YEAR(GC[[#This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208</v>
      </c>
      <c r="C98" s="2">
        <f>YEAR(GC[[#This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208</v>
      </c>
      <c r="C99" s="2">
        <f>YEAR(GC[[#This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208</v>
      </c>
      <c r="C100" s="2">
        <f>YEAR(GC[[#This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208</v>
      </c>
      <c r="C101" s="2">
        <f>YEAR(GC[[#This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208</v>
      </c>
      <c r="C102" s="2">
        <f>YEAR(GC[[#This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208</v>
      </c>
      <c r="C103" s="2">
        <f>YEAR(GC[[#This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208</v>
      </c>
      <c r="C104" s="2">
        <f>YEAR(GC[[#This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208</v>
      </c>
      <c r="C105" s="2">
        <f>YEAR(GC[[#This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208</v>
      </c>
      <c r="C106" s="2">
        <f>YEAR(GC[[#This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208</v>
      </c>
      <c r="C107" s="2">
        <f>YEAR(GC[[#This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208</v>
      </c>
      <c r="C108" s="2">
        <f>YEAR(GC[[#This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208</v>
      </c>
      <c r="C109" s="2">
        <f>YEAR(GC[[#This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208</v>
      </c>
      <c r="C110" s="2">
        <f>YEAR(GC[[#This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208</v>
      </c>
      <c r="C111" s="2">
        <f>YEAR(GC[[#This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208</v>
      </c>
      <c r="C112" s="2">
        <f>YEAR(GC[[#This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208</v>
      </c>
      <c r="C113" s="2">
        <f>YEAR(GC[[#This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208</v>
      </c>
      <c r="C114" s="2">
        <f>YEAR(GC[[#This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208</v>
      </c>
      <c r="C115" s="2">
        <f>YEAR(GC[[#This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208</v>
      </c>
      <c r="C116" s="2">
        <f>YEAR(GC[[#This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208</v>
      </c>
      <c r="C117" s="2">
        <f>YEAR(GC[[#This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208</v>
      </c>
      <c r="C118" s="2">
        <f>YEAR(GC[[#This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208</v>
      </c>
      <c r="C119" s="2">
        <f>YEAR(GC[[#This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208</v>
      </c>
      <c r="C120" s="2">
        <f>YEAR(GC[[#This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208</v>
      </c>
      <c r="C121" s="2">
        <f>YEAR(GC[[#This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208</v>
      </c>
      <c r="C122" s="2">
        <f>YEAR(GC[[#This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208</v>
      </c>
      <c r="C123" s="2">
        <f>YEAR(GC[[#This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208</v>
      </c>
      <c r="C124" s="2">
        <f>YEAR(GC[[#This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1002</v>
      </c>
    </row>
    <row r="125" spans="1:18">
      <c r="A125" s="2">
        <v>123</v>
      </c>
      <c r="B125" s="2" t="s">
        <v>208</v>
      </c>
      <c r="C125" s="2">
        <f>YEAR(GC[[#This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208</v>
      </c>
      <c r="C126" s="2">
        <f>YEAR(GC[[#This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1003</v>
      </c>
    </row>
    <row r="127" spans="1:18">
      <c r="A127" s="2">
        <v>125</v>
      </c>
      <c r="B127" s="2" t="s">
        <v>208</v>
      </c>
      <c r="C127" s="2">
        <f>YEAR(GC[[#This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1003</v>
      </c>
    </row>
    <row r="128" spans="1:18">
      <c r="A128" s="2">
        <v>126</v>
      </c>
      <c r="B128" s="2" t="s">
        <v>208</v>
      </c>
      <c r="C128" s="2">
        <f>YEAR(GC[[#This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1003</v>
      </c>
    </row>
    <row r="129" spans="1:18">
      <c r="A129" s="2">
        <v>127</v>
      </c>
      <c r="B129" s="2" t="s">
        <v>208</v>
      </c>
      <c r="C129" s="2">
        <f>YEAR(GC[[#This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1003</v>
      </c>
    </row>
    <row r="130" spans="1:18">
      <c r="A130" s="2">
        <v>128</v>
      </c>
      <c r="B130" s="2" t="s">
        <v>208</v>
      </c>
      <c r="C130" s="2">
        <f>YEAR(GC[[#This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1003</v>
      </c>
    </row>
    <row r="131" spans="1:18">
      <c r="A131" s="2">
        <v>129</v>
      </c>
      <c r="B131" s="2" t="s">
        <v>208</v>
      </c>
      <c r="C131" s="2">
        <f>YEAR(GC[[#This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1003</v>
      </c>
    </row>
    <row r="132" spans="1:18">
      <c r="A132" s="2">
        <v>130</v>
      </c>
      <c r="B132" s="2" t="s">
        <v>208</v>
      </c>
      <c r="C132" s="2">
        <f>YEAR(GC[[#This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1003</v>
      </c>
    </row>
    <row r="133" spans="1:18">
      <c r="A133" s="2">
        <v>131</v>
      </c>
      <c r="B133" s="2" t="s">
        <v>208</v>
      </c>
      <c r="C133" s="2">
        <f>YEAR(GC[[#This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1004</v>
      </c>
    </row>
    <row r="134" spans="1:18">
      <c r="A134" s="2">
        <v>132</v>
      </c>
      <c r="B134" s="2" t="s">
        <v>208</v>
      </c>
      <c r="C134" s="2">
        <f>YEAR(GC[[#This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208</v>
      </c>
      <c r="C135" s="2">
        <f>YEAR(GC[[#This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208</v>
      </c>
      <c r="C136" s="2">
        <f>YEAR(GC[[#This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208</v>
      </c>
      <c r="C137" s="2">
        <f>YEAR(GC[[#This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208</v>
      </c>
      <c r="C138" s="2">
        <f>YEAR(GC[[#This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208</v>
      </c>
      <c r="C139" s="2">
        <f>YEAR(GC[[#This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208</v>
      </c>
      <c r="C140" s="2">
        <f>YEAR(GC[[#This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208</v>
      </c>
      <c r="C141" s="2">
        <f>YEAR(GC[[#This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208</v>
      </c>
      <c r="C142" s="2">
        <f>YEAR(GC[[#This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208</v>
      </c>
      <c r="C143" s="2">
        <f>YEAR(GC[[#This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208</v>
      </c>
      <c r="C144" s="2">
        <f>YEAR(GC[[#This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208</v>
      </c>
      <c r="C145" s="2">
        <f>YEAR(GC[[#This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208</v>
      </c>
      <c r="C146" s="2">
        <f>YEAR(GC[[#This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208</v>
      </c>
      <c r="C147" s="2">
        <f>YEAR(GC[[#This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208</v>
      </c>
      <c r="C148" s="2">
        <f>YEAR(GC[[#This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208</v>
      </c>
      <c r="C149" s="2">
        <f>YEAR(GC[[#This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208</v>
      </c>
      <c r="C150" s="2">
        <f>YEAR(GC[[#This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208</v>
      </c>
      <c r="C151" s="2">
        <f>YEAR(GC[[#This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208</v>
      </c>
      <c r="C152" s="2">
        <f>YEAR(GC[[#This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208</v>
      </c>
      <c r="C153" s="2">
        <f>YEAR(GC[[#This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208</v>
      </c>
      <c r="C154" s="2">
        <f>YEAR(GC[[#This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208</v>
      </c>
      <c r="C155" s="2">
        <f>YEAR(GC[[#This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208</v>
      </c>
      <c r="C156" s="2">
        <f>YEAR(GC[[#This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208</v>
      </c>
      <c r="C157" s="2">
        <f>YEAR(GC[[#This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208</v>
      </c>
      <c r="C158" s="2">
        <f>YEAR(GC[[#This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208</v>
      </c>
      <c r="C159" s="2">
        <f>YEAR(GC[[#This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208</v>
      </c>
      <c r="C160" s="2">
        <f>YEAR(GC[[#This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208</v>
      </c>
      <c r="C161" s="2">
        <f>YEAR(GC[[#This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208</v>
      </c>
      <c r="C162" s="2">
        <f>YEAR(GC[[#This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208</v>
      </c>
      <c r="C163" s="2">
        <f>YEAR(GC[[#This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208</v>
      </c>
      <c r="C164" s="2">
        <f>YEAR(GC[[#This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208</v>
      </c>
      <c r="C165" s="2">
        <f>YEAR(GC[[#This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208</v>
      </c>
      <c r="C166" s="2">
        <f>YEAR(GC[[#This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208</v>
      </c>
      <c r="C167" s="2">
        <f>YEAR(GC[[#This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208</v>
      </c>
      <c r="C168" s="2">
        <f>YEAR(GC[[#This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208</v>
      </c>
      <c r="C169" s="2">
        <f>YEAR(GC[[#This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1005</v>
      </c>
    </row>
    <row r="170" spans="1:18">
      <c r="A170" s="2">
        <v>168</v>
      </c>
      <c r="B170" s="2" t="s">
        <v>208</v>
      </c>
      <c r="C170" s="2">
        <f>YEAR(GC[[#This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1006</v>
      </c>
    </row>
    <row r="171" spans="1:18">
      <c r="A171" s="2">
        <v>169</v>
      </c>
      <c r="B171" s="2" t="s">
        <v>208</v>
      </c>
      <c r="C171" s="2">
        <f>YEAR(GC[[#This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1007</v>
      </c>
    </row>
    <row r="172" spans="1:18">
      <c r="A172" s="2">
        <v>170</v>
      </c>
      <c r="B172" s="2" t="s">
        <v>208</v>
      </c>
      <c r="C172" s="2">
        <f>YEAR(GC[[#This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1008</v>
      </c>
    </row>
    <row r="173" spans="1:18">
      <c r="A173" s="2">
        <v>171</v>
      </c>
      <c r="B173" s="2" t="s">
        <v>208</v>
      </c>
      <c r="C173" s="2">
        <f>YEAR(GC[[#This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208</v>
      </c>
      <c r="C174" s="2">
        <f>YEAR(GC[[#This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1008</v>
      </c>
    </row>
    <row r="175" spans="1:18">
      <c r="A175" s="2">
        <v>173</v>
      </c>
      <c r="B175" s="2" t="s">
        <v>208</v>
      </c>
      <c r="C175" s="2">
        <f>YEAR(GC[[#This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1008</v>
      </c>
    </row>
    <row r="176" spans="1:18">
      <c r="A176" s="2">
        <v>174</v>
      </c>
      <c r="B176" s="2" t="s">
        <v>208</v>
      </c>
      <c r="C176" s="2">
        <f>YEAR(GC[[#This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1008</v>
      </c>
    </row>
    <row r="177" spans="1:18">
      <c r="A177" s="2">
        <v>175</v>
      </c>
      <c r="B177" s="2" t="s">
        <v>208</v>
      </c>
      <c r="C177" s="2">
        <f>YEAR(GC[[#This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1008</v>
      </c>
    </row>
    <row r="178" spans="1:18">
      <c r="A178" s="2">
        <v>176</v>
      </c>
      <c r="B178" s="2" t="s">
        <v>208</v>
      </c>
      <c r="C178" s="2">
        <f>YEAR(GC[[#This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208</v>
      </c>
      <c r="C179" s="2">
        <f>YEAR(GC[[#This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208</v>
      </c>
      <c r="C180" s="2">
        <f>YEAR(GC[[#This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208</v>
      </c>
      <c r="C181" s="2">
        <f>YEAR(GC[[#This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208</v>
      </c>
      <c r="C182" s="2">
        <f>YEAR(GC[[#This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1008</v>
      </c>
    </row>
    <row r="183" spans="1:18">
      <c r="A183" s="2">
        <v>181</v>
      </c>
      <c r="B183" s="2" t="s">
        <v>208</v>
      </c>
      <c r="C183" s="2">
        <f>YEAR(GC[[#This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1009</v>
      </c>
    </row>
    <row r="184" spans="1:18">
      <c r="A184" s="2">
        <v>182</v>
      </c>
      <c r="B184" s="2" t="s">
        <v>208</v>
      </c>
      <c r="C184" s="2">
        <f>YEAR(GC[[#This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1008</v>
      </c>
    </row>
    <row r="185" spans="1:18">
      <c r="A185" s="2">
        <v>183</v>
      </c>
      <c r="B185" s="2" t="s">
        <v>208</v>
      </c>
      <c r="C185" s="2">
        <f>YEAR(GC[[#This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208</v>
      </c>
      <c r="C186" s="2">
        <f>YEAR(GC[[#This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208</v>
      </c>
      <c r="C187" s="2">
        <f>YEAR(GC[[#This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208</v>
      </c>
      <c r="C188" s="2">
        <f>YEAR(GC[[#This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208</v>
      </c>
      <c r="C189" s="2">
        <f>YEAR(GC[[#This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208</v>
      </c>
      <c r="C190" s="2">
        <f>YEAR(GC[[#This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208</v>
      </c>
      <c r="C191" s="2">
        <f>YEAR(GC[[#This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208</v>
      </c>
      <c r="C192" s="2">
        <f>YEAR(GC[[#This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208</v>
      </c>
      <c r="C193" s="2">
        <f>YEAR(GC[[#This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1010</v>
      </c>
    </row>
    <row r="194" spans="1:18">
      <c r="A194" s="2">
        <v>192</v>
      </c>
      <c r="B194" s="2" t="s">
        <v>208</v>
      </c>
      <c r="C194" s="2">
        <f>YEAR(GC[[#This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1011</v>
      </c>
    </row>
    <row r="195" spans="1:18">
      <c r="A195" s="2">
        <v>193</v>
      </c>
      <c r="B195" s="2" t="s">
        <v>208</v>
      </c>
      <c r="C195" s="2">
        <f>YEAR(GC[[#This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208</v>
      </c>
      <c r="C196" s="2">
        <f>YEAR(GC[[#This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208</v>
      </c>
      <c r="C197" s="2">
        <f>YEAR(GC[[#This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208</v>
      </c>
      <c r="C198" s="2">
        <f>YEAR(GC[[#This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11" t="s">
        <v>1012</v>
      </c>
    </row>
    <row r="199" spans="1:18">
      <c r="A199" s="2">
        <v>197</v>
      </c>
      <c r="B199" s="2" t="s">
        <v>208</v>
      </c>
      <c r="C199" s="2">
        <f>YEAR(GC[[#This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1008</v>
      </c>
    </row>
    <row r="200" spans="1:18">
      <c r="A200" s="2">
        <v>198</v>
      </c>
      <c r="B200" s="2" t="s">
        <v>208</v>
      </c>
      <c r="C200" s="2">
        <f>YEAR(GC[[#This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11" t="s">
        <v>1013</v>
      </c>
    </row>
    <row r="201" spans="1:18">
      <c r="A201" s="2">
        <v>199</v>
      </c>
      <c r="B201" s="2" t="s">
        <v>208</v>
      </c>
      <c r="C201" s="2">
        <f>YEAR(GC[[#This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208</v>
      </c>
      <c r="C202" s="2">
        <f>YEAR(GC[[#This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11" t="s">
        <v>1014</v>
      </c>
    </row>
    <row r="203" spans="1:18">
      <c r="A203" s="2">
        <v>201</v>
      </c>
      <c r="B203" s="2" t="s">
        <v>208</v>
      </c>
      <c r="C203" s="2">
        <f>YEAR(GC[[#This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208</v>
      </c>
      <c r="C204" s="2">
        <f>YEAR(GC[[#This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208</v>
      </c>
      <c r="C205" s="2">
        <f>YEAR(GC[[#This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208</v>
      </c>
      <c r="C206" s="2">
        <f>YEAR(GC[[#This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208</v>
      </c>
      <c r="C207" s="2">
        <f>YEAR(GC[[#This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208</v>
      </c>
      <c r="C208" s="2">
        <f>YEAR(GC[[#This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208</v>
      </c>
      <c r="C209" s="2">
        <f>YEAR(GC[[#This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208</v>
      </c>
      <c r="C210" s="2">
        <f>YEAR(GC[[#This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208</v>
      </c>
      <c r="C211" s="2">
        <f>YEAR(GC[[#This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208</v>
      </c>
      <c r="C212" s="2">
        <f>YEAR(GC[[#This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208</v>
      </c>
      <c r="C213" s="2">
        <f>YEAR(GC[[#This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208</v>
      </c>
      <c r="C214" s="2">
        <f>YEAR(GC[[#This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208</v>
      </c>
      <c r="C215" s="2">
        <f>YEAR(GC[[#This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208</v>
      </c>
      <c r="C216" s="2">
        <f>YEAR(GC[[#This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208</v>
      </c>
      <c r="C217" s="2">
        <f>YEAR(GC[[#This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11" t="s">
        <v>1015</v>
      </c>
    </row>
    <row r="218" spans="1:18">
      <c r="A218" s="2">
        <v>216</v>
      </c>
      <c r="B218" s="2" t="s">
        <v>208</v>
      </c>
      <c r="C218" s="2">
        <f>YEAR(GC[[#This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208</v>
      </c>
      <c r="C219" s="2">
        <f>YEAR(GC[[#This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208</v>
      </c>
      <c r="C220" s="2">
        <f>YEAR(GC[[#This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11" t="s">
        <v>1016</v>
      </c>
    </row>
    <row r="221" spans="1:18">
      <c r="A221" s="2">
        <v>219</v>
      </c>
      <c r="B221" s="2" t="s">
        <v>208</v>
      </c>
      <c r="C221" s="2">
        <f>YEAR(GC[[#This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1008</v>
      </c>
    </row>
    <row r="222" spans="1:18">
      <c r="A222" s="2">
        <v>220</v>
      </c>
      <c r="B222" s="2" t="s">
        <v>208</v>
      </c>
      <c r="C222" s="2">
        <f>YEAR(GC[[#This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1008</v>
      </c>
    </row>
    <row r="223" spans="1:18">
      <c r="A223" s="2">
        <v>221</v>
      </c>
      <c r="B223" s="2" t="s">
        <v>208</v>
      </c>
      <c r="C223" s="2">
        <f>YEAR(GC[[#This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1008</v>
      </c>
    </row>
    <row r="224" spans="1:18">
      <c r="A224" s="2">
        <v>222</v>
      </c>
      <c r="B224" s="2" t="s">
        <v>208</v>
      </c>
      <c r="C224" s="2">
        <f>YEAR(GC[[#This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1008</v>
      </c>
    </row>
    <row r="225" spans="1:18">
      <c r="A225" s="2">
        <v>223</v>
      </c>
      <c r="B225" s="2" t="s">
        <v>208</v>
      </c>
      <c r="C225" s="2">
        <f>YEAR(GC[[#This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208</v>
      </c>
      <c r="C226" s="2">
        <f>YEAR(GC[[#This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208</v>
      </c>
      <c r="C227" s="2">
        <f>YEAR(GC[[#This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208</v>
      </c>
      <c r="C228" s="2">
        <f>YEAR(GC[[#This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1008</v>
      </c>
    </row>
    <row r="229" spans="1:18">
      <c r="A229" s="2">
        <v>227</v>
      </c>
      <c r="B229" s="2" t="s">
        <v>208</v>
      </c>
      <c r="C229" s="2">
        <f>YEAR(GC[[#This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1008</v>
      </c>
    </row>
    <row r="230" spans="1:18">
      <c r="A230" s="2">
        <v>228</v>
      </c>
      <c r="B230" s="2" t="s">
        <v>208</v>
      </c>
      <c r="C230" s="2">
        <f>YEAR(GC[[#This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1008</v>
      </c>
    </row>
    <row r="231" spans="1:18">
      <c r="A231" s="2">
        <v>229</v>
      </c>
      <c r="B231" s="2" t="s">
        <v>208</v>
      </c>
      <c r="C231" s="2">
        <f>YEAR(GC[[#This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1008</v>
      </c>
    </row>
    <row r="232" spans="1:18">
      <c r="A232" s="2">
        <v>230</v>
      </c>
      <c r="B232" s="2" t="s">
        <v>208</v>
      </c>
      <c r="C232" s="2">
        <f>YEAR(GC[[#This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1008</v>
      </c>
    </row>
    <row r="233" spans="1:18">
      <c r="A233" s="2">
        <v>231</v>
      </c>
      <c r="B233" s="2" t="s">
        <v>208</v>
      </c>
      <c r="C233" s="2">
        <f>YEAR(GC[[#This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1008</v>
      </c>
    </row>
    <row r="234" spans="1:18">
      <c r="A234" s="2">
        <v>232</v>
      </c>
      <c r="B234" s="2" t="s">
        <v>208</v>
      </c>
      <c r="C234" s="2">
        <f>YEAR(GC[[#This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1008</v>
      </c>
    </row>
    <row r="235" spans="1:18">
      <c r="A235" s="2">
        <v>233</v>
      </c>
      <c r="B235" s="2" t="s">
        <v>208</v>
      </c>
      <c r="C235" s="2">
        <f>YEAR(GC[[#This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1008</v>
      </c>
    </row>
    <row r="236" spans="1:18">
      <c r="A236" s="2">
        <v>234</v>
      </c>
      <c r="B236" s="2" t="s">
        <v>208</v>
      </c>
      <c r="C236" s="2">
        <f>YEAR(GC[[#This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1008</v>
      </c>
    </row>
    <row r="237" spans="1:18">
      <c r="A237" s="2">
        <v>235</v>
      </c>
      <c r="B237" s="2" t="s">
        <v>208</v>
      </c>
      <c r="C237" s="2">
        <f>YEAR(GC[[#This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208</v>
      </c>
      <c r="C238" s="2">
        <f>YEAR(GC[[#This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208</v>
      </c>
      <c r="C239" s="2">
        <f>YEAR(GC[[#This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208</v>
      </c>
      <c r="C240" s="2">
        <f>YEAR(GC[[#This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11" t="s">
        <v>1017</v>
      </c>
    </row>
    <row r="241" spans="1:18">
      <c r="A241" s="2">
        <v>239</v>
      </c>
      <c r="B241" s="2" t="s">
        <v>208</v>
      </c>
      <c r="C241" s="2">
        <f>YEAR(GC[[#This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11" t="s">
        <v>1018</v>
      </c>
    </row>
    <row r="242" spans="1:18">
      <c r="A242" s="2">
        <v>240</v>
      </c>
      <c r="B242" s="2" t="s">
        <v>208</v>
      </c>
      <c r="C242" s="2">
        <f>YEAR(GC[[#This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11" t="s">
        <v>1019</v>
      </c>
    </row>
    <row r="243" spans="1:18">
      <c r="A243" s="2">
        <v>241</v>
      </c>
      <c r="B243" s="2" t="s">
        <v>208</v>
      </c>
      <c r="C243" s="2">
        <f>YEAR(GC[[#This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11" t="s">
        <v>1020</v>
      </c>
    </row>
    <row r="244" spans="1:18">
      <c r="A244" s="2">
        <v>242</v>
      </c>
      <c r="B244" s="2" t="s">
        <v>208</v>
      </c>
      <c r="C244" s="2">
        <f>YEAR(GC[[#This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1021</v>
      </c>
    </row>
    <row r="245" spans="1:18">
      <c r="A245" s="2">
        <v>243</v>
      </c>
      <c r="B245" s="2" t="s">
        <v>208</v>
      </c>
      <c r="C245" s="2">
        <f>YEAR(GC[[#This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208</v>
      </c>
      <c r="C246" s="2">
        <f>YEAR(GC[[#This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1021</v>
      </c>
    </row>
    <row r="247" spans="1:18">
      <c r="A247" s="2">
        <v>245</v>
      </c>
      <c r="B247" s="2" t="s">
        <v>208</v>
      </c>
      <c r="C247" s="2">
        <f>YEAR(GC[[#This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1021</v>
      </c>
    </row>
    <row r="248" spans="1:18">
      <c r="A248" s="2">
        <v>246</v>
      </c>
      <c r="B248" s="2" t="s">
        <v>208</v>
      </c>
      <c r="C248" s="2">
        <f>YEAR(GC[[#This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1021</v>
      </c>
    </row>
    <row r="249" spans="1:18">
      <c r="A249" s="2">
        <v>247</v>
      </c>
      <c r="B249" s="2" t="s">
        <v>208</v>
      </c>
      <c r="C249" s="2">
        <f>YEAR(GC[[#This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1022</v>
      </c>
    </row>
    <row r="250" spans="1:18">
      <c r="A250" s="2">
        <v>248</v>
      </c>
      <c r="B250" s="2" t="s">
        <v>208</v>
      </c>
      <c r="C250" s="2">
        <f>YEAR(GC[[#This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11" t="s">
        <v>1023</v>
      </c>
    </row>
    <row r="251" spans="1:18">
      <c r="A251" s="2">
        <v>249</v>
      </c>
      <c r="B251" s="2" t="s">
        <v>208</v>
      </c>
      <c r="C251" s="2">
        <f>YEAR(GC[[#This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208</v>
      </c>
      <c r="C252" s="2">
        <f>YEAR(GC[[#This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1024</v>
      </c>
    </row>
    <row r="253" spans="1:18">
      <c r="A253" s="2">
        <v>251</v>
      </c>
      <c r="B253" s="2" t="s">
        <v>208</v>
      </c>
      <c r="C253" s="2">
        <f>YEAR(GC[[#This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1024</v>
      </c>
    </row>
    <row r="254" spans="1:18">
      <c r="A254" s="2">
        <v>252</v>
      </c>
      <c r="B254" s="2" t="s">
        <v>208</v>
      </c>
      <c r="C254" s="2">
        <f>YEAR(GC[[#This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1025</v>
      </c>
    </row>
    <row r="255" spans="1:18">
      <c r="A255" s="2">
        <v>253</v>
      </c>
      <c r="B255" s="2" t="s">
        <v>208</v>
      </c>
      <c r="C255" s="2">
        <f>YEAR(GC[[#This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208</v>
      </c>
      <c r="C256" s="2">
        <f>YEAR(GC[[#This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208</v>
      </c>
      <c r="C257" s="2">
        <f>YEAR(GC[[#This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1026</v>
      </c>
    </row>
    <row r="258" spans="1:18">
      <c r="A258" s="2">
        <v>256</v>
      </c>
      <c r="B258" s="2" t="s">
        <v>208</v>
      </c>
      <c r="C258" s="2">
        <f>YEAR(GC[[#This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11" t="s">
        <v>1027</v>
      </c>
    </row>
    <row r="259" spans="1:18">
      <c r="A259" s="2">
        <v>257</v>
      </c>
      <c r="B259" s="2" t="s">
        <v>208</v>
      </c>
      <c r="C259" s="2">
        <f>YEAR(GC[[#This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11" t="s">
        <v>1028</v>
      </c>
    </row>
    <row r="260" spans="1:18">
      <c r="A260" s="2">
        <v>258</v>
      </c>
      <c r="B260" s="2" t="s">
        <v>208</v>
      </c>
      <c r="C260" s="2">
        <f>YEAR(GC[[#This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11" t="s">
        <v>1029</v>
      </c>
    </row>
    <row r="261" spans="1:18">
      <c r="A261" s="2">
        <v>259</v>
      </c>
      <c r="B261" s="2" t="s">
        <v>208</v>
      </c>
      <c r="C261" s="2">
        <f>YEAR(GC[[#This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16" t="s">
        <v>1030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11" t="s">
        <v>1031</v>
      </c>
    </row>
    <row r="262" spans="1:18">
      <c r="A262" s="2">
        <v>260</v>
      </c>
      <c r="B262" s="2" t="s">
        <v>208</v>
      </c>
      <c r="C262" s="2">
        <f>YEAR(GC[[#This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208</v>
      </c>
      <c r="C263" s="2">
        <f>YEAR(GC[[#This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11" t="s">
        <v>1032</v>
      </c>
    </row>
    <row r="264" spans="1:18">
      <c r="A264" s="2">
        <v>262</v>
      </c>
      <c r="B264" s="2" t="s">
        <v>208</v>
      </c>
      <c r="C264" s="2">
        <f>YEAR(GC[[#This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11" t="s">
        <v>1033</v>
      </c>
    </row>
    <row r="265" spans="1:18">
      <c r="A265" s="2">
        <v>263</v>
      </c>
      <c r="B265" s="2" t="s">
        <v>208</v>
      </c>
      <c r="C265" s="2">
        <f>YEAR(GC[[#This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208</v>
      </c>
      <c r="C266" s="2">
        <f>YEAR(GC[[#This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11" t="s">
        <v>1034</v>
      </c>
    </row>
    <row r="267" spans="1:18">
      <c r="A267" s="2">
        <v>265</v>
      </c>
      <c r="B267" s="2" t="s">
        <v>208</v>
      </c>
      <c r="C267" s="2">
        <f>YEAR(GC[[#This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208</v>
      </c>
      <c r="C268" s="2">
        <f>YEAR(GC[[#This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11" t="s">
        <v>1035</v>
      </c>
    </row>
    <row r="269" spans="1:18">
      <c r="A269" s="2">
        <v>267</v>
      </c>
      <c r="B269" s="2" t="s">
        <v>208</v>
      </c>
      <c r="C269" s="2">
        <f>YEAR(GC[[#This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11" t="s">
        <v>1036</v>
      </c>
    </row>
    <row r="270" spans="1:18">
      <c r="A270" s="2">
        <v>268</v>
      </c>
      <c r="B270" s="2" t="s">
        <v>208</v>
      </c>
      <c r="C270" s="2">
        <f>YEAR(GC[[#This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208</v>
      </c>
      <c r="C271" s="2">
        <f>YEAR(GC[[#This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208</v>
      </c>
      <c r="C272" s="2">
        <f>YEAR(GC[[#This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208</v>
      </c>
      <c r="C273" s="2">
        <f>YEAR(GC[[#This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208</v>
      </c>
      <c r="C274" s="2">
        <f>YEAR(GC[[#This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208</v>
      </c>
      <c r="C275" s="2">
        <f>YEAR(GC[[#This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208</v>
      </c>
      <c r="C276" s="2">
        <f>YEAR(GC[[#This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208</v>
      </c>
      <c r="C277" s="2">
        <f>YEAR(GC[[#This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208</v>
      </c>
      <c r="C278" s="2">
        <f>YEAR(GC[[#This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208</v>
      </c>
      <c r="C279" s="2">
        <f>YEAR(GC[[#This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208</v>
      </c>
      <c r="C280" s="2">
        <f>YEAR(GC[[#This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208</v>
      </c>
      <c r="C281" s="2">
        <f>YEAR(GC[[#This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208</v>
      </c>
      <c r="C282" s="2">
        <f>YEAR(GC[[#This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208</v>
      </c>
      <c r="C283" s="2">
        <f>YEAR(GC[[#This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208</v>
      </c>
      <c r="C284" s="2">
        <f>YEAR(GC[[#This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208</v>
      </c>
      <c r="C285" s="2">
        <f>YEAR(GC[[#This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208</v>
      </c>
      <c r="C286" s="2">
        <f>YEAR(GC[[#This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208</v>
      </c>
      <c r="C287" s="2">
        <f>YEAR(GC[[#This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208</v>
      </c>
      <c r="C288" s="2">
        <f>YEAR(GC[[#This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11" t="s">
        <v>1037</v>
      </c>
    </row>
    <row r="289" spans="1:18">
      <c r="A289" s="2">
        <v>287</v>
      </c>
      <c r="B289" s="2" t="s">
        <v>208</v>
      </c>
      <c r="C289" s="2">
        <f>YEAR(GC[[#This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11" t="s">
        <v>1038</v>
      </c>
    </row>
    <row r="290" spans="1:18">
      <c r="A290" s="2">
        <v>288</v>
      </c>
      <c r="B290" s="2" t="s">
        <v>208</v>
      </c>
      <c r="C290" s="2">
        <f>YEAR(GC[[#This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11" t="s">
        <v>1039</v>
      </c>
    </row>
    <row r="291" spans="1:18">
      <c r="A291" s="2">
        <v>289</v>
      </c>
      <c r="B291" s="2" t="s">
        <v>208</v>
      </c>
      <c r="C291" s="2">
        <f>YEAR(GC[[#This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208</v>
      </c>
      <c r="C292" s="2">
        <f>YEAR(GC[[#This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208</v>
      </c>
      <c r="C293" s="2">
        <f>YEAR(GC[[#This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208</v>
      </c>
      <c r="C294" s="2">
        <f>YEAR(GC[[#This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208</v>
      </c>
      <c r="C295" s="2">
        <f>YEAR(GC[[#This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1040</v>
      </c>
    </row>
    <row r="296" spans="1:18">
      <c r="A296" s="2">
        <v>294</v>
      </c>
      <c r="B296" s="2" t="s">
        <v>208</v>
      </c>
      <c r="C296" s="2">
        <f>YEAR(GC[[#This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1041</v>
      </c>
    </row>
    <row r="297" spans="1:18">
      <c r="A297" s="2">
        <v>295</v>
      </c>
      <c r="B297" s="2" t="s">
        <v>208</v>
      </c>
      <c r="C297" s="2">
        <f>YEAR(GC[[#This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208</v>
      </c>
      <c r="C298" s="2">
        <f>YEAR(GC[[#This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208</v>
      </c>
      <c r="C299" s="2">
        <f>YEAR(GC[[#This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208</v>
      </c>
      <c r="C300" s="2">
        <f>YEAR(GC[[#This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208</v>
      </c>
      <c r="C301" s="2">
        <f>YEAR(GC[[#This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208</v>
      </c>
      <c r="C302" s="2">
        <f>YEAR(GC[[#This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208</v>
      </c>
      <c r="C303" s="2">
        <f>YEAR(GC[[#This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208</v>
      </c>
      <c r="C304" s="2">
        <f>YEAR(GC[[#This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208</v>
      </c>
      <c r="C305" s="2">
        <f>YEAR(GC[[#This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208</v>
      </c>
      <c r="C306" s="2">
        <f>YEAR(GC[[#This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208</v>
      </c>
      <c r="C307" s="2">
        <f>YEAR(GC[[#This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208</v>
      </c>
      <c r="C308" s="2">
        <f>YEAR(GC[[#This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208</v>
      </c>
      <c r="C309" s="2">
        <f>YEAR(GC[[#This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208</v>
      </c>
      <c r="C310" s="2">
        <f>YEAR(GC[[#This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208</v>
      </c>
      <c r="C311" s="2">
        <f>YEAR(GC[[#This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208</v>
      </c>
      <c r="C312" s="2">
        <f>YEAR(GC[[#This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208</v>
      </c>
      <c r="C313" s="2">
        <f>YEAR(GC[[#This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208</v>
      </c>
      <c r="C314" s="2">
        <f>YEAR(GC[[#This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208</v>
      </c>
      <c r="C315" s="2">
        <f>YEAR(GC[[#This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208</v>
      </c>
      <c r="C316" s="2">
        <f>YEAR(GC[[#This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208</v>
      </c>
      <c r="C317" s="2">
        <f>YEAR(GC[[#This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208</v>
      </c>
      <c r="C318" s="2">
        <f>YEAR(GC[[#This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208</v>
      </c>
      <c r="C319" s="2">
        <f>YEAR(GC[[#This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208</v>
      </c>
      <c r="C320" s="2">
        <f>YEAR(GC[[#This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208</v>
      </c>
      <c r="C321" s="2">
        <f>YEAR(GC[[#This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208</v>
      </c>
      <c r="C322" s="2">
        <f>YEAR(GC[[#This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208</v>
      </c>
      <c r="C323" s="2">
        <f>YEAR(GC[[#This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208</v>
      </c>
      <c r="C324" s="2">
        <f>YEAR(GC[[#This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208</v>
      </c>
      <c r="C325" s="2">
        <f>YEAR(GC[[#This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208</v>
      </c>
      <c r="C326" s="2">
        <f>YEAR(GC[[#This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208</v>
      </c>
      <c r="C327" s="2">
        <f>YEAR(GC[[#This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208</v>
      </c>
      <c r="C328" s="2">
        <f>YEAR(GC[[#This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208</v>
      </c>
      <c r="C329" s="2">
        <f>YEAR(GC[[#This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208</v>
      </c>
      <c r="C330" s="2">
        <f>YEAR(GC[[#This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208</v>
      </c>
      <c r="C331" s="2">
        <f>YEAR(GC[[#This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208</v>
      </c>
      <c r="C332" s="2">
        <f>YEAR(GC[[#This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208</v>
      </c>
      <c r="C333" s="2">
        <f>YEAR(GC[[#This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208</v>
      </c>
      <c r="C334" s="2">
        <f>YEAR(GC[[#This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208</v>
      </c>
      <c r="C335" s="2">
        <f>YEAR(GC[[#This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208</v>
      </c>
      <c r="C336" s="2">
        <f>YEAR(GC[[#This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208</v>
      </c>
      <c r="C337" s="2">
        <f>YEAR(GC[[#This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208</v>
      </c>
      <c r="C338" s="2">
        <f>YEAR(GC[[#This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208</v>
      </c>
      <c r="C339" s="2">
        <f>YEAR(GC[[#This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208</v>
      </c>
      <c r="C340" s="2">
        <f>YEAR(GC[[#This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208</v>
      </c>
      <c r="C341" s="2">
        <f>YEAR(GC[[#This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208</v>
      </c>
      <c r="C342" s="2">
        <f>YEAR(GC[[#This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208</v>
      </c>
      <c r="C343" s="2">
        <f>YEAR(GC[[#This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208</v>
      </c>
      <c r="C344" s="2">
        <f>YEAR(GC[[#This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208</v>
      </c>
      <c r="C345" s="2">
        <f>YEAR(GC[[#This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208</v>
      </c>
      <c r="C346" s="2">
        <f>YEAR(GC[[#This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208</v>
      </c>
      <c r="C347" s="2">
        <f>YEAR(GC[[#This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208</v>
      </c>
      <c r="C348" s="2">
        <f>YEAR(GC[[#This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208</v>
      </c>
      <c r="C349" s="2">
        <f>YEAR(GC[[#This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208</v>
      </c>
      <c r="C350" s="2">
        <f>YEAR(GC[[#This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208</v>
      </c>
      <c r="C351" s="2">
        <f>YEAR(GC[[#This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208</v>
      </c>
      <c r="C352" s="2">
        <f>YEAR(GC[[#This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208</v>
      </c>
      <c r="C353" s="2">
        <f>YEAR(GC[[#This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208</v>
      </c>
      <c r="C354" s="2">
        <f>YEAR(GC[[#This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208</v>
      </c>
      <c r="C355" s="2">
        <f>YEAR(GC[[#This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208</v>
      </c>
      <c r="C356" s="2">
        <f>YEAR(GC[[#This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208</v>
      </c>
      <c r="C357" s="2">
        <f>YEAR(GC[[#This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208</v>
      </c>
      <c r="C358" s="2">
        <f>YEAR(GC[[#This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208</v>
      </c>
      <c r="C359" s="2">
        <f>YEAR(GC[[#This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208</v>
      </c>
      <c r="C360" s="2">
        <f>YEAR(GC[[#This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208</v>
      </c>
      <c r="C361" s="2">
        <f>YEAR(GC[[#This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208</v>
      </c>
      <c r="C362" s="2">
        <f>YEAR(GC[[#This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208</v>
      </c>
      <c r="C363" s="2">
        <f>YEAR(GC[[#This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208</v>
      </c>
      <c r="C364" s="2">
        <f>YEAR(GC[[#This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208</v>
      </c>
      <c r="C365" s="2">
        <f>YEAR(GC[[#This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208</v>
      </c>
      <c r="C366" s="2">
        <f>YEAR(GC[[#This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208</v>
      </c>
      <c r="C367" s="2">
        <f>YEAR(GC[[#This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210</v>
      </c>
      <c r="C368" s="2">
        <f>YEAR(GC[[#This Row],[Date]])</f>
        <v>2023</v>
      </c>
      <c r="D368" s="2" t="s">
        <v>211</v>
      </c>
      <c r="E368" s="2" t="s">
        <v>211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210</v>
      </c>
      <c r="C369" s="2">
        <f>YEAR(GC[[#This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210</v>
      </c>
      <c r="C370" s="2">
        <f>YEAR(GC[[#This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210</v>
      </c>
      <c r="C371" s="2">
        <f>YEAR(GC[[#This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210</v>
      </c>
      <c r="C372" s="2">
        <f>YEAR(GC[[#This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210</v>
      </c>
      <c r="C373" s="2">
        <f>YEAR(GC[[#This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210</v>
      </c>
      <c r="C374" s="2">
        <f>YEAR(GC[[#This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210</v>
      </c>
      <c r="C375" s="2">
        <f>YEAR(GC[[#This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210</v>
      </c>
      <c r="C376" s="2">
        <f>YEAR(GC[[#This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210</v>
      </c>
      <c r="C377" s="2">
        <f>YEAR(GC[[#This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210</v>
      </c>
      <c r="C378" s="2">
        <f>YEAR(GC[[#This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210</v>
      </c>
      <c r="C379" s="2">
        <f>YEAR(GC[[#This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210</v>
      </c>
      <c r="C380" s="2">
        <f>YEAR(GC[[#This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210</v>
      </c>
      <c r="C381" s="2">
        <f>YEAR(GC[[#This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210</v>
      </c>
      <c r="C382" s="2">
        <f>YEAR(GC[[#This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210</v>
      </c>
      <c r="C383" s="2">
        <f>YEAR(GC[[#This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210</v>
      </c>
      <c r="C384" s="2">
        <f>YEAR(GC[[#This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210</v>
      </c>
      <c r="C385" s="2">
        <f>YEAR(GC[[#This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210</v>
      </c>
      <c r="C386" s="2">
        <f>YEAR(GC[[#This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210</v>
      </c>
      <c r="C387" s="2">
        <f>YEAR(GC[[#This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210</v>
      </c>
      <c r="C388" s="2">
        <f>YEAR(GC[[#This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210</v>
      </c>
      <c r="C389" s="2">
        <f>YEAR(GC[[#This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210</v>
      </c>
      <c r="C390" s="2">
        <f>YEAR(GC[[#This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210</v>
      </c>
      <c r="C391" s="2">
        <f>YEAR(GC[[#This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210</v>
      </c>
      <c r="C392" s="2">
        <f>YEAR(GC[[#This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210</v>
      </c>
      <c r="C393" s="2">
        <f>YEAR(GC[[#This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210</v>
      </c>
      <c r="C394" s="2">
        <f>YEAR(GC[[#This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210</v>
      </c>
      <c r="C395" s="2">
        <f>YEAR(GC[[#This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210</v>
      </c>
      <c r="C396" s="2">
        <f>YEAR(GC[[#This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210</v>
      </c>
      <c r="C397" s="2">
        <f>YEAR(GC[[#This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210</v>
      </c>
      <c r="C398" s="2">
        <f>YEAR(GC[[#This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210</v>
      </c>
      <c r="C399" s="2">
        <f>YEAR(GC[[#This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210</v>
      </c>
      <c r="C400" s="2">
        <f>YEAR(GC[[#This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210</v>
      </c>
      <c r="C401" s="2">
        <f>YEAR(GC[[#This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210</v>
      </c>
      <c r="C402" s="2">
        <f>YEAR(GC[[#This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210</v>
      </c>
      <c r="C403" s="2">
        <f>YEAR(GC[[#This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210</v>
      </c>
      <c r="C404" s="2">
        <f>YEAR(GC[[#This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210</v>
      </c>
      <c r="C405" s="2">
        <f>YEAR(GC[[#This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210</v>
      </c>
      <c r="C406" s="2">
        <f>YEAR(GC[[#This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210</v>
      </c>
      <c r="C407" s="2">
        <f>YEAR(GC[[#This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210</v>
      </c>
      <c r="C408" s="2">
        <f>YEAR(GC[[#This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210</v>
      </c>
      <c r="C409" s="2">
        <f>YEAR(GC[[#This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210</v>
      </c>
      <c r="C410" s="2">
        <f>YEAR(GC[[#This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210</v>
      </c>
      <c r="C411" s="2">
        <f>YEAR(GC[[#This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210</v>
      </c>
      <c r="C412" s="2">
        <f>YEAR(GC[[#This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210</v>
      </c>
      <c r="C413" s="2">
        <f>YEAR(GC[[#This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210</v>
      </c>
      <c r="C414" s="2">
        <f>YEAR(GC[[#This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210</v>
      </c>
      <c r="C415" s="2">
        <f>YEAR(GC[[#This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210</v>
      </c>
      <c r="C416" s="2">
        <f>YEAR(GC[[#This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210</v>
      </c>
      <c r="C417" s="2">
        <f>YEAR(GC[[#This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210</v>
      </c>
      <c r="C418" s="2">
        <f>YEAR(GC[[#This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210</v>
      </c>
      <c r="C419" s="2">
        <f>YEAR(GC[[#This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210</v>
      </c>
      <c r="C420" s="2">
        <f>YEAR(GC[[#This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210</v>
      </c>
      <c r="C421" s="2">
        <f>YEAR(GC[[#This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210</v>
      </c>
      <c r="C422" s="2">
        <f>YEAR(GC[[#This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210</v>
      </c>
      <c r="C423" s="2">
        <f>YEAR(GC[[#This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210</v>
      </c>
      <c r="C424" s="2">
        <f>YEAR(GC[[#This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210</v>
      </c>
      <c r="C425" s="2">
        <f>YEAR(GC[[#This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11" t="s">
        <v>1042</v>
      </c>
    </row>
    <row r="426" spans="1:18">
      <c r="A426" s="2">
        <v>424</v>
      </c>
      <c r="B426" s="2" t="s">
        <v>210</v>
      </c>
      <c r="C426" s="2">
        <f>YEAR(GC[[#This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210</v>
      </c>
      <c r="C427" s="2">
        <f>YEAR(GC[[#This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11" t="s">
        <v>1043</v>
      </c>
    </row>
    <row r="428" spans="1:18">
      <c r="A428" s="2">
        <v>426</v>
      </c>
      <c r="B428" s="2" t="s">
        <v>210</v>
      </c>
      <c r="C428" s="2">
        <f>YEAR(GC[[#This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1044</v>
      </c>
    </row>
    <row r="429" spans="1:18">
      <c r="A429" s="2">
        <v>427</v>
      </c>
      <c r="B429" s="2" t="s">
        <v>210</v>
      </c>
      <c r="C429" s="2">
        <f>YEAR(GC[[#This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11" t="s">
        <v>1045</v>
      </c>
    </row>
    <row r="430" spans="1:18">
      <c r="A430" s="2">
        <v>428</v>
      </c>
      <c r="B430" s="2" t="s">
        <v>210</v>
      </c>
      <c r="C430" s="2">
        <f>YEAR(GC[[#This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11"/>
    </row>
    <row r="431" spans="1:18">
      <c r="A431" s="2">
        <v>429</v>
      </c>
      <c r="B431" s="2" t="s">
        <v>210</v>
      </c>
      <c r="C431" s="2">
        <f>YEAR(GC[[#This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11" t="s">
        <v>1046</v>
      </c>
    </row>
    <row r="432" spans="1:18">
      <c r="A432" s="2">
        <v>430</v>
      </c>
      <c r="B432" s="2" t="s">
        <v>210</v>
      </c>
      <c r="C432" s="2">
        <f>YEAR(GC[[#This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11" t="s">
        <v>1047</v>
      </c>
    </row>
    <row r="433" spans="1:18">
      <c r="A433" s="2">
        <v>431</v>
      </c>
      <c r="B433" s="2" t="s">
        <v>210</v>
      </c>
      <c r="C433" s="2">
        <f>YEAR(GC[[#This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1048</v>
      </c>
    </row>
    <row r="434" spans="1:18">
      <c r="A434" s="2">
        <v>432</v>
      </c>
      <c r="B434" s="2" t="s">
        <v>210</v>
      </c>
      <c r="C434" s="2">
        <f>YEAR(GC[[#This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1048</v>
      </c>
    </row>
    <row r="435" spans="1:18">
      <c r="A435" s="2">
        <v>433</v>
      </c>
      <c r="B435" s="2" t="s">
        <v>210</v>
      </c>
      <c r="C435" s="2">
        <f>YEAR(GC[[#This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1048</v>
      </c>
    </row>
    <row r="436" spans="1:18">
      <c r="A436" s="2">
        <v>434</v>
      </c>
      <c r="B436" s="2" t="s">
        <v>210</v>
      </c>
      <c r="C436" s="2">
        <f>YEAR(GC[[#This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1049</v>
      </c>
    </row>
    <row r="437" spans="1:18">
      <c r="A437" s="2">
        <v>435</v>
      </c>
      <c r="B437" s="2" t="s">
        <v>210</v>
      </c>
      <c r="C437" s="2">
        <f>YEAR(GC[[#This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1050</v>
      </c>
    </row>
    <row r="438" spans="1:18">
      <c r="A438" s="2">
        <v>436</v>
      </c>
      <c r="B438" s="2" t="s">
        <v>210</v>
      </c>
      <c r="C438" s="2">
        <f>YEAR(GC[[#This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11" t="s">
        <v>1051</v>
      </c>
    </row>
    <row r="439" spans="1:18">
      <c r="A439" s="2">
        <v>437</v>
      </c>
      <c r="B439" s="2" t="s">
        <v>210</v>
      </c>
      <c r="C439" s="2">
        <f>YEAR(GC[[#This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11" t="s">
        <v>1052</v>
      </c>
    </row>
    <row r="440" spans="1:18">
      <c r="A440" s="2">
        <v>438</v>
      </c>
      <c r="B440" s="2" t="s">
        <v>210</v>
      </c>
      <c r="C440" s="2">
        <f>YEAR(GC[[#This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210</v>
      </c>
      <c r="C441" s="2">
        <f>YEAR(GC[[#This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210</v>
      </c>
      <c r="C442" s="2">
        <f>YEAR(GC[[#This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11" t="s">
        <v>1053</v>
      </c>
    </row>
    <row r="443" spans="1:18">
      <c r="A443" s="2">
        <v>441</v>
      </c>
      <c r="B443" s="2" t="s">
        <v>210</v>
      </c>
      <c r="C443" s="2">
        <f>YEAR(GC[[#This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11" t="s">
        <v>1054</v>
      </c>
    </row>
    <row r="444" spans="1:18">
      <c r="A444" s="2">
        <v>442</v>
      </c>
      <c r="B444" s="2" t="s">
        <v>210</v>
      </c>
      <c r="C444" s="2">
        <f>YEAR(GC[[#This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11" t="s">
        <v>1055</v>
      </c>
    </row>
    <row r="445" spans="1:18">
      <c r="A445" s="2">
        <v>443</v>
      </c>
      <c r="B445" s="2" t="s">
        <v>210</v>
      </c>
      <c r="C445" s="2">
        <f>YEAR(GC[[#This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11" t="s">
        <v>1056</v>
      </c>
    </row>
    <row r="446" spans="1:18">
      <c r="A446" s="2">
        <v>444</v>
      </c>
      <c r="B446" s="2" t="s">
        <v>210</v>
      </c>
      <c r="C446" s="2">
        <f>YEAR(GC[[#This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11" t="s">
        <v>1057</v>
      </c>
    </row>
    <row r="447" spans="1:18">
      <c r="A447" s="2">
        <v>445</v>
      </c>
      <c r="B447" s="2" t="s">
        <v>210</v>
      </c>
      <c r="C447" s="2">
        <f>YEAR(GC[[#This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11" t="s">
        <v>1058</v>
      </c>
    </row>
    <row r="448" spans="1:18">
      <c r="A448" s="2">
        <v>446</v>
      </c>
      <c r="B448" s="2" t="s">
        <v>210</v>
      </c>
      <c r="C448" s="2">
        <f>YEAR(GC[[#This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11" t="s">
        <v>1059</v>
      </c>
    </row>
    <row r="449" spans="1:18">
      <c r="A449" s="2">
        <v>447</v>
      </c>
      <c r="B449" s="2" t="s">
        <v>210</v>
      </c>
      <c r="C449" s="2">
        <f>YEAR(GC[[#This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1013</v>
      </c>
    </row>
    <row r="450" spans="1:18">
      <c r="A450" s="2">
        <v>448</v>
      </c>
      <c r="B450" s="2" t="s">
        <v>210</v>
      </c>
      <c r="C450" s="2">
        <f>YEAR(GC[[#This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11" t="s">
        <v>1060</v>
      </c>
    </row>
    <row r="451" spans="1:18">
      <c r="A451" s="2">
        <v>449</v>
      </c>
      <c r="B451" s="2" t="s">
        <v>210</v>
      </c>
      <c r="C451" s="2">
        <f>YEAR(GC[[#This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11" t="s">
        <v>1061</v>
      </c>
    </row>
    <row r="452" spans="1:18">
      <c r="A452" s="2">
        <v>450</v>
      </c>
      <c r="B452" s="2" t="s">
        <v>210</v>
      </c>
      <c r="C452" s="2">
        <f>YEAR(GC[[#This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11" t="s">
        <v>1062</v>
      </c>
    </row>
    <row r="453" spans="1:18">
      <c r="A453" s="2">
        <v>451</v>
      </c>
      <c r="B453" s="2" t="s">
        <v>210</v>
      </c>
      <c r="C453" s="2">
        <f>YEAR(GC[[#This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11" t="s">
        <v>1063</v>
      </c>
    </row>
    <row r="454" spans="1:18">
      <c r="A454" s="2">
        <v>452</v>
      </c>
      <c r="B454" s="2" t="s">
        <v>210</v>
      </c>
      <c r="C454" s="2">
        <f>YEAR(GC[[#This Row],[Date]])</f>
        <v>2023</v>
      </c>
      <c r="D454" s="2" t="s">
        <v>211</v>
      </c>
      <c r="E454" s="2" t="s">
        <v>211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11" t="s">
        <v>1064</v>
      </c>
    </row>
    <row r="455" spans="1:18">
      <c r="A455" s="2">
        <v>453</v>
      </c>
      <c r="B455" s="2" t="s">
        <v>210</v>
      </c>
      <c r="C455" s="2">
        <f>YEAR(GC[[#This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11" t="s">
        <v>1065</v>
      </c>
    </row>
    <row r="456" spans="1:18">
      <c r="A456" s="2">
        <v>454</v>
      </c>
      <c r="B456" s="2" t="s">
        <v>210</v>
      </c>
      <c r="C456" s="2">
        <f>YEAR(GC[[#This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11" t="s">
        <v>1066</v>
      </c>
    </row>
    <row r="457" spans="1:18">
      <c r="A457" s="2">
        <v>455</v>
      </c>
      <c r="B457" s="2" t="s">
        <v>210</v>
      </c>
      <c r="C457" s="2">
        <f>YEAR(GC[[#This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210</v>
      </c>
      <c r="C458" s="2">
        <f>YEAR(GC[[#This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210</v>
      </c>
      <c r="C459" s="2">
        <f>YEAR(GC[[#This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11" t="s">
        <v>1067</v>
      </c>
    </row>
    <row r="460" spans="1:18">
      <c r="A460" s="2">
        <v>458</v>
      </c>
      <c r="B460" s="2" t="s">
        <v>210</v>
      </c>
      <c r="C460" s="2">
        <f>YEAR(GC[[#This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11" t="s">
        <v>1068</v>
      </c>
    </row>
    <row r="461" spans="1:18">
      <c r="A461" s="2">
        <v>459</v>
      </c>
      <c r="B461" s="2" t="s">
        <v>210</v>
      </c>
      <c r="C461" s="2">
        <f>YEAR(GC[[#This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11" t="s">
        <v>1069</v>
      </c>
    </row>
    <row r="462" spans="1:18">
      <c r="A462" s="2">
        <v>460</v>
      </c>
      <c r="B462" s="2" t="s">
        <v>210</v>
      </c>
      <c r="C462" s="2">
        <f>YEAR(GC[[#This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11" t="s">
        <v>1070</v>
      </c>
    </row>
    <row r="463" spans="1:18">
      <c r="A463" s="2">
        <v>461</v>
      </c>
      <c r="B463" s="2" t="s">
        <v>210</v>
      </c>
      <c r="C463" s="2">
        <f>YEAR(GC[[#This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11" t="s">
        <v>1071</v>
      </c>
    </row>
    <row r="464" spans="1:18">
      <c r="A464" s="2">
        <v>462</v>
      </c>
      <c r="B464" s="2" t="s">
        <v>210</v>
      </c>
      <c r="C464" s="2">
        <f>YEAR(GC[[#This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11" t="s">
        <v>1072</v>
      </c>
    </row>
    <row r="465" spans="1:18">
      <c r="A465" s="2">
        <v>463</v>
      </c>
      <c r="B465" s="2" t="s">
        <v>210</v>
      </c>
      <c r="C465" s="2">
        <f>YEAR(GC[[#This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11" t="s">
        <v>1073</v>
      </c>
    </row>
    <row r="466" spans="1:18">
      <c r="A466" s="2">
        <v>464</v>
      </c>
      <c r="B466" s="2" t="s">
        <v>210</v>
      </c>
      <c r="C466" s="2">
        <f>YEAR(GC[[#This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11" t="s">
        <v>1074</v>
      </c>
    </row>
    <row r="467" spans="1:18">
      <c r="A467" s="2">
        <v>465</v>
      </c>
      <c r="B467" s="2" t="s">
        <v>210</v>
      </c>
      <c r="C467" s="2">
        <f>YEAR(GC[[#This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11" t="s">
        <v>1075</v>
      </c>
    </row>
    <row r="468" spans="1:18">
      <c r="A468" s="2">
        <v>466</v>
      </c>
      <c r="B468" s="2" t="s">
        <v>210</v>
      </c>
      <c r="C468" s="2">
        <f>YEAR(GC[[#This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11" t="s">
        <v>1076</v>
      </c>
    </row>
    <row r="469" spans="1:18">
      <c r="A469" s="2">
        <v>467</v>
      </c>
      <c r="B469" s="2" t="s">
        <v>210</v>
      </c>
      <c r="C469" s="2">
        <f>YEAR(GC[[#This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11" t="s">
        <v>1077</v>
      </c>
    </row>
    <row r="470" spans="1:18">
      <c r="A470" s="2">
        <v>468</v>
      </c>
      <c r="B470" s="2" t="s">
        <v>210</v>
      </c>
      <c r="C470" s="2">
        <f>YEAR(GC[[#This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11" t="s">
        <v>1078</v>
      </c>
    </row>
    <row r="471" spans="1:18">
      <c r="A471" s="2">
        <v>469</v>
      </c>
      <c r="B471" s="2" t="s">
        <v>210</v>
      </c>
      <c r="C471" s="2">
        <f>YEAR(GC[[#This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11" t="s">
        <v>1079</v>
      </c>
    </row>
    <row r="472" spans="1:18">
      <c r="A472" s="2">
        <v>470</v>
      </c>
      <c r="B472" s="2" t="s">
        <v>210</v>
      </c>
      <c r="C472" s="2">
        <f>YEAR(GC[[#This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11" t="s">
        <v>1080</v>
      </c>
    </row>
    <row r="473" spans="1:18">
      <c r="A473" s="2">
        <v>471</v>
      </c>
      <c r="B473" s="2" t="s">
        <v>210</v>
      </c>
      <c r="C473" s="2">
        <f>YEAR(GC[[#This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11" t="s">
        <v>1081</v>
      </c>
    </row>
    <row r="474" spans="1:18">
      <c r="A474" s="2">
        <v>472</v>
      </c>
      <c r="B474" s="2" t="s">
        <v>210</v>
      </c>
      <c r="C474" s="2">
        <f>YEAR(GC[[#This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11" t="s">
        <v>1082</v>
      </c>
    </row>
    <row r="475" spans="1:18">
      <c r="A475" s="2">
        <v>473</v>
      </c>
      <c r="B475" s="2" t="s">
        <v>210</v>
      </c>
      <c r="C475" s="2">
        <f>YEAR(GC[[#This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11" t="s">
        <v>1083</v>
      </c>
    </row>
    <row r="476" spans="1:18">
      <c r="A476" s="2">
        <v>474</v>
      </c>
      <c r="B476" s="2" t="s">
        <v>210</v>
      </c>
      <c r="C476" s="2">
        <f>YEAR(GC[[#This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11" t="s">
        <v>1084</v>
      </c>
    </row>
    <row r="477" spans="1:18">
      <c r="A477" s="2">
        <v>475</v>
      </c>
      <c r="B477" s="2" t="s">
        <v>210</v>
      </c>
      <c r="C477" s="2">
        <f>YEAR(GC[[#This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11" t="s">
        <v>1085</v>
      </c>
    </row>
    <row r="478" spans="1:18">
      <c r="A478" s="2">
        <v>476</v>
      </c>
      <c r="B478" s="2" t="s">
        <v>210</v>
      </c>
      <c r="C478" s="2">
        <f>YEAR(GC[[#This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11" t="s">
        <v>1086</v>
      </c>
    </row>
    <row r="479" spans="1:18">
      <c r="A479" s="2">
        <v>477</v>
      </c>
      <c r="B479" s="2" t="s">
        <v>210</v>
      </c>
      <c r="C479" s="2">
        <f>YEAR(GC[[#This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11" t="s">
        <v>1087</v>
      </c>
    </row>
    <row r="480" spans="1:18">
      <c r="A480" s="2">
        <v>478</v>
      </c>
      <c r="B480" s="2" t="s">
        <v>210</v>
      </c>
      <c r="C480" s="2">
        <f>YEAR(GC[[#This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11" t="s">
        <v>1088</v>
      </c>
    </row>
    <row r="481" spans="1:18">
      <c r="A481" s="2">
        <v>479</v>
      </c>
      <c r="B481" s="2" t="s">
        <v>210</v>
      </c>
      <c r="C481" s="2">
        <f>YEAR(GC[[#This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11" t="s">
        <v>1089</v>
      </c>
    </row>
    <row r="482" spans="1:18">
      <c r="A482" s="2">
        <v>480</v>
      </c>
      <c r="B482" s="2" t="s">
        <v>210</v>
      </c>
      <c r="C482" s="2">
        <f>YEAR(GC[[#This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11" t="s">
        <v>1090</v>
      </c>
    </row>
    <row r="483" spans="1:18">
      <c r="A483" s="2">
        <v>481</v>
      </c>
      <c r="B483" s="2" t="s">
        <v>210</v>
      </c>
      <c r="C483" s="2">
        <f>YEAR(GC[[#This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11" t="s">
        <v>1091</v>
      </c>
    </row>
    <row r="484" spans="1:18">
      <c r="A484" s="2">
        <v>482</v>
      </c>
      <c r="B484" s="2" t="s">
        <v>210</v>
      </c>
      <c r="C484" s="2">
        <f>YEAR(GC[[#This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210</v>
      </c>
      <c r="C485" s="2">
        <f>YEAR(GC[[#This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210</v>
      </c>
      <c r="C486" s="2">
        <f>YEAR(GC[[#This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11" t="s">
        <v>1092</v>
      </c>
    </row>
    <row r="487" spans="1:18">
      <c r="A487" s="2">
        <v>485</v>
      </c>
      <c r="B487" s="2" t="s">
        <v>210</v>
      </c>
      <c r="C487" s="2">
        <f>YEAR(GC[[#This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11" t="s">
        <v>1093</v>
      </c>
    </row>
    <row r="488" spans="1:18">
      <c r="A488" s="2">
        <v>486</v>
      </c>
      <c r="B488" s="2" t="s">
        <v>210</v>
      </c>
      <c r="C488" s="2">
        <f>YEAR(GC[[#This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11" t="s">
        <v>1094</v>
      </c>
    </row>
    <row r="489" spans="1:18">
      <c r="A489" s="2">
        <v>487</v>
      </c>
      <c r="B489" s="2" t="s">
        <v>210</v>
      </c>
      <c r="C489" s="2">
        <f>YEAR(GC[[#This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11" t="s">
        <v>1095</v>
      </c>
    </row>
    <row r="490" spans="1:18">
      <c r="A490" s="2">
        <v>488</v>
      </c>
      <c r="B490" s="2" t="s">
        <v>210</v>
      </c>
      <c r="C490" s="2">
        <f>YEAR(GC[[#This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11" t="s">
        <v>1096</v>
      </c>
    </row>
    <row r="491" spans="1:18">
      <c r="A491" s="2">
        <v>489</v>
      </c>
      <c r="B491" s="2" t="s">
        <v>210</v>
      </c>
      <c r="C491" s="2">
        <f>YEAR(GC[[#This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11" t="s">
        <v>1097</v>
      </c>
    </row>
    <row r="492" spans="1:18">
      <c r="A492" s="2">
        <v>490</v>
      </c>
      <c r="B492" s="2" t="s">
        <v>210</v>
      </c>
      <c r="C492" s="2">
        <f>YEAR(GC[[#This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11" t="s">
        <v>1098</v>
      </c>
    </row>
    <row r="493" spans="1:18">
      <c r="A493" s="2">
        <v>491</v>
      </c>
      <c r="B493" s="2" t="s">
        <v>210</v>
      </c>
      <c r="C493" s="2">
        <f>YEAR(GC[[#This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11" t="s">
        <v>1099</v>
      </c>
    </row>
    <row r="494" spans="1:18">
      <c r="A494" s="2">
        <v>492</v>
      </c>
      <c r="B494" s="2" t="s">
        <v>210</v>
      </c>
      <c r="C494" s="2">
        <f>YEAR(GC[[#This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11" t="s">
        <v>1100</v>
      </c>
    </row>
    <row r="495" spans="1:18">
      <c r="A495" s="2">
        <v>493</v>
      </c>
      <c r="B495" s="2" t="s">
        <v>210</v>
      </c>
      <c r="C495" s="2">
        <f>YEAR(GC[[#This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11" t="s">
        <v>1101</v>
      </c>
    </row>
    <row r="496" spans="1:18">
      <c r="A496" s="2">
        <v>494</v>
      </c>
      <c r="B496" s="2" t="s">
        <v>210</v>
      </c>
      <c r="C496" s="2">
        <f>YEAR(GC[[#This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11" t="s">
        <v>1102</v>
      </c>
    </row>
    <row r="497" spans="1:18">
      <c r="A497" s="2">
        <v>495</v>
      </c>
      <c r="B497" s="2" t="s">
        <v>210</v>
      </c>
      <c r="C497" s="2">
        <f>YEAR(GC[[#This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11" t="s">
        <v>1103</v>
      </c>
    </row>
    <row r="498" spans="1:18">
      <c r="A498" s="2">
        <v>496</v>
      </c>
      <c r="B498" s="2" t="s">
        <v>210</v>
      </c>
      <c r="C498" s="2">
        <f>YEAR(GC[[#This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11" t="s">
        <v>1104</v>
      </c>
    </row>
    <row r="499" spans="1:18">
      <c r="A499" s="2">
        <v>497</v>
      </c>
      <c r="B499" s="2" t="s">
        <v>210</v>
      </c>
      <c r="C499" s="2">
        <f>YEAR(GC[[#This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11" t="s">
        <v>1105</v>
      </c>
    </row>
    <row r="500" spans="1:18">
      <c r="A500" s="2">
        <v>498</v>
      </c>
      <c r="B500" s="2" t="s">
        <v>210</v>
      </c>
      <c r="C500" s="2">
        <f>YEAR(GC[[#This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11" t="s">
        <v>1106</v>
      </c>
    </row>
    <row r="501" spans="1:18">
      <c r="A501" s="2">
        <v>499</v>
      </c>
      <c r="B501" s="2" t="s">
        <v>210</v>
      </c>
      <c r="C501" s="2">
        <f>YEAR(GC[[#This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11" t="s">
        <v>1107</v>
      </c>
    </row>
    <row r="502" spans="1:18">
      <c r="A502" s="2">
        <v>500</v>
      </c>
      <c r="B502" s="2" t="s">
        <v>210</v>
      </c>
      <c r="C502" s="2">
        <f>YEAR(GC[[#This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11" t="s">
        <v>1108</v>
      </c>
    </row>
    <row r="503" spans="1:18">
      <c r="A503" s="2">
        <v>501</v>
      </c>
      <c r="B503" s="2" t="s">
        <v>210</v>
      </c>
      <c r="C503" s="2">
        <f>YEAR(GC[[#This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11" t="s">
        <v>1109</v>
      </c>
    </row>
    <row r="504" spans="1:18">
      <c r="A504" s="2">
        <v>502</v>
      </c>
      <c r="B504" s="2" t="s">
        <v>210</v>
      </c>
      <c r="C504" s="2">
        <f>YEAR(GC[[#This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1110</v>
      </c>
    </row>
    <row r="505" spans="1:18">
      <c r="A505" s="2">
        <v>503</v>
      </c>
      <c r="B505" s="2" t="s">
        <v>210</v>
      </c>
      <c r="C505" s="2">
        <f>YEAR(GC[[#This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11" t="s">
        <v>1111</v>
      </c>
    </row>
    <row r="506" spans="1:18">
      <c r="A506" s="2">
        <v>504</v>
      </c>
      <c r="B506" s="2" t="s">
        <v>210</v>
      </c>
      <c r="C506" s="2">
        <f>YEAR(GC[[#This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11" t="s">
        <v>1112</v>
      </c>
    </row>
    <row r="507" spans="1:18">
      <c r="A507" s="2">
        <v>505</v>
      </c>
      <c r="B507" s="2" t="s">
        <v>210</v>
      </c>
      <c r="C507" s="2">
        <f>YEAR(GC[[#This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11" t="s">
        <v>1113</v>
      </c>
    </row>
    <row r="508" spans="1:18">
      <c r="A508" s="2">
        <v>506</v>
      </c>
      <c r="B508" s="2" t="s">
        <v>210</v>
      </c>
      <c r="C508" s="2">
        <f>YEAR(GC[[#This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11" t="s">
        <v>1114</v>
      </c>
    </row>
    <row r="509" spans="1:18">
      <c r="A509" s="2">
        <v>507</v>
      </c>
      <c r="B509" s="2" t="s">
        <v>210</v>
      </c>
      <c r="C509" s="2">
        <f>YEAR(GC[[#This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11" t="s">
        <v>1115</v>
      </c>
    </row>
    <row r="510" spans="1:18">
      <c r="A510" s="2">
        <v>508</v>
      </c>
      <c r="B510" s="2" t="s">
        <v>210</v>
      </c>
      <c r="C510" s="2">
        <f>YEAR(GC[[#This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11" t="s">
        <v>1116</v>
      </c>
    </row>
    <row r="511" spans="1:18">
      <c r="A511" s="2">
        <v>509</v>
      </c>
      <c r="B511" s="2" t="s">
        <v>210</v>
      </c>
      <c r="C511" s="2">
        <f>YEAR(GC[[#This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11" t="s">
        <v>1117</v>
      </c>
    </row>
    <row r="512" spans="1:18">
      <c r="A512" s="2">
        <v>510</v>
      </c>
      <c r="B512" s="2" t="s">
        <v>210</v>
      </c>
      <c r="C512" s="2">
        <f>YEAR(GC[[#This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11" t="s">
        <v>1118</v>
      </c>
    </row>
    <row r="513" spans="1:18">
      <c r="A513" s="2">
        <v>511</v>
      </c>
      <c r="B513" s="2" t="s">
        <v>210</v>
      </c>
      <c r="C513" s="2">
        <f>YEAR(GC[[#This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11" t="s">
        <v>1119</v>
      </c>
    </row>
    <row r="514" spans="1:18">
      <c r="A514" s="2">
        <v>512</v>
      </c>
      <c r="B514" s="2" t="s">
        <v>210</v>
      </c>
      <c r="C514" s="2">
        <f>YEAR(GC[[#This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11" t="s">
        <v>1120</v>
      </c>
    </row>
    <row r="515" spans="1:18">
      <c r="A515" s="2">
        <v>513</v>
      </c>
      <c r="B515" s="2" t="s">
        <v>210</v>
      </c>
      <c r="C515" s="2">
        <f>YEAR(GC[[#This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11" t="s">
        <v>1121</v>
      </c>
    </row>
    <row r="516" spans="1:18">
      <c r="A516" s="2">
        <v>514</v>
      </c>
      <c r="B516" s="2" t="s">
        <v>210</v>
      </c>
      <c r="C516" s="2">
        <f>YEAR(GC[[#This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11" t="s">
        <v>1121</v>
      </c>
    </row>
    <row r="517" spans="1:18">
      <c r="A517" s="2">
        <v>515</v>
      </c>
      <c r="B517" s="2" t="s">
        <v>210</v>
      </c>
      <c r="C517" s="2">
        <f>YEAR(GC[[#This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11" t="s">
        <v>1122</v>
      </c>
    </row>
    <row r="518" spans="1:18">
      <c r="A518" s="2">
        <v>516</v>
      </c>
      <c r="B518" s="2" t="s">
        <v>210</v>
      </c>
      <c r="C518" s="2">
        <f>YEAR(GC[[#This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1123</v>
      </c>
    </row>
    <row r="519" spans="1:18">
      <c r="A519" s="2">
        <v>517</v>
      </c>
      <c r="B519" s="2" t="s">
        <v>210</v>
      </c>
      <c r="C519" s="2">
        <f>YEAR(GC[[#This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1124</v>
      </c>
    </row>
    <row r="520" spans="1:18">
      <c r="A520" s="2">
        <v>518</v>
      </c>
      <c r="B520" s="2" t="s">
        <v>210</v>
      </c>
      <c r="C520" s="2">
        <f>YEAR(GC[[#This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11" t="s">
        <v>1124</v>
      </c>
    </row>
    <row r="521" spans="1:18">
      <c r="A521" s="2">
        <v>519</v>
      </c>
      <c r="B521" s="2" t="s">
        <v>210</v>
      </c>
      <c r="C521" s="2">
        <f>YEAR(GC[[#This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11" t="s">
        <v>1125</v>
      </c>
    </row>
    <row r="522" spans="1:18">
      <c r="A522" s="2">
        <v>520</v>
      </c>
      <c r="B522" s="2" t="s">
        <v>210</v>
      </c>
      <c r="C522" s="2">
        <f>YEAR(GC[[#This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11" t="s">
        <v>1126</v>
      </c>
    </row>
    <row r="523" spans="1:18">
      <c r="A523" s="2">
        <v>521</v>
      </c>
      <c r="B523" s="2" t="s">
        <v>210</v>
      </c>
      <c r="C523" s="2">
        <f>YEAR(GC[[#This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11" t="s">
        <v>1127</v>
      </c>
    </row>
    <row r="524" spans="1:18">
      <c r="A524" s="2">
        <v>522</v>
      </c>
      <c r="B524" s="2" t="s">
        <v>210</v>
      </c>
      <c r="C524" s="2">
        <f>YEAR(GC[[#This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11" t="s">
        <v>1128</v>
      </c>
    </row>
    <row r="525" spans="1:18">
      <c r="A525" s="2">
        <v>523</v>
      </c>
      <c r="B525" s="2" t="s">
        <v>210</v>
      </c>
      <c r="C525" s="2">
        <f>YEAR(GC[[#This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11" t="s">
        <v>1129</v>
      </c>
    </row>
    <row r="526" spans="1:18">
      <c r="A526" s="2">
        <v>524</v>
      </c>
      <c r="B526" s="2" t="s">
        <v>210</v>
      </c>
      <c r="C526" s="2">
        <f>YEAR(GC[[#This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11" t="s">
        <v>1130</v>
      </c>
    </row>
    <row r="527" spans="1:18">
      <c r="A527" s="2">
        <v>525</v>
      </c>
      <c r="B527" s="2" t="s">
        <v>210</v>
      </c>
      <c r="C527" s="2">
        <f>YEAR(GC[[#This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11" t="s">
        <v>1121</v>
      </c>
    </row>
    <row r="528" spans="1:18">
      <c r="A528" s="2">
        <v>526</v>
      </c>
      <c r="B528" s="2" t="s">
        <v>210</v>
      </c>
      <c r="C528" s="2">
        <f>YEAR(GC[[#This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11" t="s">
        <v>1131</v>
      </c>
    </row>
    <row r="529" spans="1:18">
      <c r="A529" s="2">
        <v>527</v>
      </c>
      <c r="B529" s="2" t="s">
        <v>210</v>
      </c>
      <c r="C529" s="2">
        <f>YEAR(GC[[#This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11" t="s">
        <v>1016</v>
      </c>
    </row>
    <row r="530" spans="1:18">
      <c r="A530" s="2">
        <v>528</v>
      </c>
      <c r="B530" s="2" t="s">
        <v>210</v>
      </c>
      <c r="C530" s="2">
        <f>YEAR(GC[[#This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11" t="s">
        <v>1132</v>
      </c>
    </row>
    <row r="531" spans="1:18">
      <c r="A531" s="2">
        <v>529</v>
      </c>
      <c r="B531" s="2" t="s">
        <v>210</v>
      </c>
      <c r="C531" s="2">
        <f>YEAR(GC[[#This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11" t="s">
        <v>1133</v>
      </c>
    </row>
    <row r="532" spans="1:18">
      <c r="A532" s="2">
        <v>530</v>
      </c>
      <c r="B532" s="2" t="s">
        <v>210</v>
      </c>
      <c r="C532" s="2">
        <f>YEAR(GC[[#This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11" t="s">
        <v>1134</v>
      </c>
    </row>
    <row r="533" spans="1:18">
      <c r="A533" s="2">
        <v>531</v>
      </c>
      <c r="B533" s="2" t="s">
        <v>210</v>
      </c>
      <c r="C533" s="2">
        <f>YEAR(GC[[#This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11" t="s">
        <v>1135</v>
      </c>
    </row>
    <row r="534" spans="1:18">
      <c r="A534" s="2">
        <v>532</v>
      </c>
      <c r="B534" s="2" t="s">
        <v>210</v>
      </c>
      <c r="C534" s="2">
        <f>YEAR(GC[[#This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11" t="s">
        <v>1136</v>
      </c>
    </row>
    <row r="535" spans="1:18">
      <c r="A535" s="2">
        <v>533</v>
      </c>
      <c r="B535" s="2" t="s">
        <v>210</v>
      </c>
      <c r="C535" s="2">
        <f>YEAR(GC[[#This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11" t="s">
        <v>1137</v>
      </c>
    </row>
    <row r="536" spans="1:18">
      <c r="A536" s="2">
        <v>534</v>
      </c>
      <c r="B536" s="2" t="s">
        <v>210</v>
      </c>
      <c r="C536" s="2">
        <f>YEAR(GC[[#This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11" t="s">
        <v>1138</v>
      </c>
    </row>
    <row r="537" spans="1:18">
      <c r="A537" s="2">
        <v>535</v>
      </c>
      <c r="B537" s="2" t="s">
        <v>210</v>
      </c>
      <c r="C537" s="2">
        <f>YEAR(GC[[#This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11" t="s">
        <v>1139</v>
      </c>
    </row>
    <row r="538" spans="1:18">
      <c r="A538" s="2">
        <v>536</v>
      </c>
      <c r="B538" s="2" t="s">
        <v>210</v>
      </c>
      <c r="C538" s="2">
        <f>YEAR(GC[[#This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11" t="s">
        <v>1140</v>
      </c>
    </row>
    <row r="539" spans="1:18">
      <c r="A539" s="2">
        <v>537</v>
      </c>
      <c r="B539" s="2" t="s">
        <v>210</v>
      </c>
      <c r="C539" s="2">
        <f>YEAR(GC[[#This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11"/>
    </row>
    <row r="540" spans="1:18">
      <c r="A540" s="2">
        <v>538</v>
      </c>
      <c r="B540" s="2" t="s">
        <v>210</v>
      </c>
      <c r="C540" s="2">
        <f>YEAR(GC[[#This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11"/>
    </row>
    <row r="541" spans="1:18">
      <c r="A541" s="2">
        <v>539</v>
      </c>
      <c r="B541" s="2" t="s">
        <v>210</v>
      </c>
      <c r="C541" s="2">
        <f>YEAR(GC[[#This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11" t="s">
        <v>1141</v>
      </c>
    </row>
    <row r="542" spans="1:18">
      <c r="A542" s="2">
        <v>540</v>
      </c>
      <c r="B542" s="2" t="s">
        <v>210</v>
      </c>
      <c r="C542" s="2">
        <f>YEAR(GC[[#This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11" t="s">
        <v>1142</v>
      </c>
    </row>
    <row r="543" spans="1:18">
      <c r="A543" s="2">
        <v>541</v>
      </c>
      <c r="B543" s="2" t="s">
        <v>210</v>
      </c>
      <c r="C543" s="2">
        <f>YEAR(GC[[#This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11" t="s">
        <v>1143</v>
      </c>
    </row>
    <row r="544" spans="1:18">
      <c r="A544" s="2">
        <v>542</v>
      </c>
      <c r="B544" s="2" t="s">
        <v>210</v>
      </c>
      <c r="C544" s="2">
        <f>YEAR(GC[[#This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210</v>
      </c>
      <c r="C545" s="2">
        <f>YEAR(GC[[#This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210</v>
      </c>
      <c r="C546" s="2">
        <f>YEAR(GC[[#This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210</v>
      </c>
      <c r="C547" s="2">
        <f>YEAR(GC[[#This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210</v>
      </c>
      <c r="C548" s="2">
        <f>YEAR(GC[[#This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210</v>
      </c>
      <c r="C549" s="2">
        <f>YEAR(GC[[#This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210</v>
      </c>
      <c r="C550" s="2">
        <f>YEAR(GC[[#This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210</v>
      </c>
      <c r="C551" s="2">
        <f>YEAR(GC[[#This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210</v>
      </c>
      <c r="C552" s="2">
        <f>YEAR(GC[[#This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210</v>
      </c>
      <c r="C553" s="2">
        <f>YEAR(GC[[#This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210</v>
      </c>
      <c r="C554" s="2">
        <f>YEAR(GC[[#This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210</v>
      </c>
      <c r="C555" s="2">
        <f>YEAR(GC[[#This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210</v>
      </c>
      <c r="C556" s="2">
        <f>YEAR(GC[[#This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210</v>
      </c>
      <c r="C557" s="2">
        <f>YEAR(GC[[#This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210</v>
      </c>
      <c r="C558" s="2">
        <f>YEAR(GC[[#This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210</v>
      </c>
      <c r="C559" s="2">
        <f>YEAR(GC[[#This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210</v>
      </c>
      <c r="C560" s="2">
        <f>YEAR(GC[[#This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210</v>
      </c>
      <c r="C561" s="2">
        <f>YEAR(GC[[#This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210</v>
      </c>
      <c r="C562" s="2">
        <f>YEAR(GC[[#This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210</v>
      </c>
      <c r="C563" s="2">
        <f>YEAR(GC[[#This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210</v>
      </c>
      <c r="C564" s="2">
        <f>YEAR(GC[[#This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210</v>
      </c>
      <c r="C565" s="2">
        <f>YEAR(GC[[#This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210</v>
      </c>
      <c r="C566" s="2">
        <f>YEAR(GC[[#This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210</v>
      </c>
      <c r="C567" s="2">
        <f>YEAR(GC[[#This Row],[Date]])</f>
        <v>2023</v>
      </c>
      <c r="D567" s="2" t="s">
        <v>211</v>
      </c>
      <c r="E567" s="2" t="s">
        <v>211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210</v>
      </c>
      <c r="C568" s="2">
        <f>YEAR(GC[[#This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210</v>
      </c>
      <c r="C569" s="2">
        <f>YEAR(GC[[#This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210</v>
      </c>
      <c r="C570" s="2">
        <f>YEAR(GC[[#This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11" t="s">
        <v>1144</v>
      </c>
    </row>
    <row r="571" spans="1:18">
      <c r="A571" s="2">
        <v>569</v>
      </c>
      <c r="B571" s="2" t="s">
        <v>210</v>
      </c>
      <c r="C571" s="2">
        <f>YEAR(GC[[#This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11" t="s">
        <v>1145</v>
      </c>
    </row>
    <row r="572" spans="1:18">
      <c r="A572" s="2">
        <v>570</v>
      </c>
      <c r="B572" s="2" t="s">
        <v>210</v>
      </c>
      <c r="C572" s="2">
        <f>YEAR(GC[[#This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11" t="s">
        <v>1146</v>
      </c>
    </row>
    <row r="573" spans="1:18">
      <c r="A573" s="2">
        <v>571</v>
      </c>
      <c r="B573" s="2" t="s">
        <v>210</v>
      </c>
      <c r="C573" s="2">
        <f>YEAR(GC[[#This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210</v>
      </c>
      <c r="C574" s="2">
        <f>YEAR(GC[[#This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210</v>
      </c>
      <c r="C575" s="2">
        <f>YEAR(GC[[#This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210</v>
      </c>
      <c r="C576" s="2">
        <f>YEAR(GC[[#This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11" t="s">
        <v>1147</v>
      </c>
    </row>
    <row r="577" spans="1:18">
      <c r="A577" s="2">
        <v>575</v>
      </c>
      <c r="B577" s="2" t="s">
        <v>210</v>
      </c>
      <c r="C577" s="2">
        <f>YEAR(GC[[#This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11" t="s">
        <v>1148</v>
      </c>
    </row>
    <row r="578" spans="1:18">
      <c r="A578" s="2">
        <v>576</v>
      </c>
      <c r="B578" s="2" t="s">
        <v>210</v>
      </c>
      <c r="C578" s="2">
        <f>YEAR(GC[[#This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11" t="s">
        <v>1149</v>
      </c>
    </row>
    <row r="579" spans="1:18">
      <c r="A579" s="2">
        <v>577</v>
      </c>
      <c r="B579" s="2" t="s">
        <v>210</v>
      </c>
      <c r="C579" s="2">
        <f>YEAR(GC[[#This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11" t="s">
        <v>1150</v>
      </c>
    </row>
    <row r="580" spans="1:18">
      <c r="A580" s="2">
        <v>578</v>
      </c>
      <c r="B580" s="2" t="s">
        <v>210</v>
      </c>
      <c r="C580" s="2">
        <f>YEAR(GC[[#This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11" t="s">
        <v>1151</v>
      </c>
    </row>
    <row r="581" spans="1:18">
      <c r="A581" s="2">
        <v>579</v>
      </c>
      <c r="B581" s="2" t="s">
        <v>210</v>
      </c>
      <c r="C581" s="2">
        <f>YEAR(GC[[#This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11" t="s">
        <v>1152</v>
      </c>
    </row>
    <row r="582" spans="1:18">
      <c r="A582" s="2">
        <v>580</v>
      </c>
      <c r="B582" s="2" t="s">
        <v>210</v>
      </c>
      <c r="C582" s="2">
        <f>YEAR(GC[[#This Row],[Date]])</f>
        <v>2023</v>
      </c>
      <c r="D582" s="2" t="s">
        <v>211</v>
      </c>
      <c r="E582" s="2" t="s">
        <v>211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11" t="s">
        <v>1153</v>
      </c>
    </row>
    <row r="583" spans="1:18">
      <c r="A583" s="2">
        <v>581</v>
      </c>
      <c r="B583" s="2" t="s">
        <v>210</v>
      </c>
      <c r="C583" s="2">
        <f>YEAR(GC[[#This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11" t="s">
        <v>1154</v>
      </c>
    </row>
    <row r="584" spans="1:18">
      <c r="A584" s="2">
        <v>582</v>
      </c>
      <c r="B584" s="2" t="s">
        <v>210</v>
      </c>
      <c r="C584" s="2">
        <f>YEAR(GC[[#This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11" t="s">
        <v>1155</v>
      </c>
    </row>
    <row r="585" spans="1:18">
      <c r="A585" s="2">
        <v>583</v>
      </c>
      <c r="B585" s="2" t="s">
        <v>210</v>
      </c>
      <c r="C585" s="2">
        <f>YEAR(GC[[#This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11" t="s">
        <v>1156</v>
      </c>
    </row>
    <row r="586" spans="1:18">
      <c r="A586" s="2">
        <v>584</v>
      </c>
      <c r="B586" s="2" t="s">
        <v>210</v>
      </c>
      <c r="C586" s="2">
        <f>YEAR(GC[[#This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11" t="s">
        <v>1157</v>
      </c>
    </row>
    <row r="587" spans="1:18">
      <c r="A587" s="2">
        <v>585</v>
      </c>
      <c r="B587" s="2" t="s">
        <v>210</v>
      </c>
      <c r="C587" s="2">
        <f>YEAR(GC[[#This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11" t="s">
        <v>1158</v>
      </c>
    </row>
    <row r="588" spans="1:18">
      <c r="A588" s="2">
        <v>586</v>
      </c>
      <c r="B588" s="2" t="s">
        <v>210</v>
      </c>
      <c r="C588" s="2">
        <f>YEAR(GC[[#This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11" t="s">
        <v>1159</v>
      </c>
    </row>
    <row r="589" spans="1:18">
      <c r="A589" s="2">
        <v>587</v>
      </c>
      <c r="B589" s="2" t="s">
        <v>210</v>
      </c>
      <c r="C589" s="2">
        <f>YEAR(GC[[#This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11"/>
    </row>
    <row r="590" spans="1:18">
      <c r="A590" s="2">
        <v>588</v>
      </c>
      <c r="B590" s="2" t="s">
        <v>210</v>
      </c>
      <c r="C590" s="2">
        <f>YEAR(GC[[#This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11" t="s">
        <v>1160</v>
      </c>
    </row>
    <row r="591" spans="1:18">
      <c r="A591" s="2">
        <v>589</v>
      </c>
      <c r="B591" s="2" t="s">
        <v>210</v>
      </c>
      <c r="C591" s="2">
        <f>YEAR(GC[[#This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11" t="s">
        <v>1161</v>
      </c>
    </row>
    <row r="592" spans="1:18">
      <c r="A592" s="2">
        <v>590</v>
      </c>
      <c r="B592" s="2" t="s">
        <v>210</v>
      </c>
      <c r="C592" s="2">
        <f>YEAR(GC[[#This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11" t="s">
        <v>1162</v>
      </c>
    </row>
    <row r="593" spans="1:18">
      <c r="A593" s="2">
        <v>591</v>
      </c>
      <c r="B593" s="2" t="s">
        <v>210</v>
      </c>
      <c r="C593" s="2">
        <f>YEAR(GC[[#This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11" t="s">
        <v>1163</v>
      </c>
    </row>
    <row r="594" spans="1:18">
      <c r="A594" s="2">
        <v>592</v>
      </c>
      <c r="B594" s="2" t="s">
        <v>210</v>
      </c>
      <c r="C594" s="2">
        <f>YEAR(GC[[#This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11" t="s">
        <v>1164</v>
      </c>
    </row>
    <row r="595" spans="1:18">
      <c r="A595" s="2">
        <v>593</v>
      </c>
      <c r="B595" s="2" t="s">
        <v>210</v>
      </c>
      <c r="C595" s="2">
        <f>YEAR(GC[[#This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11" t="s">
        <v>1165</v>
      </c>
    </row>
    <row r="596" spans="1:18">
      <c r="A596" s="2">
        <v>594</v>
      </c>
      <c r="B596" s="2" t="s">
        <v>210</v>
      </c>
      <c r="C596" s="2">
        <f>YEAR(GC[[#This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11" t="s">
        <v>1166</v>
      </c>
    </row>
    <row r="597" spans="1:18">
      <c r="A597" s="2">
        <v>595</v>
      </c>
      <c r="B597" s="2" t="s">
        <v>210</v>
      </c>
      <c r="C597" s="2">
        <f>YEAR(GC[[#This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11" t="s">
        <v>1167</v>
      </c>
    </row>
    <row r="598" spans="1:18">
      <c r="A598" s="2">
        <v>596</v>
      </c>
      <c r="B598" s="2" t="s">
        <v>210</v>
      </c>
      <c r="C598" s="2">
        <f>YEAR(GC[[#This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11" t="s">
        <v>1168</v>
      </c>
    </row>
    <row r="599" spans="1:18">
      <c r="A599" s="2">
        <v>597</v>
      </c>
      <c r="B599" s="2" t="s">
        <v>210</v>
      </c>
      <c r="C599" s="2">
        <f>YEAR(GC[[#This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11" t="s">
        <v>1169</v>
      </c>
    </row>
    <row r="600" spans="1:18">
      <c r="A600" s="2">
        <v>598</v>
      </c>
      <c r="B600" s="2" t="s">
        <v>210</v>
      </c>
      <c r="C600" s="2">
        <f>YEAR(GC[[#This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11" t="s">
        <v>1170</v>
      </c>
    </row>
    <row r="601" spans="1:18">
      <c r="A601" s="2">
        <v>599</v>
      </c>
      <c r="B601" s="2" t="s">
        <v>210</v>
      </c>
      <c r="C601" s="2">
        <f>YEAR(GC[[#This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11" t="s">
        <v>1171</v>
      </c>
    </row>
    <row r="602" spans="1:18">
      <c r="A602" s="2">
        <v>600</v>
      </c>
      <c r="B602" s="2" t="s">
        <v>210</v>
      </c>
      <c r="C602" s="2">
        <f>YEAR(GC[[#This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11" t="s">
        <v>1172</v>
      </c>
    </row>
    <row r="603" spans="1:18">
      <c r="A603" s="2">
        <v>601</v>
      </c>
      <c r="B603" s="2" t="s">
        <v>210</v>
      </c>
      <c r="C603" s="2">
        <f>YEAR(GC[[#This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11" t="s">
        <v>1173</v>
      </c>
    </row>
    <row r="604" spans="1:18">
      <c r="A604" s="2">
        <v>602</v>
      </c>
      <c r="B604" s="2" t="s">
        <v>210</v>
      </c>
      <c r="C604" s="2">
        <f>YEAR(GC[[#This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11" t="s">
        <v>1174</v>
      </c>
    </row>
    <row r="605" spans="1:18">
      <c r="A605" s="2">
        <v>603</v>
      </c>
      <c r="B605" s="2" t="s">
        <v>210</v>
      </c>
      <c r="C605" s="2">
        <f>YEAR(GC[[#This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11" t="s">
        <v>1175</v>
      </c>
    </row>
    <row r="606" spans="1:18">
      <c r="A606" s="2">
        <v>604</v>
      </c>
      <c r="B606" s="2" t="s">
        <v>210</v>
      </c>
      <c r="C606" s="2">
        <f>YEAR(GC[[#This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11" t="s">
        <v>1176</v>
      </c>
    </row>
    <row r="607" spans="1:18">
      <c r="A607" s="2">
        <v>605</v>
      </c>
      <c r="B607" s="2" t="s">
        <v>210</v>
      </c>
      <c r="C607" s="2">
        <f>YEAR(GC[[#This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1177</v>
      </c>
    </row>
    <row r="608" spans="1:18">
      <c r="A608" s="2">
        <v>606</v>
      </c>
      <c r="B608" s="2" t="s">
        <v>210</v>
      </c>
      <c r="C608" s="2">
        <f>YEAR(GC[[#This Row],[Date]])</f>
        <v>2023</v>
      </c>
      <c r="D608" s="2" t="s">
        <v>211</v>
      </c>
      <c r="E608" s="2" t="s">
        <v>211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1178</v>
      </c>
    </row>
    <row r="609" spans="1:19">
      <c r="A609" s="2">
        <v>607</v>
      </c>
      <c r="B609" s="2" t="s">
        <v>210</v>
      </c>
      <c r="C609" s="2">
        <f>YEAR(GC[[#This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1179</v>
      </c>
    </row>
    <row r="610" spans="1:19">
      <c r="A610" s="2">
        <v>608</v>
      </c>
      <c r="B610" s="2" t="s">
        <v>210</v>
      </c>
      <c r="C610" s="2">
        <f>YEAR(GC[[#This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1180</v>
      </c>
    </row>
    <row r="611" spans="1:19">
      <c r="A611" s="2">
        <v>609</v>
      </c>
      <c r="B611" s="2" t="s">
        <v>210</v>
      </c>
      <c r="C611" s="2">
        <f>YEAR(GC[[#This Row],[Date]])</f>
        <v>2023</v>
      </c>
      <c r="D611" s="2" t="s">
        <v>211</v>
      </c>
      <c r="E611" s="2" t="s">
        <v>211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210</v>
      </c>
      <c r="C612" s="2">
        <f>YEAR(GC[[#This Row],[Date]])</f>
        <v>2023</v>
      </c>
      <c r="D612" s="2" t="s">
        <v>211</v>
      </c>
      <c r="E612" s="2" t="s">
        <v>211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1181</v>
      </c>
    </row>
    <row r="613" spans="1:19">
      <c r="A613" s="2">
        <v>611</v>
      </c>
      <c r="B613" s="2" t="s">
        <v>210</v>
      </c>
      <c r="C613" s="2">
        <f>YEAR(GC[[#This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1182</v>
      </c>
      <c r="S613" t="s">
        <v>928</v>
      </c>
    </row>
    <row r="614" spans="1:19">
      <c r="A614" s="2">
        <v>612</v>
      </c>
      <c r="B614" s="2" t="s">
        <v>210</v>
      </c>
      <c r="C614" s="2">
        <f>YEAR(GC[[#This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1183</v>
      </c>
    </row>
    <row r="615" spans="1:19">
      <c r="A615" s="2">
        <v>613</v>
      </c>
      <c r="B615" s="2" t="s">
        <v>210</v>
      </c>
      <c r="C615" s="2">
        <f>YEAR(GC[[#This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1184</v>
      </c>
    </row>
    <row r="616" spans="1:19">
      <c r="A616" s="2">
        <v>614</v>
      </c>
      <c r="B616" s="2" t="s">
        <v>210</v>
      </c>
      <c r="C616" s="2">
        <f>YEAR(GC[[#This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1185</v>
      </c>
    </row>
    <row r="617" spans="1:19">
      <c r="A617" s="2">
        <v>615</v>
      </c>
      <c r="B617" s="2" t="s">
        <v>210</v>
      </c>
      <c r="C617" s="2">
        <f>YEAR(GC[[#This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1186</v>
      </c>
    </row>
    <row r="618" spans="1:19">
      <c r="A618" s="2">
        <v>616</v>
      </c>
      <c r="B618" s="2" t="s">
        <v>210</v>
      </c>
      <c r="C618" s="2">
        <f>YEAR(GC[[#This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1187</v>
      </c>
    </row>
    <row r="619" spans="1:19">
      <c r="A619" s="2">
        <v>617</v>
      </c>
      <c r="B619" s="2" t="s">
        <v>210</v>
      </c>
      <c r="C619" s="2">
        <f>YEAR(GC[[#This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1188</v>
      </c>
    </row>
    <row r="620" spans="1:19">
      <c r="A620" s="2">
        <v>618</v>
      </c>
      <c r="B620" s="2" t="s">
        <v>210</v>
      </c>
      <c r="C620" s="2">
        <f>YEAR(GC[[#This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1189</v>
      </c>
    </row>
    <row r="621" spans="1:19">
      <c r="A621" s="2">
        <v>619</v>
      </c>
      <c r="B621" s="2" t="s">
        <v>210</v>
      </c>
      <c r="C621" s="2">
        <f>YEAR(GC[[#This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210</v>
      </c>
      <c r="C622" s="2">
        <f>YEAR(GC[[#This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1190</v>
      </c>
    </row>
    <row r="623" spans="1:19">
      <c r="A623" s="2">
        <v>621</v>
      </c>
      <c r="B623" s="2" t="s">
        <v>210</v>
      </c>
      <c r="C623" s="2">
        <f>YEAR(GC[[#This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1191</v>
      </c>
    </row>
    <row r="624" spans="1:19">
      <c r="A624" s="2">
        <v>622</v>
      </c>
      <c r="B624" s="2" t="s">
        <v>210</v>
      </c>
      <c r="C624" s="2">
        <f>YEAR(GC[[#This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1192</v>
      </c>
    </row>
    <row r="625" spans="1:18">
      <c r="A625" s="2">
        <v>623</v>
      </c>
      <c r="B625" s="2" t="s">
        <v>210</v>
      </c>
      <c r="C625" s="2">
        <f>YEAR(GC[[#This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1193</v>
      </c>
    </row>
    <row r="626" spans="1:18">
      <c r="A626" s="2">
        <v>624</v>
      </c>
      <c r="B626" s="2" t="s">
        <v>210</v>
      </c>
      <c r="C626" s="2">
        <f>YEAR(GC[[#This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11" t="s">
        <v>1194</v>
      </c>
    </row>
    <row r="627" spans="1:18">
      <c r="A627" s="2">
        <v>625</v>
      </c>
      <c r="B627" s="2" t="s">
        <v>210</v>
      </c>
      <c r="C627" s="2">
        <f>YEAR(GC[[#This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11" t="s">
        <v>1195</v>
      </c>
    </row>
    <row r="628" spans="1:18">
      <c r="A628" s="2">
        <v>626</v>
      </c>
      <c r="B628" s="2" t="s">
        <v>210</v>
      </c>
      <c r="C628" s="2">
        <f>YEAR(GC[[#This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11" t="s">
        <v>1196</v>
      </c>
    </row>
    <row r="629" spans="1:18">
      <c r="A629" s="2">
        <v>627</v>
      </c>
      <c r="B629" s="2" t="s">
        <v>210</v>
      </c>
      <c r="C629" s="2">
        <f>YEAR(GC[[#This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11" t="s">
        <v>1197</v>
      </c>
    </row>
    <row r="630" spans="1:18">
      <c r="A630" s="2">
        <v>628</v>
      </c>
      <c r="B630" s="2" t="s">
        <v>210</v>
      </c>
      <c r="C630" s="2">
        <f>YEAR(GC[[#This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11" t="s">
        <v>1198</v>
      </c>
    </row>
    <row r="631" spans="1:18">
      <c r="A631" s="2">
        <v>629</v>
      </c>
      <c r="B631" s="2" t="s">
        <v>210</v>
      </c>
      <c r="C631" s="2">
        <f>YEAR(GC[[#This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11" t="s">
        <v>1199</v>
      </c>
    </row>
    <row r="632" spans="1:18">
      <c r="A632" s="2">
        <v>630</v>
      </c>
      <c r="B632" s="2" t="s">
        <v>210</v>
      </c>
      <c r="C632" s="2">
        <f>YEAR(GC[[#This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11" t="s">
        <v>1200</v>
      </c>
    </row>
    <row r="633" spans="1:18">
      <c r="A633" s="2">
        <v>631</v>
      </c>
      <c r="B633" s="2" t="s">
        <v>210</v>
      </c>
      <c r="C633" s="2">
        <f>YEAR(GC[[#This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11" t="s">
        <v>1201</v>
      </c>
    </row>
    <row r="634" spans="1:18">
      <c r="A634" s="2">
        <v>632</v>
      </c>
      <c r="B634" s="2" t="s">
        <v>210</v>
      </c>
      <c r="C634" s="2">
        <f>YEAR(GC[[#This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1202</v>
      </c>
    </row>
    <row r="635" spans="1:18">
      <c r="A635" s="2">
        <v>633</v>
      </c>
      <c r="B635" s="2" t="s">
        <v>210</v>
      </c>
      <c r="C635" s="2">
        <f>YEAR(GC[[#This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1203</v>
      </c>
    </row>
    <row r="636" spans="1:18">
      <c r="A636" s="2">
        <v>634</v>
      </c>
      <c r="B636" s="2" t="s">
        <v>210</v>
      </c>
      <c r="C636" s="2">
        <f>YEAR(GC[[#This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1203</v>
      </c>
    </row>
    <row r="637" spans="1:18">
      <c r="A637" s="2">
        <v>635</v>
      </c>
      <c r="B637" s="2" t="s">
        <v>210</v>
      </c>
      <c r="C637" s="2">
        <f>YEAR(GC[[#This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1203</v>
      </c>
    </row>
    <row r="638" spans="1:18">
      <c r="A638" s="2">
        <v>636</v>
      </c>
      <c r="B638" s="2" t="s">
        <v>210</v>
      </c>
      <c r="C638" s="2">
        <f>YEAR(GC[[#This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1203</v>
      </c>
    </row>
    <row r="639" spans="1:18">
      <c r="A639" s="2">
        <v>637</v>
      </c>
      <c r="B639" s="2" t="s">
        <v>210</v>
      </c>
      <c r="C639" s="2">
        <f>YEAR(GC[[#This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1204</v>
      </c>
    </row>
    <row r="640" spans="1:18">
      <c r="A640" s="2">
        <v>638</v>
      </c>
      <c r="B640" s="2" t="s">
        <v>210</v>
      </c>
      <c r="C640" s="2">
        <f>YEAR(GC[[#This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1205</v>
      </c>
    </row>
    <row r="641" spans="1:18">
      <c r="A641" s="2">
        <v>639</v>
      </c>
      <c r="B641" s="2" t="s">
        <v>210</v>
      </c>
      <c r="C641" s="2">
        <f>YEAR(GC[[#This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1204</v>
      </c>
    </row>
    <row r="642" spans="1:18">
      <c r="A642" s="2">
        <v>640</v>
      </c>
      <c r="B642" s="2" t="s">
        <v>210</v>
      </c>
      <c r="C642" s="2">
        <f>YEAR(GC[[#This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1204</v>
      </c>
    </row>
    <row r="643" spans="1:18">
      <c r="A643" s="2">
        <v>641</v>
      </c>
      <c r="B643" s="2" t="s">
        <v>210</v>
      </c>
      <c r="C643" s="2">
        <f>YEAR(GC[[#This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1206</v>
      </c>
    </row>
    <row r="644" spans="1:18">
      <c r="A644" s="2">
        <v>642</v>
      </c>
      <c r="B644" s="2" t="s">
        <v>210</v>
      </c>
      <c r="C644" s="2">
        <f>YEAR(GC[[#This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1206</v>
      </c>
    </row>
    <row r="645" spans="1:18">
      <c r="A645" s="2">
        <v>643</v>
      </c>
      <c r="B645" s="2" t="s">
        <v>210</v>
      </c>
      <c r="C645" s="2">
        <f>YEAR(GC[[#This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11" t="s">
        <v>1207</v>
      </c>
    </row>
    <row r="646" spans="1:18">
      <c r="A646" s="2">
        <v>644</v>
      </c>
      <c r="B646" s="2" t="s">
        <v>210</v>
      </c>
      <c r="C646" s="2">
        <f>YEAR(GC[[#This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1208</v>
      </c>
    </row>
    <row r="647" spans="1:18">
      <c r="A647" s="2">
        <v>645</v>
      </c>
      <c r="B647" s="2" t="s">
        <v>210</v>
      </c>
      <c r="C647" s="2">
        <f>YEAR(GC[[#This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1209</v>
      </c>
    </row>
    <row r="648" spans="1:18">
      <c r="A648" s="2">
        <v>646</v>
      </c>
      <c r="B648" s="2" t="s">
        <v>210</v>
      </c>
      <c r="C648" s="2">
        <f>YEAR(GC[[#This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1210</v>
      </c>
    </row>
    <row r="649" spans="1:18">
      <c r="A649" s="2">
        <v>647</v>
      </c>
      <c r="B649" s="2" t="s">
        <v>210</v>
      </c>
      <c r="C649" s="2">
        <f>YEAR(GC[[#This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1211</v>
      </c>
    </row>
    <row r="650" spans="1:18">
      <c r="A650" s="2">
        <v>648</v>
      </c>
      <c r="B650" s="2" t="s">
        <v>210</v>
      </c>
      <c r="C650" s="2">
        <f>YEAR(GC[[#This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1212</v>
      </c>
    </row>
    <row r="651" spans="1:18">
      <c r="A651" s="2">
        <v>649</v>
      </c>
      <c r="B651" s="2" t="s">
        <v>210</v>
      </c>
      <c r="C651" s="2">
        <f>YEAR(GC[[#This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1213</v>
      </c>
    </row>
    <row r="652" spans="1:18">
      <c r="A652" s="2">
        <v>650</v>
      </c>
      <c r="B652" s="2" t="s">
        <v>210</v>
      </c>
      <c r="C652" s="2">
        <f>YEAR(GC[[#This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1214</v>
      </c>
    </row>
    <row r="653" spans="1:18">
      <c r="A653" s="2">
        <v>651</v>
      </c>
      <c r="B653" s="2" t="s">
        <v>210</v>
      </c>
      <c r="C653" s="2">
        <f>YEAR(GC[[#This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1215</v>
      </c>
    </row>
    <row r="654" spans="1:18">
      <c r="A654" s="2">
        <v>652</v>
      </c>
      <c r="B654" s="2" t="s">
        <v>210</v>
      </c>
      <c r="C654" s="2">
        <f>YEAR(GC[[#This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11" t="s">
        <v>1143</v>
      </c>
    </row>
    <row r="655" spans="1:18">
      <c r="A655" s="2">
        <v>653</v>
      </c>
      <c r="B655" s="2" t="s">
        <v>210</v>
      </c>
      <c r="C655" s="2">
        <f>YEAR(GC[[#This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1216</v>
      </c>
    </row>
    <row r="656" spans="1:18">
      <c r="A656" s="2">
        <v>654</v>
      </c>
      <c r="B656" s="2" t="s">
        <v>210</v>
      </c>
      <c r="C656" s="2">
        <f>YEAR(GC[[#This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1217</v>
      </c>
    </row>
    <row r="657" spans="1:18">
      <c r="A657" s="2">
        <v>655</v>
      </c>
      <c r="B657" s="2" t="s">
        <v>210</v>
      </c>
      <c r="C657" s="2">
        <f>YEAR(GC[[#This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980</v>
      </c>
    </row>
    <row r="658" spans="1:18">
      <c r="A658" s="2">
        <v>656</v>
      </c>
      <c r="B658" s="2" t="s">
        <v>210</v>
      </c>
      <c r="C658" s="2">
        <f>YEAR(GC[[#This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1218</v>
      </c>
    </row>
    <row r="659" spans="1:18">
      <c r="A659" s="2">
        <v>657</v>
      </c>
      <c r="B659" s="2" t="s">
        <v>210</v>
      </c>
      <c r="C659" s="2">
        <f>YEAR(GC[[#This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1219</v>
      </c>
    </row>
    <row r="660" spans="1:18">
      <c r="A660" s="2">
        <v>658</v>
      </c>
      <c r="B660" s="2" t="s">
        <v>210</v>
      </c>
      <c r="C660" s="2">
        <f>YEAR(GC[[#This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210</v>
      </c>
      <c r="C661" s="2">
        <f>YEAR(GC[[#This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1220</v>
      </c>
    </row>
    <row r="662" spans="1:18">
      <c r="A662" s="2">
        <v>660</v>
      </c>
      <c r="B662" s="2" t="s">
        <v>210</v>
      </c>
      <c r="C662" s="2">
        <f>YEAR(GC[[#This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1221</v>
      </c>
    </row>
    <row r="663" spans="1:18">
      <c r="A663" s="2">
        <v>661</v>
      </c>
      <c r="B663" s="2" t="s">
        <v>210</v>
      </c>
      <c r="C663" s="2">
        <f>YEAR(GC[[#This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1222</v>
      </c>
    </row>
    <row r="664" spans="1:18">
      <c r="A664" s="2">
        <v>662</v>
      </c>
      <c r="B664" s="2" t="s">
        <v>210</v>
      </c>
      <c r="C664" s="2">
        <f>YEAR(GC[[#This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210</v>
      </c>
      <c r="C665" s="2">
        <f>YEAR(GC[[#This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1223</v>
      </c>
    </row>
    <row r="666" spans="1:18">
      <c r="A666" s="2">
        <v>664</v>
      </c>
      <c r="B666" s="2" t="s">
        <v>210</v>
      </c>
      <c r="C666" s="2">
        <f>YEAR(GC[[#This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1224</v>
      </c>
    </row>
    <row r="667" spans="1:18">
      <c r="A667" s="2">
        <v>665</v>
      </c>
      <c r="B667" s="2" t="s">
        <v>210</v>
      </c>
      <c r="C667" s="2">
        <f>YEAR(GC[[#This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1225</v>
      </c>
    </row>
    <row r="668" spans="1:18">
      <c r="A668" s="2">
        <v>666</v>
      </c>
      <c r="B668" s="2" t="s">
        <v>210</v>
      </c>
      <c r="C668" s="2">
        <f>YEAR(GC[[#This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210</v>
      </c>
      <c r="C669" s="2">
        <f>YEAR(GC[[#This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1226</v>
      </c>
    </row>
    <row r="670" spans="1:18">
      <c r="A670" s="2">
        <v>668</v>
      </c>
      <c r="B670" s="2" t="s">
        <v>210</v>
      </c>
      <c r="C670" s="2">
        <f>YEAR(GC[[#This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1227</v>
      </c>
    </row>
    <row r="671" spans="1:18">
      <c r="A671" s="2">
        <v>669</v>
      </c>
      <c r="B671" s="2" t="s">
        <v>210</v>
      </c>
      <c r="C671" s="2">
        <f>YEAR(GC[[#This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1228</v>
      </c>
    </row>
    <row r="672" spans="1:18">
      <c r="A672" s="2">
        <v>670</v>
      </c>
      <c r="B672" s="2" t="s">
        <v>210</v>
      </c>
      <c r="C672" s="2">
        <f>YEAR(GC[[#This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1226</v>
      </c>
    </row>
    <row r="673" spans="1:18">
      <c r="A673" s="2">
        <v>671</v>
      </c>
      <c r="B673" s="2" t="s">
        <v>210</v>
      </c>
      <c r="C673" s="2">
        <f>YEAR(GC[[#This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210</v>
      </c>
      <c r="C674" s="2">
        <f>YEAR(GC[[#This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210</v>
      </c>
      <c r="C675" s="2">
        <f>YEAR(GC[[#This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1226</v>
      </c>
    </row>
    <row r="676" spans="1:18">
      <c r="A676" s="2">
        <v>674</v>
      </c>
      <c r="B676" s="2" t="s">
        <v>210</v>
      </c>
      <c r="C676" s="2">
        <f>YEAR(GC[[#This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11" t="s">
        <v>1229</v>
      </c>
    </row>
    <row r="677" spans="1:18">
      <c r="A677" s="2">
        <v>675</v>
      </c>
      <c r="B677" s="2" t="s">
        <v>210</v>
      </c>
      <c r="C677" s="2">
        <f>YEAR(GC[[#This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11" t="s">
        <v>1230</v>
      </c>
    </row>
    <row r="678" spans="1:18">
      <c r="A678" s="2">
        <v>676</v>
      </c>
      <c r="B678" s="2" t="s">
        <v>210</v>
      </c>
      <c r="C678" s="2">
        <f>YEAR(GC[[#This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210</v>
      </c>
      <c r="C679" s="2">
        <f>YEAR(GC[[#This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210</v>
      </c>
      <c r="C680" s="2">
        <f>YEAR(GC[[#This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210</v>
      </c>
      <c r="C681" s="2">
        <f>YEAR(GC[[#This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210</v>
      </c>
      <c r="C682" s="2">
        <f>YEAR(GC[[#This Row],[Date]])</f>
        <v>2024</v>
      </c>
      <c r="D682" s="2" t="s">
        <v>211</v>
      </c>
      <c r="E682" s="2" t="s">
        <v>211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210</v>
      </c>
      <c r="C683" s="2">
        <f>YEAR(GC[[#This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210</v>
      </c>
      <c r="C684" s="2">
        <f>YEAR(GC[[#This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210</v>
      </c>
      <c r="C685" s="2">
        <f>YEAR(GC[[#This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210</v>
      </c>
      <c r="C686" s="2">
        <f>YEAR(GC[[#This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210</v>
      </c>
      <c r="C687" s="2">
        <f>YEAR(GC[[#This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210</v>
      </c>
      <c r="C688" s="2">
        <f>YEAR(GC[[#This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11" t="s">
        <v>1231</v>
      </c>
    </row>
    <row r="689" spans="1:18">
      <c r="A689" s="2">
        <v>687</v>
      </c>
      <c r="B689" s="2" t="s">
        <v>210</v>
      </c>
      <c r="C689" s="2">
        <f>YEAR(GC[[#This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11" t="s">
        <v>1232</v>
      </c>
    </row>
    <row r="690" spans="1:18">
      <c r="A690" s="2">
        <v>688</v>
      </c>
      <c r="B690" s="2" t="s">
        <v>210</v>
      </c>
      <c r="C690" s="2">
        <f>YEAR(GC[[#This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1233</v>
      </c>
    </row>
    <row r="691" spans="1:18">
      <c r="A691" s="2">
        <v>689</v>
      </c>
      <c r="B691" s="2" t="s">
        <v>210</v>
      </c>
      <c r="C691" s="2">
        <f>YEAR(GC[[#This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1234</v>
      </c>
    </row>
    <row r="692" spans="1:18">
      <c r="A692" s="2">
        <v>690</v>
      </c>
      <c r="B692" s="2" t="s">
        <v>210</v>
      </c>
      <c r="C692" s="2">
        <f>YEAR(GC[[#This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210</v>
      </c>
      <c r="C693" s="2">
        <f>YEAR(GC[[#This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210</v>
      </c>
      <c r="C694" s="2">
        <f>YEAR(GC[[#This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1235</v>
      </c>
    </row>
    <row r="695" spans="1:18">
      <c r="A695" s="2">
        <v>693</v>
      </c>
      <c r="B695" s="2" t="s">
        <v>210</v>
      </c>
      <c r="C695" s="2">
        <f>YEAR(GC[[#This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210</v>
      </c>
      <c r="C696" s="2">
        <f>YEAR(GC[[#This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1236</v>
      </c>
    </row>
    <row r="697" spans="1:18">
      <c r="A697" s="2">
        <v>695</v>
      </c>
      <c r="B697" s="2" t="s">
        <v>210</v>
      </c>
      <c r="C697" s="2">
        <f>YEAR(GC[[#This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210</v>
      </c>
      <c r="C698" s="2">
        <f>YEAR(GC[[#This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210</v>
      </c>
      <c r="C699" s="2">
        <f>YEAR(GC[[#This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210</v>
      </c>
      <c r="C700" s="2">
        <f>YEAR(GC[[#This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210</v>
      </c>
      <c r="C701" s="2">
        <f>YEAR(GC[[#This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210</v>
      </c>
      <c r="C702" s="2">
        <f>YEAR(GC[[#This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210</v>
      </c>
      <c r="C703" s="2">
        <f>YEAR(GC[[#This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210</v>
      </c>
      <c r="C704" s="2">
        <f>YEAR(GC[[#This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210</v>
      </c>
      <c r="C705" s="2">
        <f>YEAR(GC[[#This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210</v>
      </c>
      <c r="C706" s="2">
        <f>YEAR(GC[[#This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210</v>
      </c>
      <c r="C707" s="2">
        <f>YEAR(GC[[#This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210</v>
      </c>
      <c r="C708" s="2">
        <f>YEAR(GC[[#This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11" t="s">
        <v>1237</v>
      </c>
    </row>
    <row r="709" spans="1:18">
      <c r="A709" s="2">
        <v>707</v>
      </c>
      <c r="B709" s="2" t="s">
        <v>210</v>
      </c>
      <c r="C709" s="2">
        <f>YEAR(GC[[#This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11" t="s">
        <v>1238</v>
      </c>
    </row>
    <row r="710" spans="1:18">
      <c r="A710" s="2">
        <v>708</v>
      </c>
      <c r="B710" s="2" t="s">
        <v>210</v>
      </c>
      <c r="C710" s="2">
        <f>YEAR(GC[[#This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210</v>
      </c>
      <c r="C711" s="2">
        <f>YEAR(GC[[#This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210</v>
      </c>
      <c r="C712" s="2">
        <f>YEAR(GC[[#This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210</v>
      </c>
      <c r="C713" s="2">
        <f>YEAR(GC[[#This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210</v>
      </c>
      <c r="C714" s="2">
        <f>YEAR(GC[[#This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210</v>
      </c>
      <c r="C715" s="2">
        <f>YEAR(GC[[#This Row],[Date]])</f>
        <v>2024</v>
      </c>
      <c r="D715" s="2" t="s">
        <v>211</v>
      </c>
      <c r="E715" s="2" t="s">
        <v>211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210</v>
      </c>
      <c r="C716" s="2">
        <f>YEAR(GC[[#This Row],[Date]])</f>
        <v>2024</v>
      </c>
      <c r="D716" s="2" t="s">
        <v>211</v>
      </c>
      <c r="E716" s="2" t="s">
        <v>211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210</v>
      </c>
      <c r="C717" s="2">
        <f>YEAR(GC[[#This Row],[Date]])</f>
        <v>2024</v>
      </c>
      <c r="D717" s="2" t="s">
        <v>211</v>
      </c>
      <c r="E717" s="2" t="s">
        <v>211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210</v>
      </c>
      <c r="C718" s="2">
        <f>YEAR(GC[[#This Row],[Date]])</f>
        <v>2024</v>
      </c>
      <c r="D718" s="2" t="s">
        <v>211</v>
      </c>
      <c r="E718" s="2" t="s">
        <v>211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210</v>
      </c>
      <c r="C719" s="2">
        <f>YEAR(GC[[#This Row],[Date]])</f>
        <v>2024</v>
      </c>
      <c r="D719" s="2" t="s">
        <v>211</v>
      </c>
      <c r="E719" s="2" t="s">
        <v>211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210</v>
      </c>
      <c r="C720" s="2">
        <f>YEAR(GC[[#This Row],[Date]])</f>
        <v>2024</v>
      </c>
      <c r="D720" s="2" t="s">
        <v>211</v>
      </c>
      <c r="E720" s="2" t="s">
        <v>211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210</v>
      </c>
      <c r="C721" s="2">
        <f>YEAR(GC[[#This Row],[Date]])</f>
        <v>2024</v>
      </c>
      <c r="D721" s="2" t="s">
        <v>211</v>
      </c>
      <c r="E721" s="2" t="s">
        <v>211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210</v>
      </c>
      <c r="C722" s="2">
        <f>YEAR(GC[[#This Row],[Date]])</f>
        <v>2024</v>
      </c>
      <c r="D722" s="2" t="s">
        <v>211</v>
      </c>
      <c r="E722" s="2" t="s">
        <v>211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210</v>
      </c>
      <c r="C723" s="2">
        <f>YEAR(GC[[#This Row],[Date]])</f>
        <v>2024</v>
      </c>
      <c r="D723" s="2" t="s">
        <v>211</v>
      </c>
      <c r="E723" s="2" t="s">
        <v>211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210</v>
      </c>
      <c r="C724" s="2">
        <f>YEAR(GC[[#This Row],[Date]])</f>
        <v>2024</v>
      </c>
      <c r="D724" s="2" t="s">
        <v>211</v>
      </c>
      <c r="E724" s="2" t="s">
        <v>211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210</v>
      </c>
      <c r="C725" s="2">
        <f>YEAR(GC[[#This Row],[Date]])</f>
        <v>2024</v>
      </c>
      <c r="D725" s="2" t="s">
        <v>211</v>
      </c>
      <c r="E725" s="2" t="s">
        <v>211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210</v>
      </c>
      <c r="C726" s="2">
        <f>YEAR(GC[[#This Row],[Date]])</f>
        <v>2024</v>
      </c>
      <c r="D726" s="2" t="s">
        <v>211</v>
      </c>
      <c r="E726" s="2" t="s">
        <v>211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210</v>
      </c>
      <c r="C727" s="2">
        <f>YEAR(GC[[#This Row],[Date]])</f>
        <v>2024</v>
      </c>
      <c r="D727" s="2" t="s">
        <v>211</v>
      </c>
      <c r="E727" s="2" t="s">
        <v>211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210</v>
      </c>
      <c r="C728" s="2">
        <f>YEAR(GC[[#This Row],[Date]])</f>
        <v>2024</v>
      </c>
      <c r="D728" s="2" t="s">
        <v>211</v>
      </c>
      <c r="E728" s="2" t="s">
        <v>211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210</v>
      </c>
      <c r="C729" s="2">
        <f>YEAR(GC[[#This Row],[Date]])</f>
        <v>2024</v>
      </c>
      <c r="D729" s="2" t="s">
        <v>211</v>
      </c>
      <c r="E729" s="2" t="s">
        <v>211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210</v>
      </c>
      <c r="C730" s="2">
        <f>YEAR(GC[[#This Row],[Date]])</f>
        <v>2024</v>
      </c>
      <c r="D730" s="2" t="s">
        <v>211</v>
      </c>
      <c r="E730" s="2" t="s">
        <v>211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210</v>
      </c>
      <c r="C731" s="2">
        <f>YEAR(GC[[#This Row],[Date]])</f>
        <v>2024</v>
      </c>
      <c r="D731" s="2" t="s">
        <v>211</v>
      </c>
      <c r="E731" s="2" t="s">
        <v>211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210</v>
      </c>
      <c r="C732" s="2">
        <f>YEAR(GC[[#This Row],[Date]])</f>
        <v>2024</v>
      </c>
      <c r="D732" s="2" t="s">
        <v>211</v>
      </c>
      <c r="E732" s="2" t="s">
        <v>211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210</v>
      </c>
      <c r="C733" s="2">
        <f>YEAR(GC[[#This Row],[Date]])</f>
        <v>2024</v>
      </c>
      <c r="D733" s="2" t="s">
        <v>211</v>
      </c>
      <c r="E733" s="2" t="s">
        <v>211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212</v>
      </c>
      <c r="C734" s="2">
        <f>YEAR(GC[[#This Row],[Date]])</f>
        <v>2024</v>
      </c>
      <c r="D734" s="2" t="s">
        <v>211</v>
      </c>
      <c r="E734" s="2" t="s">
        <v>211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212</v>
      </c>
      <c r="C735" s="2">
        <f>YEAR(GC[[#This Row],[Date]])</f>
        <v>2024</v>
      </c>
      <c r="D735" s="2" t="s">
        <v>211</v>
      </c>
      <c r="E735" s="2" t="s">
        <v>211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1239</v>
      </c>
    </row>
    <row r="736" spans="1:18">
      <c r="A736" s="2">
        <v>733</v>
      </c>
      <c r="B736" s="2" t="s">
        <v>212</v>
      </c>
      <c r="C736" s="2">
        <f>YEAR(GC[[#This Row],[Date]])</f>
        <v>2024</v>
      </c>
      <c r="D736" s="2" t="s">
        <v>211</v>
      </c>
      <c r="E736" s="2" t="s">
        <v>211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212</v>
      </c>
      <c r="C737" s="2">
        <f>YEAR(GC[[#This Row],[Date]])</f>
        <v>2024</v>
      </c>
      <c r="D737" s="2" t="s">
        <v>211</v>
      </c>
      <c r="E737" s="2" t="s">
        <v>211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212</v>
      </c>
      <c r="C738" s="2">
        <f>YEAR(GC[[#This Row],[Date]])</f>
        <v>2024</v>
      </c>
      <c r="D738" s="2" t="s">
        <v>211</v>
      </c>
      <c r="E738" s="2" t="s">
        <v>211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212</v>
      </c>
      <c r="C739" s="2">
        <f>YEAR(GC[[#This Row],[Date]])</f>
        <v>2024</v>
      </c>
      <c r="D739" s="2" t="s">
        <v>211</v>
      </c>
      <c r="E739" s="2" t="s">
        <v>211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212</v>
      </c>
      <c r="C740" s="2">
        <f>YEAR(GC[[#This Row],[Date]])</f>
        <v>2024</v>
      </c>
      <c r="D740" s="2" t="s">
        <v>211</v>
      </c>
      <c r="E740" s="2" t="s">
        <v>211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212</v>
      </c>
      <c r="C741" s="2">
        <f>YEAR(GC[[#This Row],[Date]])</f>
        <v>2024</v>
      </c>
      <c r="D741" s="2" t="s">
        <v>211</v>
      </c>
      <c r="E741" s="2" t="s">
        <v>211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212</v>
      </c>
      <c r="C742" s="2">
        <f>YEAR(GC[[#This Row],[Date]])</f>
        <v>2024</v>
      </c>
      <c r="D742" s="2" t="s">
        <v>211</v>
      </c>
      <c r="E742" s="2" t="s">
        <v>211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212</v>
      </c>
      <c r="C743" s="2">
        <f>YEAR(GC[[#This Row],[Date]])</f>
        <v>2024</v>
      </c>
      <c r="D743" s="2" t="s">
        <v>211</v>
      </c>
      <c r="E743" s="2" t="s">
        <v>211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212</v>
      </c>
      <c r="C744" s="2">
        <f>YEAR(GC[[#This Row],[Date]])</f>
        <v>2024</v>
      </c>
      <c r="D744" s="2" t="s">
        <v>211</v>
      </c>
      <c r="E744" s="2" t="s">
        <v>211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212</v>
      </c>
      <c r="C745" s="2">
        <f>YEAR(GC[[#This Row],[Date]])</f>
        <v>2024</v>
      </c>
      <c r="D745" s="2" t="s">
        <v>211</v>
      </c>
      <c r="E745" s="2" t="s">
        <v>211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212</v>
      </c>
      <c r="C746" s="2">
        <f>YEAR(GC[[#This Row],[Date]])</f>
        <v>2024</v>
      </c>
      <c r="D746" s="2" t="s">
        <v>211</v>
      </c>
      <c r="E746" s="2" t="s">
        <v>211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212</v>
      </c>
      <c r="C747" s="2">
        <f>YEAR(GC[[#This Row],[Date]])</f>
        <v>2024</v>
      </c>
      <c r="D747" s="2" t="s">
        <v>211</v>
      </c>
      <c r="E747" s="2" t="s">
        <v>211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212</v>
      </c>
      <c r="C748" s="2">
        <f>YEAR(GC[[#This Row],[Date]])</f>
        <v>2024</v>
      </c>
      <c r="D748" s="2" t="s">
        <v>211</v>
      </c>
      <c r="E748" s="2" t="s">
        <v>211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1240</v>
      </c>
    </row>
    <row r="749" spans="1:18">
      <c r="A749" s="2">
        <v>746</v>
      </c>
      <c r="B749" s="2" t="s">
        <v>212</v>
      </c>
      <c r="C749" s="2">
        <f>YEAR(GC[[#This Row],[Date]])</f>
        <v>2024</v>
      </c>
      <c r="D749" s="2" t="s">
        <v>211</v>
      </c>
      <c r="E749" s="2" t="s">
        <v>211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212</v>
      </c>
      <c r="C750" s="2">
        <f>YEAR(GC[[#This Row],[Date]])</f>
        <v>2024</v>
      </c>
      <c r="D750" s="2" t="s">
        <v>211</v>
      </c>
      <c r="E750" s="2" t="s">
        <v>211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212</v>
      </c>
      <c r="C751" s="2">
        <f>YEAR(GC[[#This Row],[Date]])</f>
        <v>2024</v>
      </c>
      <c r="D751" s="2" t="s">
        <v>211</v>
      </c>
      <c r="E751" s="2" t="s">
        <v>211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212</v>
      </c>
      <c r="C752" s="2">
        <f>YEAR(GC[[#This Row],[Date]])</f>
        <v>2024</v>
      </c>
      <c r="D752" s="2" t="s">
        <v>211</v>
      </c>
      <c r="E752" s="2" t="s">
        <v>211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212</v>
      </c>
      <c r="C753" s="2">
        <f>YEAR(GC[[#This Row],[Date]])</f>
        <v>2024</v>
      </c>
      <c r="D753" s="2" t="s">
        <v>211</v>
      </c>
      <c r="E753" s="2" t="s">
        <v>211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1241</v>
      </c>
    </row>
    <row r="754" spans="1:18">
      <c r="A754" s="2">
        <v>751</v>
      </c>
      <c r="B754" s="2" t="s">
        <v>212</v>
      </c>
      <c r="C754" s="2">
        <f>YEAR(GC[[#This Row],[Date]])</f>
        <v>2024</v>
      </c>
      <c r="D754" s="2" t="s">
        <v>211</v>
      </c>
      <c r="E754" s="2" t="s">
        <v>211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1240</v>
      </c>
    </row>
    <row r="755" spans="1:18">
      <c r="A755" s="2">
        <v>752</v>
      </c>
      <c r="B755" s="2" t="s">
        <v>212</v>
      </c>
      <c r="C755" s="2">
        <f>YEAR(GC[[#This Row],[Date]])</f>
        <v>2024</v>
      </c>
      <c r="D755" s="2" t="s">
        <v>211</v>
      </c>
      <c r="E755" s="2" t="s">
        <v>211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212</v>
      </c>
      <c r="C756" s="2">
        <f>YEAR(GC[[#This Row],[Date]])</f>
        <v>2024</v>
      </c>
      <c r="D756" s="2" t="s">
        <v>211</v>
      </c>
      <c r="E756" s="2" t="s">
        <v>211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212</v>
      </c>
      <c r="C757" s="2">
        <f>YEAR(GC[[#This Row],[Date]])</f>
        <v>2024</v>
      </c>
      <c r="D757" s="2" t="s">
        <v>211</v>
      </c>
      <c r="E757" s="2" t="s">
        <v>211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1242</v>
      </c>
    </row>
    <row r="758" spans="1:18">
      <c r="A758" s="2">
        <v>755</v>
      </c>
      <c r="B758" s="2" t="s">
        <v>212</v>
      </c>
      <c r="C758" s="2">
        <f>YEAR(GC[[#This Row],[Date]])</f>
        <v>2024</v>
      </c>
      <c r="D758" s="2" t="s">
        <v>211</v>
      </c>
      <c r="E758" s="2" t="s">
        <v>211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1243</v>
      </c>
    </row>
    <row r="759" spans="1:18">
      <c r="A759" s="2">
        <v>755</v>
      </c>
      <c r="B759" s="2" t="s">
        <v>212</v>
      </c>
      <c r="C759" s="2">
        <f>YEAR(GC[[#This Row],[Date]])</f>
        <v>2024</v>
      </c>
      <c r="D759" s="2" t="s">
        <v>211</v>
      </c>
      <c r="E759" s="2" t="s">
        <v>211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212</v>
      </c>
      <c r="C760" s="2">
        <f>YEAR(GC[[#This Row],[Date]])</f>
        <v>2024</v>
      </c>
      <c r="D760" s="2" t="s">
        <v>211</v>
      </c>
      <c r="E760" s="2" t="s">
        <v>211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1243</v>
      </c>
    </row>
    <row r="761" spans="1:18">
      <c r="A761" s="2">
        <v>757</v>
      </c>
      <c r="B761" s="2" t="s">
        <v>212</v>
      </c>
      <c r="C761" s="2">
        <f>YEAR(GC[[#This Row],[Date]])</f>
        <v>2024</v>
      </c>
      <c r="D761" s="2" t="s">
        <v>211</v>
      </c>
      <c r="E761" s="2" t="s">
        <v>211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1243</v>
      </c>
    </row>
    <row r="762" spans="1:18">
      <c r="A762" s="2">
        <v>758</v>
      </c>
      <c r="B762" s="2" t="s">
        <v>212</v>
      </c>
      <c r="C762" s="2">
        <f>YEAR(GC[[#This Row],[Date]])</f>
        <v>2024</v>
      </c>
      <c r="D762" s="2" t="s">
        <v>211</v>
      </c>
      <c r="E762" s="2" t="s">
        <v>211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1243</v>
      </c>
    </row>
    <row r="763" spans="1:18">
      <c r="A763" s="2">
        <v>759</v>
      </c>
      <c r="B763" s="2" t="s">
        <v>212</v>
      </c>
      <c r="C763" s="2">
        <f>YEAR(GC[[#This Row],[Date]])</f>
        <v>2024</v>
      </c>
      <c r="D763" s="2" t="s">
        <v>211</v>
      </c>
      <c r="E763" s="2" t="s">
        <v>211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212</v>
      </c>
      <c r="C764" s="2">
        <f>YEAR(GC[[#This Row],[Date]])</f>
        <v>2024</v>
      </c>
      <c r="D764" s="2" t="s">
        <v>211</v>
      </c>
      <c r="E764" s="2" t="s">
        <v>211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212</v>
      </c>
      <c r="C765" s="2">
        <f>YEAR(GC[[#This Row],[Date]])</f>
        <v>2024</v>
      </c>
      <c r="D765" s="2" t="s">
        <v>211</v>
      </c>
      <c r="E765" s="2" t="s">
        <v>211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1244</v>
      </c>
    </row>
    <row r="766" spans="1:18">
      <c r="A766" s="2">
        <v>782</v>
      </c>
      <c r="B766" s="2" t="s">
        <v>212</v>
      </c>
      <c r="C766" s="2">
        <f>YEAR(GC[[#This Row],[Date]])</f>
        <v>2024</v>
      </c>
      <c r="D766" s="2" t="s">
        <v>211</v>
      </c>
      <c r="E766" s="2" t="s">
        <v>211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1245</v>
      </c>
    </row>
    <row r="767" spans="1:18">
      <c r="A767" s="2">
        <v>783</v>
      </c>
      <c r="B767" s="2" t="s">
        <v>212</v>
      </c>
      <c r="C767" s="2">
        <f>YEAR(GC[[#This Row],[Date]])</f>
        <v>2024</v>
      </c>
      <c r="D767" s="2" t="s">
        <v>211</v>
      </c>
      <c r="E767" s="2" t="s">
        <v>211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1240</v>
      </c>
    </row>
    <row r="768" spans="1:18">
      <c r="A768" s="2">
        <v>784</v>
      </c>
      <c r="B768" s="2" t="s">
        <v>212</v>
      </c>
      <c r="C768" s="2">
        <f>YEAR(GC[[#This Row],[Date]])</f>
        <v>2024</v>
      </c>
      <c r="D768" s="2" t="s">
        <v>211</v>
      </c>
      <c r="E768" s="2" t="s">
        <v>211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212</v>
      </c>
      <c r="C769" s="2">
        <f>YEAR(GC[[#This Row],[Date]])</f>
        <v>2024</v>
      </c>
      <c r="D769" s="2" t="s">
        <v>211</v>
      </c>
      <c r="E769" s="2" t="s">
        <v>211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212</v>
      </c>
      <c r="C770" s="2">
        <f>YEAR(GC[[#This Row],[Date]])</f>
        <v>2024</v>
      </c>
      <c r="D770" s="2" t="s">
        <v>211</v>
      </c>
      <c r="E770" s="2" t="s">
        <v>211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1242</v>
      </c>
    </row>
    <row r="771" spans="1:18">
      <c r="A771" s="2">
        <v>787</v>
      </c>
      <c r="B771" s="2" t="s">
        <v>212</v>
      </c>
      <c r="C771" s="2">
        <f>YEAR(GC[[#This Row],[Date]])</f>
        <v>2024</v>
      </c>
      <c r="D771" s="2" t="s">
        <v>211</v>
      </c>
      <c r="E771" s="2" t="s">
        <v>211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212</v>
      </c>
      <c r="C772" s="2">
        <f>YEAR(GC[[#This Row],[Date]])</f>
        <v>2024</v>
      </c>
      <c r="D772" s="2" t="s">
        <v>211</v>
      </c>
      <c r="E772" s="2" t="s">
        <v>211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212</v>
      </c>
      <c r="C773" s="2">
        <f>YEAR(GC[[#This Row],[Date]])</f>
        <v>2024</v>
      </c>
      <c r="D773" s="2" t="s">
        <v>211</v>
      </c>
      <c r="E773" s="2" t="s">
        <v>211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1240</v>
      </c>
    </row>
    <row r="774" spans="1:18">
      <c r="A774" s="2">
        <v>790</v>
      </c>
      <c r="B774" s="2" t="s">
        <v>212</v>
      </c>
      <c r="C774" s="2">
        <f>YEAR(GC[[#This Row],[Date]])</f>
        <v>2024</v>
      </c>
      <c r="D774" s="2" t="s">
        <v>211</v>
      </c>
      <c r="E774" s="2" t="s">
        <v>211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212</v>
      </c>
      <c r="C775" s="2">
        <f>YEAR(GC[[#This Row],[Date]])</f>
        <v>2024</v>
      </c>
      <c r="D775" s="2" t="s">
        <v>211</v>
      </c>
      <c r="E775" s="2" t="s">
        <v>211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212</v>
      </c>
      <c r="C776" s="2">
        <f>YEAR(GC[[#This Row],[Date]])</f>
        <v>2024</v>
      </c>
      <c r="D776" s="2" t="s">
        <v>211</v>
      </c>
      <c r="E776" s="2" t="s">
        <v>211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1240</v>
      </c>
    </row>
    <row r="777" spans="1:18">
      <c r="A777" s="2">
        <v>793</v>
      </c>
      <c r="B777" s="2" t="s">
        <v>212</v>
      </c>
      <c r="C777" s="2">
        <f>YEAR(GC[[#This Row],[Date]])</f>
        <v>2024</v>
      </c>
      <c r="D777" s="2" t="s">
        <v>211</v>
      </c>
      <c r="E777" s="2" t="s">
        <v>211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11" t="s">
        <v>1246</v>
      </c>
    </row>
    <row r="778" spans="1:18">
      <c r="A778" s="2">
        <v>794</v>
      </c>
      <c r="B778" s="2" t="s">
        <v>212</v>
      </c>
      <c r="C778" s="2">
        <f>YEAR(GC[[#This Row],[Date]])</f>
        <v>2024</v>
      </c>
      <c r="D778" s="2" t="s">
        <v>211</v>
      </c>
      <c r="E778" s="2" t="s">
        <v>211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11" t="s">
        <v>1246</v>
      </c>
    </row>
    <row r="779" spans="1:18">
      <c r="A779" s="2">
        <v>795</v>
      </c>
      <c r="B779" s="2" t="s">
        <v>212</v>
      </c>
      <c r="C779" s="2">
        <f>YEAR(GC[[#This Row],[Date]])</f>
        <v>2024</v>
      </c>
      <c r="D779" s="2" t="s">
        <v>211</v>
      </c>
      <c r="E779" s="2" t="s">
        <v>211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11" t="s">
        <v>1247</v>
      </c>
    </row>
    <row r="780" spans="1:18">
      <c r="A780" s="2">
        <v>796</v>
      </c>
      <c r="B780" s="2" t="s">
        <v>212</v>
      </c>
      <c r="C780" s="2">
        <f>YEAR(GC[[#This Row],[Date]])</f>
        <v>2024</v>
      </c>
      <c r="D780" s="2" t="s">
        <v>211</v>
      </c>
      <c r="E780" s="2" t="s">
        <v>211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212</v>
      </c>
      <c r="C781" s="2">
        <f>YEAR(GC[[#This Row],[Date]])</f>
        <v>2024</v>
      </c>
      <c r="D781" s="2" t="s">
        <v>211</v>
      </c>
      <c r="E781" s="2" t="s">
        <v>211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11" t="s">
        <v>1248</v>
      </c>
    </row>
    <row r="782" spans="1:18">
      <c r="A782" s="2">
        <v>798</v>
      </c>
      <c r="B782" s="2" t="s">
        <v>212</v>
      </c>
      <c r="C782" s="2">
        <f>YEAR(GC[[#This Row],[Date]])</f>
        <v>2024</v>
      </c>
      <c r="D782" s="2" t="s">
        <v>211</v>
      </c>
      <c r="E782" s="2" t="s">
        <v>211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212</v>
      </c>
      <c r="C783" s="2">
        <f>YEAR(GC[[#This Row],[Date]])</f>
        <v>2024</v>
      </c>
      <c r="D783" s="2" t="s">
        <v>211</v>
      </c>
      <c r="E783" s="2" t="s">
        <v>211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212</v>
      </c>
      <c r="C784" s="2">
        <f>YEAR(GC[[#This Row],[Date]])</f>
        <v>2024</v>
      </c>
      <c r="D784" s="2" t="s">
        <v>211</v>
      </c>
      <c r="E784" s="2" t="s">
        <v>211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11" t="s">
        <v>1249</v>
      </c>
    </row>
    <row r="785" spans="1:18">
      <c r="A785" s="2">
        <v>801</v>
      </c>
      <c r="B785" s="2" t="s">
        <v>212</v>
      </c>
      <c r="C785" s="2">
        <f>YEAR(GC[[#This Row],[Date]])</f>
        <v>2024</v>
      </c>
      <c r="D785" s="2" t="s">
        <v>211</v>
      </c>
      <c r="E785" s="2" t="s">
        <v>211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11" t="s">
        <v>1250</v>
      </c>
    </row>
    <row r="786" spans="1:18">
      <c r="A786" s="2">
        <v>802</v>
      </c>
      <c r="B786" s="2" t="s">
        <v>212</v>
      </c>
      <c r="C786" s="2">
        <f>YEAR(GC[[#This Row],[Date]])</f>
        <v>2024</v>
      </c>
      <c r="D786" s="2" t="s">
        <v>211</v>
      </c>
      <c r="E786" s="2" t="s">
        <v>211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1240</v>
      </c>
    </row>
    <row r="787" spans="1:18">
      <c r="A787" s="2">
        <v>803</v>
      </c>
      <c r="B787" s="2" t="s">
        <v>212</v>
      </c>
      <c r="C787" s="2">
        <f>YEAR(GC[[#This Row],[Date]])</f>
        <v>2024</v>
      </c>
      <c r="D787" s="2" t="s">
        <v>211</v>
      </c>
      <c r="E787" s="2" t="s">
        <v>211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11" t="s">
        <v>1246</v>
      </c>
    </row>
    <row r="788" spans="1:18">
      <c r="A788" s="2">
        <v>804</v>
      </c>
      <c r="B788" s="2" t="s">
        <v>212</v>
      </c>
      <c r="C788" s="2">
        <f>YEAR(GC[[#This Row],[Date]])</f>
        <v>2024</v>
      </c>
      <c r="D788" s="2" t="s">
        <v>211</v>
      </c>
      <c r="E788" s="2" t="s">
        <v>211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11" t="s">
        <v>1251</v>
      </c>
    </row>
    <row r="789" spans="1:18">
      <c r="A789" s="2">
        <v>805</v>
      </c>
      <c r="B789" s="2" t="s">
        <v>212</v>
      </c>
      <c r="C789" s="2">
        <f>YEAR(GC[[#This Row],[Date]])</f>
        <v>2024</v>
      </c>
      <c r="D789" s="2" t="s">
        <v>211</v>
      </c>
      <c r="E789" s="2" t="s">
        <v>211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1252</v>
      </c>
    </row>
    <row r="790" spans="1:18">
      <c r="A790" s="2">
        <v>806</v>
      </c>
      <c r="B790" s="2" t="s">
        <v>212</v>
      </c>
      <c r="C790" s="2">
        <f>YEAR(GC[[#This Row],[Date]])</f>
        <v>2024</v>
      </c>
      <c r="D790" s="2" t="s">
        <v>211</v>
      </c>
      <c r="E790" s="2" t="s">
        <v>211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11" t="s">
        <v>1253</v>
      </c>
    </row>
    <row r="791" spans="1:18">
      <c r="A791" s="2">
        <v>807</v>
      </c>
      <c r="B791" s="2" t="s">
        <v>212</v>
      </c>
      <c r="C791" s="2">
        <f>YEAR(GC[[#This Row],[Date]])</f>
        <v>2024</v>
      </c>
      <c r="D791" s="2" t="s">
        <v>211</v>
      </c>
      <c r="E791" s="2" t="s">
        <v>211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11" t="s">
        <v>1254</v>
      </c>
    </row>
    <row r="792" spans="1:18">
      <c r="A792" s="2">
        <v>808</v>
      </c>
      <c r="B792" s="2" t="s">
        <v>212</v>
      </c>
      <c r="C792" s="2">
        <f>YEAR(GC[[#This Row],[Date]])</f>
        <v>2024</v>
      </c>
      <c r="D792" s="2" t="s">
        <v>211</v>
      </c>
      <c r="E792" s="2" t="s">
        <v>211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11" t="s">
        <v>1255</v>
      </c>
    </row>
    <row r="793" spans="1:18">
      <c r="A793" s="2">
        <v>809</v>
      </c>
      <c r="B793" s="2" t="s">
        <v>212</v>
      </c>
      <c r="C793" s="2">
        <f>YEAR(GC[[#This Row],[Date]])</f>
        <v>2024</v>
      </c>
      <c r="D793" s="2" t="s">
        <v>211</v>
      </c>
      <c r="E793" s="2" t="s">
        <v>211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11" t="s">
        <v>1256</v>
      </c>
    </row>
    <row r="794" spans="1:18">
      <c r="A794" s="2">
        <v>810</v>
      </c>
      <c r="B794" s="2" t="s">
        <v>212</v>
      </c>
      <c r="C794" s="2">
        <f>YEAR(GC[[#This Row],[Date]])</f>
        <v>2024</v>
      </c>
      <c r="D794" s="2" t="s">
        <v>211</v>
      </c>
      <c r="E794" s="2" t="s">
        <v>211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11" t="s">
        <v>1257</v>
      </c>
    </row>
    <row r="795" spans="1:18">
      <c r="A795" s="2">
        <v>811</v>
      </c>
      <c r="B795" s="2" t="s">
        <v>212</v>
      </c>
      <c r="C795" s="2">
        <f>YEAR(GC[[#This Row],[Date]])</f>
        <v>2024</v>
      </c>
      <c r="D795" s="2" t="s">
        <v>211</v>
      </c>
      <c r="E795" s="2" t="s">
        <v>211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11" t="s">
        <v>1258</v>
      </c>
    </row>
    <row r="796" spans="1:18">
      <c r="A796" s="2">
        <v>812</v>
      </c>
      <c r="B796" s="2" t="s">
        <v>212</v>
      </c>
      <c r="C796" s="2">
        <f>YEAR(GC[[#This Row],[Date]])</f>
        <v>2024</v>
      </c>
      <c r="D796" s="2" t="s">
        <v>211</v>
      </c>
      <c r="E796" s="2" t="s">
        <v>211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11" t="s">
        <v>1259</v>
      </c>
    </row>
    <row r="797" spans="1:18">
      <c r="A797" s="2">
        <v>813</v>
      </c>
      <c r="B797" s="2" t="s">
        <v>212</v>
      </c>
      <c r="C797" s="2">
        <f>YEAR(GC[[#This Row],[Date]])</f>
        <v>2024</v>
      </c>
      <c r="D797" s="2" t="s">
        <v>211</v>
      </c>
      <c r="E797" s="2" t="s">
        <v>211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11" t="s">
        <v>1260</v>
      </c>
    </row>
    <row r="798" spans="1:18">
      <c r="A798" s="2">
        <v>814</v>
      </c>
      <c r="B798" s="2" t="s">
        <v>212</v>
      </c>
      <c r="C798" s="2">
        <f>YEAR(GC[[#This Row],[Date]])</f>
        <v>2024</v>
      </c>
      <c r="D798" s="2" t="s">
        <v>211</v>
      </c>
      <c r="E798" s="2" t="s">
        <v>211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11" t="s">
        <v>1261</v>
      </c>
    </row>
    <row r="799" spans="1:18">
      <c r="A799" s="2">
        <v>815</v>
      </c>
      <c r="B799" s="2" t="s">
        <v>212</v>
      </c>
      <c r="C799" s="2">
        <f>YEAR(GC[[#This Row],[Date]])</f>
        <v>2024</v>
      </c>
      <c r="D799" s="2" t="s">
        <v>211</v>
      </c>
      <c r="E799" s="2" t="s">
        <v>211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11" t="s">
        <v>1262</v>
      </c>
    </row>
    <row r="800" spans="1:18">
      <c r="A800" s="2">
        <v>816</v>
      </c>
      <c r="B800" s="2" t="s">
        <v>212</v>
      </c>
      <c r="C800" s="2">
        <f>YEAR(GC[[#This Row],[Date]])</f>
        <v>2024</v>
      </c>
      <c r="D800" s="2" t="s">
        <v>211</v>
      </c>
      <c r="E800" s="2" t="s">
        <v>211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1263</v>
      </c>
    </row>
    <row r="801" spans="1:18">
      <c r="A801" s="2">
        <v>817</v>
      </c>
      <c r="B801" s="2" t="s">
        <v>212</v>
      </c>
      <c r="C801" s="2">
        <f>YEAR(GC[[#This Row],[Date]])</f>
        <v>2024</v>
      </c>
      <c r="D801" s="2" t="s">
        <v>211</v>
      </c>
      <c r="E801" s="2" t="s">
        <v>211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1264</v>
      </c>
    </row>
    <row r="802" spans="1:18">
      <c r="A802" s="2">
        <v>818</v>
      </c>
      <c r="B802" s="2" t="s">
        <v>212</v>
      </c>
      <c r="C802" s="2">
        <f>YEAR(GC[[#This Row],[Date]])</f>
        <v>2024</v>
      </c>
      <c r="D802" s="2" t="s">
        <v>211</v>
      </c>
      <c r="E802" s="2" t="s">
        <v>211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1265</v>
      </c>
    </row>
    <row r="803" spans="1:18">
      <c r="A803" s="2">
        <v>819</v>
      </c>
      <c r="B803" s="2" t="s">
        <v>212</v>
      </c>
      <c r="C803" s="2">
        <f>YEAR(GC[[#This Row],[Date]])</f>
        <v>2024</v>
      </c>
      <c r="D803" s="2" t="s">
        <v>211</v>
      </c>
      <c r="E803" s="2" t="s">
        <v>211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11" t="s">
        <v>1266</v>
      </c>
    </row>
    <row r="804" spans="1:18">
      <c r="A804" s="2">
        <v>820</v>
      </c>
      <c r="B804" s="2" t="s">
        <v>212</v>
      </c>
      <c r="C804" s="2">
        <f>YEAR(GC[[#This Row],[Date]])</f>
        <v>2024</v>
      </c>
      <c r="D804" s="2" t="s">
        <v>211</v>
      </c>
      <c r="E804" s="2" t="s">
        <v>211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11" t="s">
        <v>1267</v>
      </c>
    </row>
    <row r="805" spans="1:18">
      <c r="A805" s="2">
        <v>821</v>
      </c>
      <c r="B805" s="2" t="s">
        <v>212</v>
      </c>
      <c r="C805" s="2">
        <f>YEAR(GC[[#This Row],[Date]])</f>
        <v>2024</v>
      </c>
      <c r="D805" s="2" t="s">
        <v>211</v>
      </c>
      <c r="E805" s="2" t="s">
        <v>211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11" t="s">
        <v>1268</v>
      </c>
    </row>
    <row r="806" spans="1:18">
      <c r="A806" s="2">
        <v>822</v>
      </c>
      <c r="B806" s="2" t="s">
        <v>212</v>
      </c>
      <c r="C806" s="2">
        <f>YEAR(GC[[#This Row],[Date]])</f>
        <v>2024</v>
      </c>
      <c r="D806" s="2" t="s">
        <v>211</v>
      </c>
      <c r="E806" s="2" t="s">
        <v>211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11" t="s">
        <v>1269</v>
      </c>
    </row>
    <row r="807" spans="1:18">
      <c r="A807" s="2">
        <v>823</v>
      </c>
      <c r="B807" s="2" t="s">
        <v>212</v>
      </c>
      <c r="C807" s="2">
        <f>YEAR(GC[[#This Row],[Date]])</f>
        <v>2024</v>
      </c>
      <c r="D807" s="2" t="s">
        <v>211</v>
      </c>
      <c r="E807" s="2" t="s">
        <v>211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11" t="s">
        <v>1270</v>
      </c>
    </row>
    <row r="808" spans="1:18">
      <c r="A808" s="2">
        <v>824</v>
      </c>
      <c r="B808" s="2" t="s">
        <v>212</v>
      </c>
      <c r="C808" s="2">
        <f>YEAR(GC[[#This Row],[Date]])</f>
        <v>2024</v>
      </c>
      <c r="D808" s="2" t="s">
        <v>211</v>
      </c>
      <c r="E808" s="2" t="s">
        <v>211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212</v>
      </c>
      <c r="C809" s="2">
        <f>YEAR(GC[[#This Row],[Date]])</f>
        <v>2024</v>
      </c>
      <c r="D809" s="2" t="s">
        <v>211</v>
      </c>
      <c r="E809" s="2" t="s">
        <v>211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11" t="s">
        <v>1271</v>
      </c>
    </row>
    <row r="810" spans="1:18">
      <c r="A810" s="2">
        <v>826</v>
      </c>
      <c r="B810" s="2" t="s">
        <v>212</v>
      </c>
      <c r="C810" s="2">
        <f>YEAR(GC[[#This Row],[Date]])</f>
        <v>2024</v>
      </c>
      <c r="D810" s="2" t="s">
        <v>211</v>
      </c>
      <c r="E810" s="2" t="s">
        <v>211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11" t="s">
        <v>1272</v>
      </c>
    </row>
    <row r="811" spans="1:18">
      <c r="A811" s="2">
        <v>827</v>
      </c>
      <c r="B811" s="2" t="s">
        <v>212</v>
      </c>
      <c r="C811" s="2">
        <f>YEAR(GC[[#This Row],[Date]])</f>
        <v>2024</v>
      </c>
      <c r="D811" s="2" t="s">
        <v>211</v>
      </c>
      <c r="E811" s="2" t="s">
        <v>211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1273</v>
      </c>
    </row>
    <row r="812" spans="1:18">
      <c r="A812" s="2">
        <v>828</v>
      </c>
      <c r="B812" s="2" t="s">
        <v>212</v>
      </c>
      <c r="C812" s="2">
        <f>YEAR(GC[[#This Row],[Date]])</f>
        <v>2024</v>
      </c>
      <c r="D812" s="2" t="s">
        <v>211</v>
      </c>
      <c r="E812" s="2" t="s">
        <v>211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1274</v>
      </c>
    </row>
    <row r="813" spans="1:18">
      <c r="A813" s="2">
        <v>829</v>
      </c>
      <c r="B813" s="2" t="s">
        <v>212</v>
      </c>
      <c r="C813" s="2">
        <f>YEAR(GC[[#This Row],[Date]])</f>
        <v>2024</v>
      </c>
      <c r="D813" s="2" t="s">
        <v>211</v>
      </c>
      <c r="E813" s="2" t="s">
        <v>211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1275</v>
      </c>
    </row>
    <row r="814" spans="1:18">
      <c r="A814" s="2">
        <v>830</v>
      </c>
      <c r="B814" s="2" t="s">
        <v>212</v>
      </c>
      <c r="C814" s="2">
        <f>YEAR(GC[[#This Row],[Date]])</f>
        <v>2024</v>
      </c>
      <c r="D814" s="2" t="s">
        <v>211</v>
      </c>
      <c r="E814" s="2" t="s">
        <v>211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1276</v>
      </c>
    </row>
    <row r="815" spans="1:18">
      <c r="A815" s="2">
        <v>831</v>
      </c>
      <c r="B815" s="2" t="s">
        <v>212</v>
      </c>
      <c r="C815" s="2">
        <f>YEAR(GC[[#This Row],[Date]])</f>
        <v>2024</v>
      </c>
      <c r="D815" s="2" t="s">
        <v>211</v>
      </c>
      <c r="E815" s="2" t="s">
        <v>211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11" t="s">
        <v>1277</v>
      </c>
    </row>
    <row r="816" spans="1:18">
      <c r="A816" s="2">
        <v>832</v>
      </c>
      <c r="B816" s="2" t="s">
        <v>212</v>
      </c>
      <c r="C816" s="2">
        <f>YEAR(GC[[#This Row],[Date]])</f>
        <v>2024</v>
      </c>
      <c r="D816" s="2" t="s">
        <v>211</v>
      </c>
      <c r="E816" s="2" t="s">
        <v>211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212</v>
      </c>
      <c r="C817" s="2">
        <f>YEAR(GC[[#This Row],[Date]])</f>
        <v>2024</v>
      </c>
      <c r="D817" s="2" t="s">
        <v>211</v>
      </c>
      <c r="E817" s="2" t="s">
        <v>211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11" t="s">
        <v>1278</v>
      </c>
    </row>
    <row r="818" spans="1:18">
      <c r="A818" s="2">
        <v>834</v>
      </c>
      <c r="B818" s="2" t="s">
        <v>212</v>
      </c>
      <c r="C818" s="2">
        <f>YEAR(GC[[#This Row],[Date]])</f>
        <v>2024</v>
      </c>
      <c r="D818" s="2" t="s">
        <v>211</v>
      </c>
      <c r="E818" s="2" t="s">
        <v>211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11" t="s">
        <v>1279</v>
      </c>
    </row>
    <row r="819" spans="1:18">
      <c r="A819" s="2">
        <v>835</v>
      </c>
      <c r="B819" s="2" t="s">
        <v>212</v>
      </c>
      <c r="C819" s="2">
        <f>YEAR(GC[[#This Row],[Date]])</f>
        <v>2024</v>
      </c>
      <c r="D819" s="2" t="s">
        <v>211</v>
      </c>
      <c r="E819" s="2" t="s">
        <v>211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11" t="s">
        <v>1280</v>
      </c>
    </row>
    <row r="820" spans="1:18">
      <c r="A820" s="2">
        <v>836</v>
      </c>
      <c r="B820" s="2" t="s">
        <v>212</v>
      </c>
      <c r="C820" s="2">
        <f>YEAR(GC[[#This Row],[Date]])</f>
        <v>2024</v>
      </c>
      <c r="D820" s="2" t="s">
        <v>211</v>
      </c>
      <c r="E820" s="2" t="s">
        <v>211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11" t="s">
        <v>1281</v>
      </c>
    </row>
    <row r="821" spans="1:18">
      <c r="A821" s="2">
        <v>837</v>
      </c>
      <c r="B821" s="2" t="s">
        <v>212</v>
      </c>
      <c r="C821" s="2">
        <f>YEAR(GC[[#This Row],[Date]])</f>
        <v>2024</v>
      </c>
      <c r="D821" s="2" t="s">
        <v>211</v>
      </c>
      <c r="E821" s="2" t="s">
        <v>211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11" t="s">
        <v>1282</v>
      </c>
    </row>
    <row r="822" spans="1:18">
      <c r="A822" s="2">
        <v>838</v>
      </c>
      <c r="B822" s="2" t="s">
        <v>212</v>
      </c>
      <c r="C822" s="2">
        <f>YEAR(GC[[#This Row],[Date]])</f>
        <v>2024</v>
      </c>
      <c r="D822" s="2" t="s">
        <v>211</v>
      </c>
      <c r="E822" s="2" t="s">
        <v>211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11" t="s">
        <v>1283</v>
      </c>
    </row>
    <row r="823" spans="1:18">
      <c r="A823" s="2">
        <v>839</v>
      </c>
      <c r="B823" s="2" t="s">
        <v>212</v>
      </c>
      <c r="C823" s="2">
        <f>YEAR(GC[[#This Row],[Date]])</f>
        <v>2024</v>
      </c>
      <c r="D823" s="2" t="s">
        <v>211</v>
      </c>
      <c r="E823" s="2" t="s">
        <v>211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11" t="s">
        <v>1284</v>
      </c>
    </row>
    <row r="824" spans="1:18">
      <c r="A824" s="2">
        <v>840</v>
      </c>
      <c r="B824" s="2" t="s">
        <v>212</v>
      </c>
      <c r="C824" s="2">
        <f>YEAR(GC[[#This Row],[Date]])</f>
        <v>2024</v>
      </c>
      <c r="D824" s="2" t="s">
        <v>211</v>
      </c>
      <c r="E824" s="2" t="s">
        <v>211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11" t="s">
        <v>1285</v>
      </c>
    </row>
    <row r="825" spans="1:18">
      <c r="A825" s="2">
        <v>841</v>
      </c>
      <c r="B825" s="2" t="s">
        <v>212</v>
      </c>
      <c r="C825" s="2">
        <f>YEAR(GC[[#This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11" t="s">
        <v>1286</v>
      </c>
    </row>
    <row r="826" spans="1:18">
      <c r="A826" s="2">
        <v>842</v>
      </c>
      <c r="B826" s="2" t="s">
        <v>212</v>
      </c>
      <c r="C826" s="2">
        <f>YEAR(GC[[#This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11" t="s">
        <v>1287</v>
      </c>
    </row>
    <row r="827" spans="1:18">
      <c r="A827" s="2">
        <v>843</v>
      </c>
      <c r="B827" s="2" t="s">
        <v>212</v>
      </c>
      <c r="C827" s="2">
        <f>YEAR(GC[[#This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11" t="s">
        <v>1288</v>
      </c>
    </row>
    <row r="828" spans="1:18">
      <c r="A828" s="2">
        <v>844</v>
      </c>
      <c r="B828" s="2" t="s">
        <v>212</v>
      </c>
      <c r="C828" s="2">
        <f>YEAR(GC[[#This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11" t="s">
        <v>1289</v>
      </c>
    </row>
    <row r="829" spans="1:18">
      <c r="A829" s="2">
        <v>845</v>
      </c>
      <c r="B829" s="2" t="s">
        <v>212</v>
      </c>
      <c r="C829" s="2">
        <f>YEAR(GC[[#This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11" t="s">
        <v>1290</v>
      </c>
    </row>
    <row r="830" spans="1:18">
      <c r="A830" s="2">
        <v>846</v>
      </c>
      <c r="B830" s="2" t="s">
        <v>212</v>
      </c>
      <c r="C830" s="2">
        <f>YEAR(GC[[#This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11" t="s">
        <v>1291</v>
      </c>
    </row>
    <row r="831" spans="1:18">
      <c r="A831" s="2">
        <v>847</v>
      </c>
      <c r="B831" s="2" t="s">
        <v>212</v>
      </c>
      <c r="C831" s="2">
        <f>YEAR(GC[[#This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11" t="s">
        <v>1292</v>
      </c>
    </row>
    <row r="832" spans="1:18">
      <c r="A832" s="2">
        <v>848</v>
      </c>
      <c r="B832" s="2" t="s">
        <v>212</v>
      </c>
      <c r="C832" s="2">
        <f>YEAR(GC[[#This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11" t="s">
        <v>1293</v>
      </c>
    </row>
    <row r="833" spans="1:18">
      <c r="A833" s="2">
        <v>849</v>
      </c>
      <c r="B833" s="2" t="s">
        <v>212</v>
      </c>
      <c r="C833" s="2">
        <f>YEAR(GC[[#This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11" t="s">
        <v>1294</v>
      </c>
    </row>
    <row r="834" spans="1:18">
      <c r="A834" s="2">
        <v>850</v>
      </c>
      <c r="B834" s="2" t="s">
        <v>212</v>
      </c>
      <c r="C834" s="2">
        <f>YEAR(GC[[#This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1295</v>
      </c>
    </row>
    <row r="835" spans="1:18">
      <c r="A835" s="2">
        <v>851</v>
      </c>
      <c r="B835" s="2" t="s">
        <v>212</v>
      </c>
      <c r="C835" s="2">
        <f>YEAR(GC[[#This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1296</v>
      </c>
    </row>
    <row r="836" spans="1:18">
      <c r="A836" s="2">
        <v>852</v>
      </c>
      <c r="B836" s="2" t="s">
        <v>212</v>
      </c>
      <c r="C836" s="2">
        <f>YEAR(GC[[#This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1297</v>
      </c>
    </row>
    <row r="837" spans="1:18">
      <c r="A837" s="2">
        <v>853</v>
      </c>
      <c r="B837" s="2" t="s">
        <v>212</v>
      </c>
      <c r="C837" s="2">
        <f>YEAR(GC[[#This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11" t="s">
        <v>1298</v>
      </c>
    </row>
    <row r="838" spans="1:18">
      <c r="A838" s="2">
        <v>854</v>
      </c>
      <c r="B838" s="2" t="s">
        <v>212</v>
      </c>
      <c r="C838" s="2">
        <f>YEAR(GC[[#This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11" t="s">
        <v>1299</v>
      </c>
    </row>
    <row r="839" spans="1:18">
      <c r="A839" s="2">
        <v>855</v>
      </c>
      <c r="B839" s="2" t="s">
        <v>212</v>
      </c>
      <c r="C839" s="2">
        <f>YEAR(GC[[#This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11" t="s">
        <v>1300</v>
      </c>
    </row>
    <row r="840" spans="1:18">
      <c r="A840" s="2">
        <v>856</v>
      </c>
      <c r="B840" s="2" t="s">
        <v>212</v>
      </c>
      <c r="C840" s="2">
        <f>YEAR(GC[[#This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11" t="s">
        <v>1301</v>
      </c>
    </row>
    <row r="841" spans="1:18">
      <c r="A841" s="2">
        <v>857</v>
      </c>
      <c r="B841" s="2" t="s">
        <v>212</v>
      </c>
      <c r="C841" s="2">
        <f>YEAR(GC[[#This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11" t="s">
        <v>1302</v>
      </c>
    </row>
    <row r="842" spans="1:18">
      <c r="A842" s="2">
        <v>858</v>
      </c>
      <c r="B842" s="2" t="s">
        <v>212</v>
      </c>
      <c r="C842" s="2">
        <f>YEAR(GC[[#This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11" t="s">
        <v>1303</v>
      </c>
    </row>
    <row r="843" spans="1:18">
      <c r="A843" s="2">
        <v>859</v>
      </c>
      <c r="B843" s="2" t="s">
        <v>212</v>
      </c>
      <c r="C843" s="2">
        <f>YEAR(GC[[#This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1276</v>
      </c>
    </row>
    <row r="844" spans="1:18">
      <c r="A844" s="2">
        <v>860</v>
      </c>
      <c r="B844" s="2" t="s">
        <v>212</v>
      </c>
      <c r="C844" s="2">
        <f>YEAR(GC[[#This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11" t="s">
        <v>1304</v>
      </c>
    </row>
    <row r="845" spans="1:18">
      <c r="A845" s="2">
        <v>861</v>
      </c>
      <c r="B845" s="2" t="s">
        <v>212</v>
      </c>
      <c r="C845" s="2">
        <f>YEAR(GC[[#This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11" t="s">
        <v>1305</v>
      </c>
    </row>
    <row r="846" spans="1:18">
      <c r="A846" s="2">
        <v>862</v>
      </c>
      <c r="B846" s="2" t="s">
        <v>212</v>
      </c>
      <c r="C846" s="2">
        <f>YEAR(GC[[#This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11" t="s">
        <v>1306</v>
      </c>
    </row>
    <row r="847" spans="1:18">
      <c r="A847" s="2">
        <v>863</v>
      </c>
      <c r="B847" s="2" t="s">
        <v>212</v>
      </c>
      <c r="C847" s="2">
        <f>YEAR(GC[[#This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11" t="s">
        <v>1307</v>
      </c>
    </row>
    <row r="848" spans="1:18">
      <c r="A848" s="2">
        <v>864</v>
      </c>
      <c r="B848" s="2" t="s">
        <v>212</v>
      </c>
      <c r="C848" s="2">
        <f>YEAR(GC[[#This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11" t="s">
        <v>1308</v>
      </c>
    </row>
    <row r="849" spans="1:19">
      <c r="A849" s="2">
        <v>865</v>
      </c>
      <c r="B849" s="2" t="s">
        <v>212</v>
      </c>
      <c r="C849" s="2">
        <f>YEAR(GC[[#This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1276</v>
      </c>
    </row>
    <row r="850" spans="1:19">
      <c r="A850" s="2">
        <v>866</v>
      </c>
      <c r="B850" s="2" t="s">
        <v>212</v>
      </c>
      <c r="C850" s="2">
        <f>YEAR(GC[[#This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11" t="s">
        <v>1309</v>
      </c>
    </row>
    <row r="851" spans="1:19">
      <c r="A851" s="2">
        <v>867</v>
      </c>
      <c r="B851" s="2" t="s">
        <v>212</v>
      </c>
      <c r="C851" s="2">
        <f>YEAR(GC[[#This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11" t="s">
        <v>1310</v>
      </c>
    </row>
    <row r="852" spans="1:19">
      <c r="A852" s="2">
        <v>868</v>
      </c>
      <c r="B852" s="2" t="s">
        <v>212</v>
      </c>
      <c r="C852" s="2">
        <f>YEAR(GC[[#This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11" t="s">
        <v>1311</v>
      </c>
    </row>
    <row r="853" spans="1:19">
      <c r="A853" s="2">
        <v>869</v>
      </c>
      <c r="B853" s="2" t="s">
        <v>212</v>
      </c>
      <c r="C853" s="2">
        <f>YEAR(GC[[#This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11" t="s">
        <v>1312</v>
      </c>
      <c r="S853" t="s">
        <v>1313</v>
      </c>
    </row>
    <row r="854" spans="1:19">
      <c r="A854" s="2">
        <v>870</v>
      </c>
      <c r="B854" s="2" t="s">
        <v>212</v>
      </c>
      <c r="C854" s="2">
        <f>YEAR(GC[[#This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212</v>
      </c>
      <c r="C855" s="2">
        <f>YEAR(GC[[#This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212</v>
      </c>
      <c r="C856" s="2">
        <f>YEAR(GC[[#This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1314</v>
      </c>
    </row>
    <row r="857" spans="1:19">
      <c r="A857" s="2">
        <v>873</v>
      </c>
      <c r="B857" s="2" t="s">
        <v>212</v>
      </c>
      <c r="C857" s="2">
        <f>YEAR(GC[[#This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1315</v>
      </c>
    </row>
    <row r="858" spans="1:19">
      <c r="A858" s="2">
        <v>874</v>
      </c>
      <c r="B858" s="2" t="s">
        <v>212</v>
      </c>
      <c r="C858" s="2">
        <f>YEAR(GC[[#This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1315</v>
      </c>
    </row>
    <row r="859" spans="1:19">
      <c r="A859" s="2">
        <v>875</v>
      </c>
      <c r="B859" s="2" t="s">
        <v>212</v>
      </c>
      <c r="C859" s="2">
        <f>YEAR(GC[[#This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212</v>
      </c>
      <c r="C860" s="2">
        <f>YEAR(GC[[#This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212</v>
      </c>
      <c r="C861" s="2">
        <f>YEAR(GC[[#This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1316</v>
      </c>
    </row>
    <row r="862" spans="1:19">
      <c r="A862" s="2">
        <v>878</v>
      </c>
      <c r="B862" s="2" t="s">
        <v>212</v>
      </c>
      <c r="C862" s="2">
        <f>YEAR(GC[[#This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1317</v>
      </c>
    </row>
    <row r="863" spans="1:19">
      <c r="A863" s="2">
        <v>879</v>
      </c>
      <c r="B863" s="2" t="s">
        <v>212</v>
      </c>
      <c r="C863" s="2">
        <f>YEAR(GC[[#This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1249</v>
      </c>
    </row>
    <row r="864" spans="1:19">
      <c r="A864" s="2">
        <v>880</v>
      </c>
      <c r="B864" s="2" t="s">
        <v>212</v>
      </c>
      <c r="C864" s="2">
        <f>YEAR(GC[[#This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212</v>
      </c>
      <c r="C865" s="2">
        <f>YEAR(GC[[#This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212</v>
      </c>
      <c r="C866" s="2">
        <f>YEAR(GC[[#This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212</v>
      </c>
      <c r="C867" s="2">
        <f>YEAR(GC[[#This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212</v>
      </c>
      <c r="C868" s="2">
        <f>YEAR(GC[[#This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212</v>
      </c>
      <c r="C869" s="2">
        <f>YEAR(GC[[#This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212</v>
      </c>
      <c r="C870" s="2">
        <f>YEAR(GC[[#This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212</v>
      </c>
      <c r="C871" s="2">
        <f>YEAR(GC[[#This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212</v>
      </c>
      <c r="C872" s="2">
        <f>YEAR(GC[[#This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212</v>
      </c>
      <c r="C873" s="2">
        <f>YEAR(GC[[#This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1016</v>
      </c>
    </row>
    <row r="874" spans="1:18">
      <c r="A874" s="2">
        <v>890</v>
      </c>
      <c r="B874" s="2" t="s">
        <v>212</v>
      </c>
      <c r="C874" s="2">
        <f>YEAR(GC[[#This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1295</v>
      </c>
    </row>
    <row r="875" spans="1:18">
      <c r="A875" s="2">
        <v>891</v>
      </c>
      <c r="B875" s="2" t="s">
        <v>212</v>
      </c>
      <c r="C875" s="2">
        <f>YEAR(GC[[#This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1295</v>
      </c>
    </row>
    <row r="876" spans="1:18">
      <c r="A876" s="2">
        <v>892</v>
      </c>
      <c r="B876" s="2" t="s">
        <v>212</v>
      </c>
      <c r="C876" s="2">
        <f>YEAR(GC[[#This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11" t="s">
        <v>1130</v>
      </c>
    </row>
    <row r="877" spans="1:18">
      <c r="A877" s="2">
        <v>893</v>
      </c>
      <c r="B877" s="2" t="s">
        <v>212</v>
      </c>
      <c r="C877" s="2">
        <f>YEAR(GC[[#This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11" t="s">
        <v>1130</v>
      </c>
    </row>
    <row r="878" spans="1:18">
      <c r="A878" s="2">
        <v>894</v>
      </c>
      <c r="B878" s="2" t="s">
        <v>212</v>
      </c>
      <c r="C878" s="2">
        <f>YEAR(GC[[#This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212</v>
      </c>
      <c r="C879" s="2">
        <f>YEAR(GC[[#This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212</v>
      </c>
      <c r="C880" s="2">
        <f>YEAR(GC[[#This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212</v>
      </c>
      <c r="C881" s="2">
        <f>YEAR(GC[[#This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11" t="s">
        <v>1318</v>
      </c>
    </row>
    <row r="882" spans="1:18">
      <c r="A882" s="2">
        <v>898</v>
      </c>
      <c r="B882" s="2" t="s">
        <v>212</v>
      </c>
      <c r="C882" s="2">
        <f>YEAR(GC[[#This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11" t="s">
        <v>1319</v>
      </c>
    </row>
    <row r="883" spans="1:18">
      <c r="A883" s="2">
        <v>899</v>
      </c>
      <c r="B883" s="2" t="s">
        <v>212</v>
      </c>
      <c r="C883" s="2">
        <f>YEAR(GC[[#This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11" t="s">
        <v>1320</v>
      </c>
    </row>
    <row r="884" spans="1:18">
      <c r="A884" s="2">
        <v>900</v>
      </c>
      <c r="B884" s="2" t="s">
        <v>212</v>
      </c>
      <c r="C884" s="2">
        <f>YEAR(GC[[#This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11" t="s">
        <v>1321</v>
      </c>
    </row>
    <row r="885" spans="1:18">
      <c r="A885" s="2">
        <v>901</v>
      </c>
      <c r="B885" s="2" t="s">
        <v>212</v>
      </c>
      <c r="C885" s="2">
        <f>YEAR(GC[[#This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11" t="s">
        <v>1322</v>
      </c>
    </row>
    <row r="886" spans="1:18">
      <c r="A886" s="2">
        <v>902</v>
      </c>
      <c r="B886" s="2" t="s">
        <v>212</v>
      </c>
      <c r="C886" s="2">
        <f>YEAR(GC[[#This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11" t="s">
        <v>1323</v>
      </c>
    </row>
    <row r="887" spans="1:18">
      <c r="A887" s="2">
        <v>903</v>
      </c>
      <c r="B887" s="2" t="s">
        <v>212</v>
      </c>
      <c r="C887" s="2">
        <f>YEAR(GC[[#This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11" t="s">
        <v>1324</v>
      </c>
    </row>
    <row r="888" spans="1:18">
      <c r="A888" s="2">
        <v>904</v>
      </c>
      <c r="B888" s="2" t="s">
        <v>212</v>
      </c>
      <c r="C888" s="2">
        <f>YEAR(GC[[#This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11" t="s">
        <v>1325</v>
      </c>
    </row>
    <row r="889" spans="1:18">
      <c r="A889" s="2">
        <v>905</v>
      </c>
      <c r="B889" s="2" t="s">
        <v>212</v>
      </c>
      <c r="C889" s="2">
        <f>YEAR(GC[[#This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11" t="s">
        <v>1326</v>
      </c>
    </row>
    <row r="890" spans="1:18">
      <c r="A890" s="2">
        <v>906</v>
      </c>
      <c r="B890" s="2" t="s">
        <v>212</v>
      </c>
      <c r="C890" s="2">
        <f>YEAR(GC[[#This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11" t="s">
        <v>1327</v>
      </c>
    </row>
    <row r="891" spans="1:18">
      <c r="A891" s="2">
        <v>907</v>
      </c>
      <c r="B891" s="2" t="s">
        <v>212</v>
      </c>
      <c r="C891" s="2">
        <f>YEAR(GC[[#This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11" t="s">
        <v>1328</v>
      </c>
    </row>
    <row r="892" spans="1:18">
      <c r="A892" s="2">
        <v>908</v>
      </c>
      <c r="B892" s="2" t="s">
        <v>212</v>
      </c>
      <c r="C892" s="2">
        <f>YEAR(GC[[#This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11" t="s">
        <v>1329</v>
      </c>
    </row>
    <row r="893" spans="1:18">
      <c r="A893" s="2">
        <v>909</v>
      </c>
      <c r="B893" s="2" t="s">
        <v>212</v>
      </c>
      <c r="C893" s="2">
        <f>YEAR(GC[[#This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11" t="s">
        <v>1330</v>
      </c>
    </row>
    <row r="894" spans="1:18">
      <c r="A894" s="2">
        <v>910</v>
      </c>
      <c r="B894" s="2" t="s">
        <v>212</v>
      </c>
      <c r="C894" s="2">
        <f>YEAR(GC[[#This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11" t="s">
        <v>1215</v>
      </c>
    </row>
    <row r="895" spans="1:18">
      <c r="A895" s="2">
        <v>911</v>
      </c>
      <c r="B895" s="2" t="s">
        <v>212</v>
      </c>
      <c r="C895" s="2">
        <f>YEAR(GC[[#This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11" t="s">
        <v>1331</v>
      </c>
    </row>
    <row r="896" spans="1:18">
      <c r="A896" s="2">
        <v>912</v>
      </c>
      <c r="B896" s="2" t="s">
        <v>212</v>
      </c>
      <c r="C896" s="2">
        <f>YEAR(GC[[#This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11" t="s">
        <v>1332</v>
      </c>
    </row>
    <row r="897" spans="1:18">
      <c r="A897" s="2">
        <v>913</v>
      </c>
      <c r="B897" s="2" t="s">
        <v>212</v>
      </c>
      <c r="C897" s="2">
        <f>YEAR(GC[[#This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11" t="s">
        <v>1333</v>
      </c>
    </row>
    <row r="898" spans="1:18">
      <c r="A898" s="2">
        <v>914</v>
      </c>
      <c r="B898" s="2" t="s">
        <v>212</v>
      </c>
      <c r="C898" s="2">
        <f>YEAR(GC[[#This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11" t="s">
        <v>1334</v>
      </c>
    </row>
    <row r="899" spans="1:18">
      <c r="A899" s="2">
        <v>915</v>
      </c>
      <c r="B899" s="2" t="s">
        <v>212</v>
      </c>
      <c r="C899" s="2">
        <f>YEAR(GC[[#This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11" t="s">
        <v>1335</v>
      </c>
    </row>
    <row r="900" spans="1:18">
      <c r="A900" s="2">
        <v>916</v>
      </c>
      <c r="B900" s="2" t="s">
        <v>212</v>
      </c>
      <c r="C900" s="2">
        <f>YEAR(GC[[#This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11" t="s">
        <v>1336</v>
      </c>
    </row>
    <row r="901" spans="1:18">
      <c r="A901" s="2">
        <v>917</v>
      </c>
      <c r="B901" s="2" t="s">
        <v>212</v>
      </c>
      <c r="C901" s="2">
        <f>YEAR(GC[[#This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11" t="s">
        <v>1337</v>
      </c>
    </row>
    <row r="902" spans="1:18">
      <c r="A902" s="2">
        <v>918</v>
      </c>
      <c r="B902" s="2" t="s">
        <v>212</v>
      </c>
      <c r="C902" s="2">
        <f>YEAR(GC[[#This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11" t="s">
        <v>1338</v>
      </c>
    </row>
    <row r="903" spans="1:18">
      <c r="A903" s="2">
        <v>919</v>
      </c>
      <c r="B903" s="2" t="s">
        <v>212</v>
      </c>
      <c r="C903" s="2">
        <f>YEAR(GC[[#This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11" t="s">
        <v>1339</v>
      </c>
    </row>
    <row r="904" spans="1:18">
      <c r="A904" s="2">
        <v>920</v>
      </c>
      <c r="B904" s="2" t="s">
        <v>212</v>
      </c>
      <c r="C904" s="2">
        <f>YEAR(GC[[#This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11" t="s">
        <v>1340</v>
      </c>
    </row>
    <row r="905" spans="1:18">
      <c r="A905" s="2">
        <v>921</v>
      </c>
      <c r="B905" s="2" t="s">
        <v>212</v>
      </c>
      <c r="C905" s="2">
        <f>YEAR(GC[[#This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11" t="s">
        <v>1341</v>
      </c>
    </row>
    <row r="906" spans="1:18">
      <c r="A906" s="2">
        <v>922</v>
      </c>
      <c r="B906" s="2" t="s">
        <v>212</v>
      </c>
      <c r="C906" s="2">
        <f>YEAR(GC[[#This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212</v>
      </c>
      <c r="C907" s="2">
        <f>YEAR(GC[[#This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11" t="s">
        <v>1342</v>
      </c>
    </row>
    <row r="908" spans="1:18">
      <c r="A908" s="2">
        <v>924</v>
      </c>
      <c r="B908" s="2" t="s">
        <v>212</v>
      </c>
      <c r="C908" s="2">
        <f>YEAR(GC[[#This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11" t="s">
        <v>1343</v>
      </c>
    </row>
    <row r="909" spans="1:18">
      <c r="A909" s="2">
        <v>925</v>
      </c>
      <c r="B909" s="2" t="s">
        <v>212</v>
      </c>
      <c r="C909" s="2">
        <f>YEAR(GC[[#This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212</v>
      </c>
      <c r="C910" s="2">
        <f>YEAR(GC[[#This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212</v>
      </c>
      <c r="C911" s="2">
        <f>YEAR(GC[[#This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11" t="s">
        <v>1344</v>
      </c>
    </row>
    <row r="912" spans="1:18">
      <c r="A912" s="2">
        <v>928</v>
      </c>
      <c r="B912" s="2" t="s">
        <v>212</v>
      </c>
      <c r="C912" s="2">
        <f>YEAR(GC[[#This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11" t="s">
        <v>1345</v>
      </c>
    </row>
    <row r="913" spans="1:18">
      <c r="A913" s="2">
        <v>929</v>
      </c>
      <c r="B913" s="2" t="s">
        <v>212</v>
      </c>
      <c r="C913" s="2">
        <f>YEAR(GC[[#This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11" t="s">
        <v>1346</v>
      </c>
    </row>
    <row r="914" spans="1:18">
      <c r="A914" s="2">
        <v>930</v>
      </c>
      <c r="B914" s="2" t="s">
        <v>212</v>
      </c>
      <c r="C914" s="2">
        <f>YEAR(GC[[#This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212</v>
      </c>
      <c r="C915" s="2">
        <f>YEAR(GC[[#This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11" t="s">
        <v>1347</v>
      </c>
    </row>
    <row r="916" spans="1:18">
      <c r="A916" s="2">
        <v>932</v>
      </c>
      <c r="B916" s="2" t="s">
        <v>212</v>
      </c>
      <c r="C916" s="2">
        <f>YEAR(GC[[#This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11" t="s">
        <v>1348</v>
      </c>
    </row>
    <row r="917" spans="1:18">
      <c r="A917" s="2">
        <v>933</v>
      </c>
      <c r="B917" s="2" t="s">
        <v>212</v>
      </c>
      <c r="C917" s="2">
        <f>YEAR(GC[[#This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212</v>
      </c>
      <c r="C918" s="2">
        <f>YEAR(GC[[#This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11" t="s">
        <v>1349</v>
      </c>
    </row>
    <row r="919" spans="1:18">
      <c r="A919" s="2">
        <v>935</v>
      </c>
      <c r="B919" s="2" t="s">
        <v>212</v>
      </c>
      <c r="C919" s="2">
        <f>YEAR(GC[[#This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11" t="s">
        <v>1350</v>
      </c>
    </row>
    <row r="920" spans="1:18">
      <c r="A920" s="2">
        <v>936</v>
      </c>
      <c r="B920" s="2" t="s">
        <v>212</v>
      </c>
      <c r="C920" s="2">
        <f>YEAR(GC[[#This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11" t="s">
        <v>1351</v>
      </c>
    </row>
    <row r="921" spans="1:18">
      <c r="A921" s="2">
        <v>937</v>
      </c>
      <c r="B921" s="2" t="s">
        <v>212</v>
      </c>
      <c r="C921" s="2">
        <f>YEAR(GC[[#This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11" t="s">
        <v>1352</v>
      </c>
    </row>
    <row r="922" spans="1:18">
      <c r="A922" s="2">
        <v>938</v>
      </c>
      <c r="B922" s="2" t="s">
        <v>212</v>
      </c>
      <c r="C922" s="2">
        <f>YEAR(GC[[#This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11" t="s">
        <v>1353</v>
      </c>
    </row>
    <row r="923" spans="1:18">
      <c r="A923" s="2">
        <v>939</v>
      </c>
      <c r="B923" s="2" t="s">
        <v>212</v>
      </c>
      <c r="C923" s="2">
        <f>YEAR(GC[[#This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11" t="s">
        <v>1354</v>
      </c>
    </row>
    <row r="924" spans="1:18">
      <c r="A924" s="2">
        <v>940</v>
      </c>
      <c r="B924" s="2" t="s">
        <v>212</v>
      </c>
      <c r="C924" s="2">
        <f>YEAR(GC[[#This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1276</v>
      </c>
    </row>
    <row r="925" spans="1:18">
      <c r="A925" s="2">
        <v>941</v>
      </c>
      <c r="B925" s="2" t="s">
        <v>212</v>
      </c>
      <c r="C925" s="2">
        <f>YEAR(GC[[#This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11" t="s">
        <v>1355</v>
      </c>
    </row>
    <row r="926" spans="1:18">
      <c r="A926" s="2">
        <v>942</v>
      </c>
      <c r="B926" s="2" t="s">
        <v>212</v>
      </c>
      <c r="C926" s="2">
        <f>YEAR(GC[[#This Row],[Date]])</f>
        <v>2024</v>
      </c>
      <c r="D926" s="2" t="s">
        <v>211</v>
      </c>
      <c r="E926" s="2" t="s">
        <v>211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11" t="s">
        <v>1356</v>
      </c>
    </row>
    <row r="927" spans="1:18">
      <c r="A927" s="2">
        <v>943</v>
      </c>
      <c r="B927" s="2" t="s">
        <v>212</v>
      </c>
      <c r="C927" s="2">
        <f>YEAR(GC[[#This Row],[Date]])</f>
        <v>2024</v>
      </c>
      <c r="D927" s="2" t="s">
        <v>211</v>
      </c>
      <c r="E927" s="2" t="s">
        <v>211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212</v>
      </c>
      <c r="C928" s="2">
        <f>YEAR(GC[[#This Row],[Date]])</f>
        <v>2024</v>
      </c>
      <c r="D928" s="2" t="s">
        <v>211</v>
      </c>
      <c r="E928" s="2" t="s">
        <v>211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11" t="s">
        <v>1357</v>
      </c>
    </row>
    <row r="929" spans="1:18">
      <c r="A929" s="2">
        <v>945</v>
      </c>
      <c r="B929" s="2" t="s">
        <v>212</v>
      </c>
      <c r="C929" s="2">
        <f>YEAR(GC[[#This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11" t="s">
        <v>1358</v>
      </c>
    </row>
    <row r="930" spans="1:18">
      <c r="A930" s="2">
        <v>946</v>
      </c>
      <c r="B930" s="2" t="s">
        <v>212</v>
      </c>
      <c r="C930" s="2">
        <f>YEAR(GC[[#This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11" t="s">
        <v>1359</v>
      </c>
    </row>
    <row r="931" spans="1:18">
      <c r="A931" s="2">
        <v>947</v>
      </c>
      <c r="B931" s="2" t="s">
        <v>212</v>
      </c>
      <c r="C931" s="2">
        <f>YEAR(GC[[#This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1276</v>
      </c>
    </row>
    <row r="932" spans="1:18">
      <c r="A932" s="2">
        <v>948</v>
      </c>
      <c r="B932" s="2" t="s">
        <v>212</v>
      </c>
      <c r="C932" s="2">
        <f>YEAR(GC[[#This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11" t="s">
        <v>1360</v>
      </c>
    </row>
    <row r="933" spans="1:18">
      <c r="A933" s="2">
        <v>949</v>
      </c>
      <c r="B933" s="2" t="s">
        <v>212</v>
      </c>
      <c r="C933" s="2">
        <f>YEAR(GC[[#This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11" t="s">
        <v>1361</v>
      </c>
    </row>
    <row r="934" spans="1:18">
      <c r="A934" s="2">
        <v>950</v>
      </c>
      <c r="B934" s="2" t="s">
        <v>212</v>
      </c>
      <c r="C934" s="2">
        <f>YEAR(GC[[#This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11" t="s">
        <v>1362</v>
      </c>
    </row>
    <row r="935" spans="1:18">
      <c r="A935" s="2">
        <v>951</v>
      </c>
      <c r="B935" s="2" t="s">
        <v>212</v>
      </c>
      <c r="C935" s="2">
        <f>YEAR(GC[[#This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11" t="s">
        <v>1363</v>
      </c>
    </row>
    <row r="936" spans="1:18">
      <c r="A936" s="2">
        <v>952</v>
      </c>
      <c r="B936" s="2" t="s">
        <v>212</v>
      </c>
      <c r="C936" s="2">
        <f>YEAR(GC[[#This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1276</v>
      </c>
    </row>
    <row r="937" spans="1:18">
      <c r="A937" s="2">
        <v>953</v>
      </c>
      <c r="B937" s="2" t="s">
        <v>212</v>
      </c>
      <c r="C937" s="2">
        <f>YEAR(GC[[#This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1276</v>
      </c>
    </row>
    <row r="938" spans="1:18">
      <c r="A938" s="2">
        <v>954</v>
      </c>
      <c r="B938" s="2" t="s">
        <v>212</v>
      </c>
      <c r="C938" s="2">
        <f>YEAR(GC[[#This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11" t="s">
        <v>1364</v>
      </c>
    </row>
    <row r="939" spans="1:18">
      <c r="A939" s="2">
        <v>955</v>
      </c>
      <c r="B939" s="2" t="s">
        <v>212</v>
      </c>
      <c r="C939" s="2">
        <f>YEAR(GC[[#This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11" t="s">
        <v>1365</v>
      </c>
    </row>
    <row r="940" spans="1:18">
      <c r="A940" s="2">
        <v>956</v>
      </c>
      <c r="B940" s="2" t="s">
        <v>212</v>
      </c>
      <c r="C940" s="2">
        <f>YEAR(GC[[#This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1276</v>
      </c>
    </row>
    <row r="941" spans="1:18">
      <c r="A941" s="2">
        <v>957</v>
      </c>
      <c r="B941" s="2" t="s">
        <v>212</v>
      </c>
      <c r="C941" s="2">
        <f>YEAR(GC[[#This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11" t="s">
        <v>1366</v>
      </c>
    </row>
    <row r="942" spans="1:18">
      <c r="A942" s="2">
        <v>958</v>
      </c>
      <c r="B942" s="2" t="s">
        <v>212</v>
      </c>
      <c r="C942" s="2">
        <f>YEAR(GC[[#This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11" t="s">
        <v>1367</v>
      </c>
    </row>
    <row r="943" spans="1:18">
      <c r="A943" s="2">
        <v>959</v>
      </c>
      <c r="B943" s="2" t="s">
        <v>212</v>
      </c>
      <c r="C943" s="2">
        <f>YEAR(GC[[#This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11" t="s">
        <v>1368</v>
      </c>
    </row>
    <row r="944" spans="1:18">
      <c r="A944" s="2">
        <v>960</v>
      </c>
      <c r="B944" s="2" t="s">
        <v>212</v>
      </c>
      <c r="C944" s="2">
        <f>YEAR(GC[[#This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11" t="s">
        <v>1369</v>
      </c>
    </row>
    <row r="945" spans="1:18">
      <c r="A945" s="2">
        <v>961</v>
      </c>
      <c r="B945" s="2" t="s">
        <v>212</v>
      </c>
      <c r="C945" s="2">
        <f>YEAR(GC[[#This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212</v>
      </c>
      <c r="C946" s="2">
        <f>YEAR(GC[[#This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11" t="s">
        <v>1370</v>
      </c>
    </row>
    <row r="947" spans="1:18">
      <c r="A947" s="2">
        <v>963</v>
      </c>
      <c r="B947" s="2" t="s">
        <v>212</v>
      </c>
      <c r="C947" s="2">
        <f>YEAR(GC[[#This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11" t="s">
        <v>1371</v>
      </c>
    </row>
    <row r="948" spans="1:18">
      <c r="A948" s="2">
        <v>964</v>
      </c>
      <c r="B948" s="2" t="s">
        <v>212</v>
      </c>
      <c r="C948" s="2">
        <f>YEAR(GC[[#This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11" t="s">
        <v>1372</v>
      </c>
    </row>
    <row r="949" spans="1:18">
      <c r="A949" s="2">
        <v>965</v>
      </c>
      <c r="B949" s="2" t="s">
        <v>212</v>
      </c>
      <c r="C949" s="2">
        <f>YEAR(GC[[#This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11" t="s">
        <v>1373</v>
      </c>
    </row>
    <row r="950" spans="1:18">
      <c r="A950" s="2">
        <v>966</v>
      </c>
      <c r="B950" s="2" t="s">
        <v>212</v>
      </c>
      <c r="C950" s="2">
        <f>YEAR(GC[[#This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11" t="s">
        <v>1374</v>
      </c>
    </row>
    <row r="951" spans="1:18">
      <c r="A951" s="2">
        <v>967</v>
      </c>
      <c r="B951" s="2" t="s">
        <v>212</v>
      </c>
      <c r="C951" s="2">
        <f>YEAR(GC[[#This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11" t="s">
        <v>1375</v>
      </c>
    </row>
    <row r="952" spans="1:18">
      <c r="A952" s="2">
        <v>968</v>
      </c>
      <c r="B952" s="2" t="s">
        <v>212</v>
      </c>
      <c r="C952" s="2">
        <f>YEAR(GC[[#This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11" t="s">
        <v>1376</v>
      </c>
    </row>
    <row r="953" spans="1:18">
      <c r="A953" s="2">
        <v>969</v>
      </c>
      <c r="B953" s="2" t="s">
        <v>212</v>
      </c>
      <c r="C953" s="2">
        <f>YEAR(GC[[#This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11" t="s">
        <v>1377</v>
      </c>
    </row>
    <row r="954" spans="1:18">
      <c r="A954" s="2">
        <v>970</v>
      </c>
      <c r="B954" s="2" t="s">
        <v>212</v>
      </c>
      <c r="C954" s="2">
        <f>YEAR(GC[[#This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11" t="s">
        <v>1378</v>
      </c>
    </row>
    <row r="955" spans="1:18">
      <c r="A955" s="2">
        <v>971</v>
      </c>
      <c r="B955" s="2" t="s">
        <v>212</v>
      </c>
      <c r="C955" s="2">
        <f>YEAR(GC[[#This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11" t="s">
        <v>1379</v>
      </c>
    </row>
    <row r="956" spans="1:18">
      <c r="A956" s="2">
        <v>972</v>
      </c>
      <c r="B956" s="2" t="s">
        <v>212</v>
      </c>
      <c r="C956" s="2">
        <f>YEAR(GC[[#This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11" t="s">
        <v>1380</v>
      </c>
    </row>
    <row r="957" spans="1:18">
      <c r="A957" s="2">
        <v>973</v>
      </c>
      <c r="B957" s="2" t="s">
        <v>212</v>
      </c>
      <c r="C957" s="2">
        <f>YEAR(GC[[#This Row],[Date]])</f>
        <v>2024</v>
      </c>
      <c r="D957" s="2" t="s">
        <v>211</v>
      </c>
      <c r="E957" s="2" t="s">
        <v>211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11" t="s">
        <v>1381</v>
      </c>
    </row>
    <row r="958" spans="1:18">
      <c r="A958" s="2">
        <v>974</v>
      </c>
      <c r="B958" s="2" t="s">
        <v>212</v>
      </c>
      <c r="C958" s="2">
        <f>YEAR(GC[[#This Row],[Date]])</f>
        <v>2024</v>
      </c>
      <c r="D958" s="2" t="s">
        <v>211</v>
      </c>
      <c r="E958" s="2" t="s">
        <v>211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11" t="s">
        <v>1382</v>
      </c>
    </row>
    <row r="959" spans="1:18">
      <c r="A959" s="2">
        <v>975</v>
      </c>
      <c r="B959" s="2" t="s">
        <v>212</v>
      </c>
      <c r="C959" s="2">
        <f>YEAR(GC[[#This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11" t="s">
        <v>1383</v>
      </c>
    </row>
    <row r="960" spans="1:18">
      <c r="A960" s="2">
        <v>976</v>
      </c>
      <c r="B960" s="2" t="s">
        <v>212</v>
      </c>
      <c r="C960" s="2">
        <f>YEAR(GC[[#This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11" t="s">
        <v>1384</v>
      </c>
    </row>
    <row r="961" spans="1:18">
      <c r="A961" s="2">
        <v>977</v>
      </c>
      <c r="B961" s="2" t="s">
        <v>212</v>
      </c>
      <c r="C961" s="2">
        <f>YEAR(GC[[#This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1130</v>
      </c>
    </row>
    <row r="962" spans="1:18">
      <c r="A962" s="2">
        <v>978</v>
      </c>
      <c r="B962" s="2" t="s">
        <v>212</v>
      </c>
      <c r="C962" s="2">
        <f>YEAR(GC[[#This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1385</v>
      </c>
    </row>
    <row r="963" spans="1:18">
      <c r="A963" s="2">
        <v>979</v>
      </c>
      <c r="B963" s="2" t="s">
        <v>212</v>
      </c>
      <c r="C963" s="2">
        <f>YEAR(GC[[#This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1385</v>
      </c>
    </row>
    <row r="964" spans="1:18">
      <c r="A964" s="2">
        <v>980</v>
      </c>
      <c r="B964" s="2" t="s">
        <v>212</v>
      </c>
      <c r="C964" s="2">
        <f>YEAR(GC[[#This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1385</v>
      </c>
    </row>
    <row r="965" spans="1:18">
      <c r="A965" s="2">
        <v>981</v>
      </c>
      <c r="B965" s="2" t="s">
        <v>212</v>
      </c>
      <c r="C965" s="2">
        <f>YEAR(GC[[#This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212</v>
      </c>
      <c r="C966" s="2">
        <f>YEAR(GC[[#This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11" t="s">
        <v>1386</v>
      </c>
    </row>
    <row r="967" spans="1:18">
      <c r="A967" s="2">
        <v>983</v>
      </c>
      <c r="B967" s="2" t="s">
        <v>212</v>
      </c>
      <c r="C967" s="2">
        <f>YEAR(GC[[#This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11" t="s">
        <v>1387</v>
      </c>
    </row>
    <row r="968" spans="1:18">
      <c r="A968" s="2">
        <v>984</v>
      </c>
      <c r="B968" s="2" t="s">
        <v>212</v>
      </c>
      <c r="C968" s="2">
        <f>YEAR(GC[[#This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11" t="s">
        <v>1388</v>
      </c>
    </row>
    <row r="969" spans="1:18">
      <c r="A969" s="2">
        <v>985</v>
      </c>
      <c r="B969" s="2" t="s">
        <v>212</v>
      </c>
      <c r="C969" s="2">
        <f>YEAR(GC[[#This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11" t="s">
        <v>1389</v>
      </c>
    </row>
    <row r="970" spans="1:18">
      <c r="A970" s="2">
        <v>986</v>
      </c>
      <c r="B970" s="2" t="s">
        <v>212</v>
      </c>
      <c r="C970" s="2">
        <f>YEAR(GC[[#This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11" t="s">
        <v>1390</v>
      </c>
    </row>
    <row r="971" spans="1:18">
      <c r="A971" s="2">
        <v>987</v>
      </c>
      <c r="B971" s="2" t="s">
        <v>212</v>
      </c>
      <c r="C971" s="2">
        <f>YEAR(GC[[#This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11" t="s">
        <v>1391</v>
      </c>
    </row>
    <row r="972" spans="1:18">
      <c r="A972" s="2">
        <v>988</v>
      </c>
      <c r="B972" s="2" t="s">
        <v>212</v>
      </c>
      <c r="C972" s="2">
        <f>YEAR(GC[[#This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11" t="s">
        <v>1392</v>
      </c>
    </row>
    <row r="973" spans="1:18">
      <c r="A973" s="2">
        <v>989</v>
      </c>
      <c r="B973" s="2" t="s">
        <v>212</v>
      </c>
      <c r="C973" s="2">
        <f>YEAR(GC[[#This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1393</v>
      </c>
    </row>
    <row r="974" spans="1:18">
      <c r="A974" s="2">
        <v>990</v>
      </c>
      <c r="B974" s="2" t="s">
        <v>212</v>
      </c>
      <c r="C974" s="2">
        <f>YEAR(GC[[#This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1394</v>
      </c>
    </row>
    <row r="975" spans="1:18">
      <c r="A975" s="2">
        <v>991</v>
      </c>
      <c r="B975" s="2" t="s">
        <v>212</v>
      </c>
      <c r="C975" s="2">
        <f>YEAR(GC[[#This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1395</v>
      </c>
    </row>
    <row r="976" spans="1:18">
      <c r="A976" s="2">
        <v>992</v>
      </c>
      <c r="B976" s="2" t="s">
        <v>212</v>
      </c>
      <c r="C976" s="2">
        <f>YEAR(GC[[#This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1396</v>
      </c>
    </row>
    <row r="977" spans="1:18">
      <c r="A977" s="2">
        <v>993</v>
      </c>
      <c r="B977" s="2" t="s">
        <v>212</v>
      </c>
      <c r="C977" s="2">
        <f>YEAR(GC[[#This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1397</v>
      </c>
    </row>
    <row r="978" spans="1:18">
      <c r="A978" s="2">
        <v>994</v>
      </c>
      <c r="B978" s="2" t="s">
        <v>212</v>
      </c>
      <c r="C978" s="2">
        <f>YEAR(GC[[#This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1276</v>
      </c>
    </row>
    <row r="979" spans="1:18">
      <c r="A979" s="2">
        <v>995</v>
      </c>
      <c r="B979" s="2" t="s">
        <v>212</v>
      </c>
      <c r="C979" s="2">
        <f>YEAR(GC[[#This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1276</v>
      </c>
    </row>
    <row r="980" spans="1:18">
      <c r="A980" s="2">
        <v>996</v>
      </c>
      <c r="B980" s="2" t="s">
        <v>212</v>
      </c>
      <c r="C980" s="2">
        <f>YEAR(GC[[#This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1398</v>
      </c>
    </row>
    <row r="981" spans="1:18">
      <c r="A981" s="2">
        <v>997</v>
      </c>
      <c r="B981" s="2" t="s">
        <v>212</v>
      </c>
      <c r="C981" s="2">
        <f>YEAR(GC[[#This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1398</v>
      </c>
    </row>
    <row r="982" spans="1:18">
      <c r="A982" s="2">
        <v>998</v>
      </c>
      <c r="B982" s="2" t="s">
        <v>212</v>
      </c>
      <c r="C982" s="2">
        <f>YEAR(GC[[#This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1399</v>
      </c>
    </row>
    <row r="983" spans="1:18">
      <c r="A983" s="2">
        <v>999</v>
      </c>
      <c r="B983" s="2" t="s">
        <v>212</v>
      </c>
      <c r="C983" s="2">
        <f>YEAR(GC[[#This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1400</v>
      </c>
    </row>
    <row r="984" spans="1:18">
      <c r="A984" s="2">
        <v>1000</v>
      </c>
      <c r="B984" s="2" t="s">
        <v>212</v>
      </c>
      <c r="C984" s="2">
        <f>YEAR(GC[[#This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1401</v>
      </c>
    </row>
    <row r="985" spans="1:18">
      <c r="A985" s="2">
        <v>1001</v>
      </c>
      <c r="B985" s="2" t="s">
        <v>212</v>
      </c>
      <c r="C985" s="2">
        <f>YEAR(GC[[#This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1402</v>
      </c>
    </row>
    <row r="986" spans="1:18">
      <c r="A986" s="2">
        <v>1002</v>
      </c>
      <c r="B986" s="2" t="s">
        <v>212</v>
      </c>
      <c r="C986" s="2">
        <f>YEAR(GC[[#This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1403</v>
      </c>
    </row>
    <row r="987" spans="1:18">
      <c r="A987" s="2">
        <v>1003</v>
      </c>
      <c r="B987" s="2" t="s">
        <v>212</v>
      </c>
      <c r="C987" s="2">
        <f>YEAR(GC[[#This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11" t="s">
        <v>1404</v>
      </c>
    </row>
    <row r="988" spans="1:18">
      <c r="A988" s="2">
        <v>1004</v>
      </c>
      <c r="B988" s="2" t="s">
        <v>212</v>
      </c>
      <c r="C988" s="2">
        <f>YEAR(GC[[#This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212</v>
      </c>
      <c r="C989" s="2">
        <f>YEAR(GC[[#This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11" t="s">
        <v>1405</v>
      </c>
    </row>
    <row r="990" spans="1:18">
      <c r="A990" s="2">
        <v>1006</v>
      </c>
      <c r="B990" s="2" t="s">
        <v>212</v>
      </c>
      <c r="C990" s="2">
        <f>YEAR(GC[[#This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11" t="s">
        <v>1406</v>
      </c>
    </row>
    <row r="991" spans="1:18">
      <c r="A991" s="2">
        <v>1007</v>
      </c>
      <c r="B991" s="2" t="s">
        <v>212</v>
      </c>
      <c r="C991" s="2">
        <f>YEAR(GC[[#This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11" t="s">
        <v>1407</v>
      </c>
    </row>
    <row r="992" spans="1:18">
      <c r="A992" s="2">
        <v>1008</v>
      </c>
      <c r="B992" s="2" t="s">
        <v>212</v>
      </c>
      <c r="C992" s="2">
        <f>YEAR(GC[[#This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11" t="s">
        <v>1408</v>
      </c>
    </row>
    <row r="993" spans="1:18">
      <c r="A993" s="2">
        <v>1009</v>
      </c>
      <c r="B993" s="2" t="s">
        <v>212</v>
      </c>
      <c r="C993" s="2">
        <f>YEAR(GC[[#This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11" t="s">
        <v>1409</v>
      </c>
    </row>
    <row r="994" spans="1:18">
      <c r="A994" s="2">
        <v>1010</v>
      </c>
      <c r="B994" s="2" t="s">
        <v>212</v>
      </c>
      <c r="C994" s="2">
        <f>YEAR(GC[[#This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212</v>
      </c>
      <c r="C995" s="2">
        <f>YEAR(GC[[#This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11" t="s">
        <v>1410</v>
      </c>
    </row>
    <row r="996" spans="1:18">
      <c r="A996" s="2">
        <v>1012</v>
      </c>
      <c r="B996" s="2" t="s">
        <v>212</v>
      </c>
      <c r="C996" s="2">
        <f>YEAR(GC[[#This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11" t="s">
        <v>1411</v>
      </c>
    </row>
    <row r="997" spans="1:18">
      <c r="A997" s="2">
        <v>1013</v>
      </c>
      <c r="B997" s="2" t="s">
        <v>212</v>
      </c>
      <c r="C997" s="2">
        <f>YEAR(GC[[#This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11" t="s">
        <v>1412</v>
      </c>
    </row>
    <row r="998" spans="1:18">
      <c r="A998" s="2">
        <v>1014</v>
      </c>
      <c r="B998" s="2" t="s">
        <v>212</v>
      </c>
      <c r="C998" s="2">
        <f>YEAR(GC[[#This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11" t="s">
        <v>1413</v>
      </c>
    </row>
    <row r="999" spans="1:18">
      <c r="A999" s="2">
        <v>1015</v>
      </c>
      <c r="B999" s="2" t="s">
        <v>212</v>
      </c>
      <c r="C999" s="2">
        <f>YEAR(GC[[#This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212</v>
      </c>
      <c r="C1000" s="2">
        <f>YEAR(GC[[#This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11" t="s">
        <v>1414</v>
      </c>
    </row>
    <row r="1001" spans="1:18">
      <c r="A1001" s="2">
        <v>1017</v>
      </c>
      <c r="B1001" s="2" t="s">
        <v>212</v>
      </c>
      <c r="C1001" s="2">
        <f>YEAR(GC[[#This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11" t="s">
        <v>1415</v>
      </c>
    </row>
    <row r="1002" spans="1:18">
      <c r="A1002" s="2">
        <v>1018</v>
      </c>
      <c r="B1002" s="2" t="s">
        <v>212</v>
      </c>
      <c r="C1002" s="2">
        <f>YEAR(GC[[#This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212</v>
      </c>
      <c r="C1003" s="2">
        <f>YEAR(GC[[#This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1416</v>
      </c>
    </row>
    <row r="1004" spans="1:18">
      <c r="A1004" s="2">
        <v>1020</v>
      </c>
      <c r="B1004" s="2" t="s">
        <v>212</v>
      </c>
      <c r="C1004" s="2">
        <f>YEAR(GC[[#This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1417</v>
      </c>
    </row>
    <row r="1005" spans="1:18">
      <c r="A1005" s="2">
        <v>1021</v>
      </c>
      <c r="B1005" s="2" t="s">
        <v>212</v>
      </c>
      <c r="C1005" s="2">
        <f>YEAR(GC[[#This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212</v>
      </c>
      <c r="C1006" s="2">
        <f>YEAR(GC[[#This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212</v>
      </c>
      <c r="C1007" s="2">
        <f>YEAR(GC[[#This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212</v>
      </c>
      <c r="C1008" s="2">
        <f>YEAR(GC[[#This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1418</v>
      </c>
    </row>
    <row r="1009" spans="1:18">
      <c r="A1009" s="2">
        <v>1025</v>
      </c>
      <c r="B1009" s="2" t="s">
        <v>212</v>
      </c>
      <c r="C1009" s="2">
        <f>YEAR(GC[[#This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212</v>
      </c>
      <c r="C1010" s="2">
        <f>YEAR(GC[[#This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1419</v>
      </c>
    </row>
    <row r="1011" spans="1:18">
      <c r="A1011" s="2">
        <v>1027</v>
      </c>
      <c r="B1011" s="2" t="s">
        <v>212</v>
      </c>
      <c r="C1011" s="2">
        <f>YEAR(GC[[#This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212</v>
      </c>
      <c r="C1012" s="2">
        <f>YEAR(GC[[#This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1420</v>
      </c>
    </row>
    <row r="1013" spans="1:18">
      <c r="A1013" s="2">
        <v>1029</v>
      </c>
      <c r="B1013" s="2" t="s">
        <v>212</v>
      </c>
      <c r="C1013" s="2">
        <f>YEAR(GC[[#This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1421</v>
      </c>
    </row>
    <row r="1014" spans="1:18">
      <c r="A1014" s="2">
        <v>1030</v>
      </c>
      <c r="B1014" s="2" t="s">
        <v>212</v>
      </c>
      <c r="C1014" s="2">
        <f>YEAR(GC[[#This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212</v>
      </c>
      <c r="C1015" s="2">
        <f>YEAR(GC[[#This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212</v>
      </c>
      <c r="C1016" s="2">
        <f>YEAR(GC[[#This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1422</v>
      </c>
    </row>
    <row r="1017" spans="1:18">
      <c r="A1017" s="2">
        <v>1033</v>
      </c>
      <c r="B1017" s="2" t="s">
        <v>212</v>
      </c>
      <c r="C1017" s="2">
        <f>YEAR(GC[[#This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212</v>
      </c>
      <c r="C1018" s="2">
        <f>YEAR(GC[[#This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1423</v>
      </c>
    </row>
    <row r="1019" spans="1:18">
      <c r="A1019" s="2">
        <v>1035</v>
      </c>
      <c r="B1019" s="2" t="s">
        <v>212</v>
      </c>
      <c r="C1019" s="2">
        <f>YEAR(GC[[#This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1424</v>
      </c>
    </row>
    <row r="1020" spans="1:18">
      <c r="A1020" s="2">
        <v>1036</v>
      </c>
      <c r="B1020" s="2" t="s">
        <v>212</v>
      </c>
      <c r="C1020" s="2">
        <f>YEAR(GC[[#This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1425</v>
      </c>
    </row>
    <row r="1021" spans="1:18">
      <c r="A1021" s="2">
        <v>1037</v>
      </c>
      <c r="B1021" s="2" t="s">
        <v>212</v>
      </c>
      <c r="C1021" s="2">
        <f>YEAR(GC[[#This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212</v>
      </c>
      <c r="C1022" s="2">
        <f>YEAR(GC[[#This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212</v>
      </c>
      <c r="C1023" s="2">
        <f>YEAR(GC[[#This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1426</v>
      </c>
    </row>
    <row r="1024" spans="1:18">
      <c r="A1024" s="2">
        <v>1040</v>
      </c>
      <c r="B1024" s="2" t="s">
        <v>212</v>
      </c>
      <c r="C1024" s="2">
        <f>YEAR(GC[[#This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212</v>
      </c>
      <c r="C1025" s="2">
        <f>YEAR(GC[[#This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1427</v>
      </c>
    </row>
    <row r="1026" spans="1:18">
      <c r="A1026" s="2">
        <v>1042</v>
      </c>
      <c r="B1026" s="2" t="s">
        <v>212</v>
      </c>
      <c r="C1026" s="2">
        <f>YEAR(GC[[#This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1426</v>
      </c>
    </row>
    <row r="1027" spans="1:18">
      <c r="A1027" s="2">
        <v>1043</v>
      </c>
      <c r="B1027" s="2" t="s">
        <v>212</v>
      </c>
      <c r="C1027" s="2">
        <f>YEAR(GC[[#This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212</v>
      </c>
      <c r="C1028" s="2">
        <f>YEAR(GC[[#This Row],[Date]])</f>
        <v>2025</v>
      </c>
      <c r="D1028" s="2" t="s">
        <v>211</v>
      </c>
      <c r="E1028" s="2" t="s">
        <v>211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1426</v>
      </c>
    </row>
    <row r="1029" spans="1:18">
      <c r="A1029" s="2">
        <v>1045</v>
      </c>
      <c r="B1029" s="2" t="s">
        <v>212</v>
      </c>
      <c r="C1029" s="2">
        <f>YEAR(GC[[#This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212</v>
      </c>
      <c r="C1030" s="2">
        <f>YEAR(GC[[#This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212</v>
      </c>
      <c r="C1031" s="2">
        <f>YEAR(GC[[#This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212</v>
      </c>
      <c r="C1032" s="2">
        <f>YEAR(GC[[#This Row],[Date]])</f>
        <v>2025</v>
      </c>
      <c r="D1032" s="2" t="s">
        <v>211</v>
      </c>
      <c r="E1032" s="2" t="s">
        <v>211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212</v>
      </c>
      <c r="C1033" s="2">
        <f>YEAR(GC[[#This Row],[Date]])</f>
        <v>2025</v>
      </c>
      <c r="D1033" s="2" t="s">
        <v>211</v>
      </c>
      <c r="E1033" s="2" t="s">
        <v>211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212</v>
      </c>
      <c r="C1034" s="2">
        <f>YEAR(GC[[#This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212</v>
      </c>
      <c r="C1035" s="2">
        <f>YEAR(GC[[#This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212</v>
      </c>
      <c r="C1036" s="2">
        <f>YEAR(GC[[#This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212</v>
      </c>
      <c r="C1037" s="2">
        <f>YEAR(GC[[#This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212</v>
      </c>
      <c r="C1038" s="2">
        <f>YEAR(GC[[#This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1428</v>
      </c>
    </row>
    <row r="1039" spans="1:18">
      <c r="A1039" s="2">
        <v>1055</v>
      </c>
      <c r="B1039" s="2" t="s">
        <v>212</v>
      </c>
      <c r="C1039" s="2">
        <f>YEAR(GC[[#This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212</v>
      </c>
      <c r="C1040" s="2">
        <f>YEAR(GC[[#This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1428</v>
      </c>
    </row>
    <row r="1041" spans="1:18">
      <c r="A1041" s="2">
        <v>1057</v>
      </c>
      <c r="B1041" s="2" t="s">
        <v>212</v>
      </c>
      <c r="C1041" s="2">
        <f>YEAR(GC[[#This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1428</v>
      </c>
    </row>
    <row r="1042" spans="1:18">
      <c r="A1042" s="2">
        <v>1058</v>
      </c>
      <c r="B1042" s="2" t="s">
        <v>212</v>
      </c>
      <c r="C1042" s="2">
        <f>YEAR(GC[[#This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1428</v>
      </c>
    </row>
    <row r="1043" spans="1:18">
      <c r="A1043" s="2">
        <v>1059</v>
      </c>
      <c r="B1043" s="2" t="s">
        <v>212</v>
      </c>
      <c r="C1043" s="2">
        <f>YEAR(GC[[#This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1429</v>
      </c>
    </row>
    <row r="1044" spans="1:18">
      <c r="A1044" s="2">
        <v>1060</v>
      </c>
      <c r="B1044" s="2" t="s">
        <v>212</v>
      </c>
      <c r="C1044" s="2">
        <f>YEAR(GC[[#This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1429</v>
      </c>
    </row>
    <row r="1045" spans="1:18">
      <c r="A1045" s="2">
        <v>1061</v>
      </c>
      <c r="B1045" s="2" t="s">
        <v>212</v>
      </c>
      <c r="C1045" s="2">
        <f>YEAR(GC[[#This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1428</v>
      </c>
    </row>
    <row r="1046" spans="1:18">
      <c r="A1046" s="2">
        <v>1062</v>
      </c>
      <c r="B1046" s="2" t="s">
        <v>212</v>
      </c>
      <c r="C1046" s="2">
        <f>YEAR(GC[[#This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212</v>
      </c>
      <c r="C1047" s="2">
        <f>YEAR(GC[[#This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212</v>
      </c>
      <c r="C1048" s="2">
        <f>YEAR(GC[[#This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212</v>
      </c>
      <c r="C1049" s="2">
        <f>YEAR(GC[[#This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212</v>
      </c>
      <c r="C1050" s="2">
        <f>YEAR(GC[[#This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1430</v>
      </c>
    </row>
    <row r="1051" spans="1:18">
      <c r="A1051" s="2">
        <v>1067</v>
      </c>
      <c r="B1051" s="2" t="s">
        <v>212</v>
      </c>
      <c r="C1051" s="2">
        <f>YEAR(GC[[#This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1130</v>
      </c>
    </row>
    <row r="1052" spans="1:18">
      <c r="A1052" s="2">
        <v>1068</v>
      </c>
      <c r="B1052" s="2" t="s">
        <v>212</v>
      </c>
      <c r="C1052" s="2">
        <f>YEAR(GC[[#This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212</v>
      </c>
      <c r="C1053" s="2">
        <f>YEAR(GC[[#This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212</v>
      </c>
      <c r="C1054" s="2">
        <f>YEAR(GC[[#This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212</v>
      </c>
      <c r="C1055" s="2">
        <f>YEAR(GC[[#This Row],[Date]])</f>
        <v>2025</v>
      </c>
      <c r="D1055" s="2" t="s">
        <v>211</v>
      </c>
      <c r="E1055" s="2" t="s">
        <v>211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212</v>
      </c>
      <c r="C1056" s="2">
        <f>YEAR(GC[[#This Row],[Date]])</f>
        <v>2025</v>
      </c>
      <c r="D1056" s="2" t="s">
        <v>211</v>
      </c>
      <c r="E1056" s="2" t="s">
        <v>211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212</v>
      </c>
      <c r="C1057" s="2">
        <f>YEAR(GC[[#This Row],[Date]])</f>
        <v>2025</v>
      </c>
      <c r="D1057" s="2" t="s">
        <v>211</v>
      </c>
      <c r="E1057" s="2" t="s">
        <v>211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212</v>
      </c>
      <c r="C1058" s="2">
        <f>YEAR(GC[[#This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212</v>
      </c>
      <c r="C1059" s="2">
        <f>YEAR(GC[[#This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212</v>
      </c>
      <c r="C1060" s="2">
        <f>YEAR(GC[[#This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212</v>
      </c>
      <c r="C1061" s="2">
        <f>YEAR(GC[[#This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212</v>
      </c>
      <c r="C1062" s="2">
        <f>YEAR(GC[[#This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212</v>
      </c>
      <c r="C1063" s="2">
        <f>YEAR(GC[[#This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212</v>
      </c>
      <c r="C1064" s="2">
        <f>YEAR(GC[[#This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212</v>
      </c>
      <c r="C1065" s="2">
        <f>YEAR(GC[[#This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212</v>
      </c>
      <c r="C1066" s="2">
        <f>YEAR(GC[[#This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212</v>
      </c>
      <c r="C1067" s="2">
        <f>YEAR(GC[[#This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212</v>
      </c>
      <c r="C1068" s="2">
        <f>YEAR(GC[[#This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212</v>
      </c>
      <c r="C1069" s="2">
        <f>YEAR(GC[[#This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212</v>
      </c>
      <c r="C1070" s="2">
        <f>YEAR(GC[[#This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212</v>
      </c>
      <c r="C1071" s="2">
        <f>YEAR(GC[[#This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212</v>
      </c>
      <c r="C1072" s="2">
        <f>YEAR(GC[[#This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212</v>
      </c>
      <c r="C1073" s="2">
        <f>YEAR(GC[[#This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212</v>
      </c>
      <c r="C1074" s="2">
        <f>YEAR(GC[[#This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212</v>
      </c>
      <c r="C1075" s="2">
        <f>YEAR(GC[[#This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212</v>
      </c>
      <c r="C1076" s="2">
        <f>YEAR(GC[[#This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212</v>
      </c>
      <c r="C1077" s="2">
        <f>YEAR(GC[[#This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212</v>
      </c>
      <c r="C1078" s="2">
        <f>YEAR(GC[[#This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212</v>
      </c>
      <c r="C1079" s="2">
        <f>YEAR(GC[[#This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212</v>
      </c>
      <c r="C1080" s="2">
        <f>YEAR(GC[[#This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212</v>
      </c>
      <c r="C1081" s="2">
        <f>YEAR(GC[[#This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212</v>
      </c>
      <c r="C1082" s="2">
        <f>YEAR(GC[[#This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212</v>
      </c>
      <c r="C1083" s="2">
        <f>YEAR(GC[[#This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212</v>
      </c>
      <c r="C1084" s="2">
        <f>YEAR(GC[[#This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212</v>
      </c>
      <c r="C1085" s="2">
        <f>YEAR(GC[[#This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212</v>
      </c>
      <c r="C1086" s="2">
        <f>YEAR(GC[[#This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212</v>
      </c>
      <c r="C1087" s="2">
        <f>YEAR(GC[[#This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212</v>
      </c>
      <c r="C1088" s="2">
        <f>YEAR(GC[[#This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212</v>
      </c>
      <c r="C1089" s="2">
        <f>YEAR(GC[[#This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212</v>
      </c>
      <c r="C1090" s="2">
        <f>YEAR(GC[[#This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212</v>
      </c>
      <c r="C1091" s="2">
        <f>YEAR(GC[[#This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212</v>
      </c>
      <c r="C1092" s="2">
        <f>YEAR(GC[[#This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212</v>
      </c>
      <c r="C1093" s="2">
        <f>YEAR(GC[[#This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212</v>
      </c>
      <c r="C1094" s="2">
        <f>YEAR(GC[[#This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212</v>
      </c>
      <c r="C1095" s="2">
        <f>YEAR(GC[[#This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212</v>
      </c>
      <c r="C1096" s="2">
        <f>YEAR(GC[[#This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212</v>
      </c>
      <c r="C1097" s="2">
        <f>YEAR(GC[[#This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212</v>
      </c>
      <c r="C1098" s="2">
        <f>YEAR(GC[[#This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212</v>
      </c>
      <c r="C1099" s="2">
        <f>YEAR(GC[[#This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212</v>
      </c>
      <c r="C1100" s="2">
        <f>YEAR(GC[[#This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212</v>
      </c>
      <c r="C1101" s="2">
        <f>YEAR(GC[[#This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212</v>
      </c>
      <c r="C1102" s="2">
        <f>YEAR(GC[[#This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212</v>
      </c>
      <c r="C1103" s="2">
        <f>YEAR(GC[[#This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212</v>
      </c>
      <c r="C1104" s="2">
        <f>YEAR(GC[[#This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212</v>
      </c>
      <c r="C1105" s="2">
        <f>YEAR(GC[[#This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212</v>
      </c>
      <c r="C1106" s="2">
        <f>YEAR(GC[[#This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212</v>
      </c>
      <c r="C1107" s="2">
        <f>YEAR(GC[[#This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212</v>
      </c>
      <c r="C1108" s="2">
        <f>YEAR(GC[[#This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212</v>
      </c>
      <c r="C1109" s="2">
        <f>YEAR(GC[[#This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212</v>
      </c>
      <c r="C1110" s="2">
        <f>YEAR(GC[[#This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212</v>
      </c>
      <c r="C1111" s="2">
        <f>YEAR(GC[[#This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212</v>
      </c>
      <c r="C1112" s="2">
        <f>YEAR(GC[[#This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212</v>
      </c>
      <c r="C1113" s="2">
        <f>YEAR(GC[[#This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212</v>
      </c>
      <c r="C1114" s="2">
        <f>YEAR(GC[[#This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212</v>
      </c>
      <c r="C1115" s="2">
        <f>YEAR(GC[[#This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212</v>
      </c>
      <c r="C1116" s="2">
        <f>YEAR(GC[[#This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212</v>
      </c>
      <c r="C1117" s="2">
        <f>YEAR(GC[[#This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212</v>
      </c>
      <c r="C1118" s="2">
        <f>YEAR(GC[[#This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212</v>
      </c>
      <c r="C1119" s="2">
        <f>YEAR(GC[[#This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212</v>
      </c>
      <c r="C1120" s="2">
        <f>YEAR(GC[[#This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212</v>
      </c>
      <c r="C1121" s="2">
        <f>YEAR(GC[[#This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212</v>
      </c>
      <c r="C1122" s="2">
        <f>YEAR(GC[[#This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212</v>
      </c>
      <c r="C1123" s="2">
        <f>YEAR(GC[[#This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212</v>
      </c>
      <c r="C1124" s="2">
        <f>YEAR(GC[[#This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212</v>
      </c>
      <c r="C1125" s="2">
        <f>YEAR(GC[[#This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212</v>
      </c>
      <c r="C1126" s="2">
        <f>YEAR(GC[[#This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212</v>
      </c>
      <c r="C1127" s="2">
        <f>YEAR(GC[[#This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212</v>
      </c>
      <c r="C1128" s="2">
        <f>YEAR(GC[[#This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212</v>
      </c>
      <c r="C1129" s="2">
        <f>YEAR(GC[[#This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212</v>
      </c>
      <c r="C1130" s="2">
        <f>YEAR(GC[[#This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1431</v>
      </c>
    </row>
    <row r="1131" spans="1:18">
      <c r="A1131" s="2">
        <v>1147</v>
      </c>
      <c r="B1131" s="2" t="s">
        <v>212</v>
      </c>
      <c r="C1131" s="2">
        <f>YEAR(GC[[#This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1615</v>
      </c>
    </row>
    <row r="1132" spans="1:18">
      <c r="A1132" s="2">
        <v>1148</v>
      </c>
      <c r="B1132" s="2" t="s">
        <v>212</v>
      </c>
      <c r="C1132" s="2">
        <f>YEAR(GC[[#This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1618</v>
      </c>
    </row>
    <row r="1133" spans="1:18">
      <c r="A1133" s="2">
        <v>1149</v>
      </c>
      <c r="B1133" s="2" t="s">
        <v>212</v>
      </c>
      <c r="C1133" s="2">
        <f>YEAR(GC[[#This Row],[Date]])</f>
        <v>2025</v>
      </c>
      <c r="D1133" s="2" t="s">
        <v>211</v>
      </c>
      <c r="E1133" s="2" t="s">
        <v>211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1617</v>
      </c>
    </row>
    <row r="1134" spans="1:18">
      <c r="A1134" s="2">
        <v>1150</v>
      </c>
      <c r="B1134" s="2" t="s">
        <v>212</v>
      </c>
      <c r="C1134" s="2">
        <f>YEAR(GC[[#This Row],[Date]])</f>
        <v>2025</v>
      </c>
      <c r="D1134" s="2" t="s">
        <v>211</v>
      </c>
      <c r="E1134" s="2" t="s">
        <v>211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1619</v>
      </c>
    </row>
    <row r="1135" spans="1:18">
      <c r="A1135" s="2">
        <v>1151</v>
      </c>
      <c r="B1135" s="2" t="s">
        <v>212</v>
      </c>
      <c r="C1135" s="2">
        <f>YEAR(GC[[#This Row],[Date]])</f>
        <v>2025</v>
      </c>
      <c r="D1135" s="2" t="s">
        <v>211</v>
      </c>
      <c r="E1135" s="2" t="s">
        <v>211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1620</v>
      </c>
    </row>
    <row r="1136" spans="1:18">
      <c r="A1136" s="2">
        <v>1152</v>
      </c>
      <c r="B1136" s="2" t="s">
        <v>212</v>
      </c>
      <c r="C1136" s="2">
        <f>YEAR(GC[[#This Row],[Date]])</f>
        <v>2025</v>
      </c>
      <c r="D1136" s="2" t="s">
        <v>211</v>
      </c>
      <c r="E1136" s="2" t="s">
        <v>211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1621</v>
      </c>
    </row>
    <row r="1137" spans="1:18">
      <c r="A1137" s="2">
        <v>1153</v>
      </c>
      <c r="B1137" s="2" t="s">
        <v>212</v>
      </c>
      <c r="C1137" s="2">
        <f>YEAR(GC[[#This Row],[Date]])</f>
        <v>2025</v>
      </c>
      <c r="D1137" s="2" t="s">
        <v>211</v>
      </c>
      <c r="E1137" s="2" t="s">
        <v>211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212</v>
      </c>
      <c r="C1138" s="2">
        <f>YEAR(GC[[#This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1622</v>
      </c>
    </row>
    <row r="1139" spans="1:18">
      <c r="A1139" s="2">
        <v>1155</v>
      </c>
      <c r="B1139" s="2" t="s">
        <v>212</v>
      </c>
      <c r="C1139" s="2">
        <f>YEAR(GC[[#This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212</v>
      </c>
      <c r="C1140" s="2">
        <f>YEAR(GC[[#This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212</v>
      </c>
      <c r="C1141" s="2">
        <f>YEAR(GC[[#This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212</v>
      </c>
      <c r="C1142" s="2">
        <f>YEAR(GC[[#This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212</v>
      </c>
      <c r="C1143" s="2">
        <f>YEAR(GC[[#This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212</v>
      </c>
      <c r="C1144" s="2">
        <f>YEAR(GC[[#This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212</v>
      </c>
      <c r="C1145" s="2">
        <f>YEAR(GC[[#This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212</v>
      </c>
      <c r="C1146" s="2">
        <f>YEAR(GC[[#This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211</v>
      </c>
      <c r="E1160" s="2" t="s">
        <v>211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1627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1628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1635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1636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1637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1639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61"/>
        <v>30</v>
      </c>
      <c r="H1168" s="19">
        <f t="shared" ref="H1168:H1194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1644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1641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1643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1645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si="161"/>
        <v>30</v>
      </c>
      <c r="H1172" s="19">
        <f t="shared" si="162"/>
        <v>45821</v>
      </c>
      <c r="Q1172" s="2">
        <f>SUM(GC[[#This Row],[IC1_Inv1_GC]:[IC2_Inv2_GC]])</f>
        <v>0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si="161"/>
        <v>30</v>
      </c>
      <c r="H1173" s="19">
        <f t="shared" si="162"/>
        <v>45822</v>
      </c>
      <c r="Q1173" s="2">
        <f>SUM(GC[[#This Row],[IC1_Inv1_GC]:[IC2_Inv2_GC]])</f>
        <v>0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si="161"/>
        <v>30</v>
      </c>
      <c r="H1174" s="19">
        <f t="shared" si="162"/>
        <v>45823</v>
      </c>
      <c r="Q1174" s="2">
        <f>SUM(GC[[#This Row],[IC1_Inv1_GC]:[IC2_Inv2_GC]])</f>
        <v>0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si="161"/>
        <v>30</v>
      </c>
      <c r="H1175" s="19">
        <f t="shared" si="162"/>
        <v>45824</v>
      </c>
      <c r="Q1175" s="2">
        <f>SUM(GC[[#This Row],[IC1_Inv1_GC]:[IC2_Inv2_GC]])</f>
        <v>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si="161"/>
        <v>30</v>
      </c>
      <c r="H1176" s="19">
        <f t="shared" si="162"/>
        <v>45825</v>
      </c>
      <c r="Q1176" s="2">
        <f>SUM(GC[[#This Row],[IC1_Inv1_GC]:[IC2_Inv2_GC]])</f>
        <v>0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161"/>
        <v>30</v>
      </c>
      <c r="H1177" s="19">
        <f t="shared" si="162"/>
        <v>45826</v>
      </c>
      <c r="Q1177" s="2">
        <f>SUM(GC[[#This Row],[IC1_Inv1_GC]:[IC2_Inv2_GC]])</f>
        <v>0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161"/>
        <v>30</v>
      </c>
      <c r="H1178" s="19">
        <f t="shared" si="162"/>
        <v>45827</v>
      </c>
      <c r="Q1178" s="2">
        <f>SUM(GC[[#This Row],[IC1_Inv1_GC]:[IC2_Inv2_GC]])</f>
        <v>0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161"/>
        <v>30</v>
      </c>
      <c r="H1179" s="19">
        <f t="shared" si="162"/>
        <v>45828</v>
      </c>
      <c r="Q1179" s="2">
        <f>SUM(GC[[#This Row],[IC1_Inv1_GC]:[IC2_Inv2_GC]])</f>
        <v>0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161"/>
        <v>30</v>
      </c>
      <c r="H1180" s="19">
        <f t="shared" si="162"/>
        <v>45829</v>
      </c>
      <c r="Q1180" s="2">
        <f>SUM(GC[[#This Row],[IC1_Inv1_GC]:[IC2_Inv2_GC]])</f>
        <v>0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161"/>
        <v>30</v>
      </c>
      <c r="H1181" s="19">
        <f t="shared" si="162"/>
        <v>45830</v>
      </c>
      <c r="Q1181" s="2">
        <f>SUM(GC[[#This Row],[IC1_Inv1_GC]:[IC2_Inv2_GC]])</f>
        <v>0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161"/>
        <v>30</v>
      </c>
      <c r="H1182" s="19">
        <f t="shared" si="162"/>
        <v>45831</v>
      </c>
      <c r="Q1182" s="2">
        <f>SUM(GC[[#This Row],[IC1_Inv1_GC]:[IC2_Inv2_GC]])</f>
        <v>0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si="161"/>
        <v>30</v>
      </c>
      <c r="H1183" s="19">
        <f t="shared" si="162"/>
        <v>45832</v>
      </c>
      <c r="Q1183" s="2">
        <f>SUM(GC[[#This Row],[IC1_Inv1_GC]:[IC2_Inv2_GC]])</f>
        <v>0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si="161"/>
        <v>30</v>
      </c>
      <c r="H1184" s="19">
        <f t="shared" si="162"/>
        <v>45833</v>
      </c>
      <c r="Q1184" s="2">
        <f>SUM(GC[[#This Row],[IC1_Inv1_GC]:[IC2_Inv2_GC]])</f>
        <v>0</v>
      </c>
    </row>
    <row r="1185" spans="1:17">
      <c r="A1185" s="2">
        <v>1201</v>
      </c>
      <c r="B1185" s="2" t="s">
        <v>4</v>
      </c>
      <c r="C1185" s="2">
        <f>YEAR(GC[[#This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si="161"/>
        <v>30</v>
      </c>
      <c r="H1185" s="19">
        <f t="shared" si="162"/>
        <v>45834</v>
      </c>
      <c r="Q1185" s="2">
        <f>SUM(GC[[#This Row],[IC1_Inv1_GC]:[IC2_Inv2_GC]])</f>
        <v>0</v>
      </c>
    </row>
    <row r="1186" spans="1:17">
      <c r="A1186" s="2">
        <v>1202</v>
      </c>
      <c r="B1186" s="2" t="s">
        <v>4</v>
      </c>
      <c r="C1186" s="2">
        <f>YEAR(GC[[#This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si="161"/>
        <v>30</v>
      </c>
      <c r="H1186" s="19">
        <f t="shared" si="162"/>
        <v>45835</v>
      </c>
      <c r="Q1186" s="2">
        <f>SUM(GC[[#This Row],[IC1_Inv1_GC]:[IC2_Inv2_GC]])</f>
        <v>0</v>
      </c>
    </row>
    <row r="1187" spans="1:17">
      <c r="A1187" s="2"/>
      <c r="B1187" s="2" t="s">
        <v>4</v>
      </c>
      <c r="C1187" s="2">
        <f>YEAR(GC[[#This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161"/>
        <v>30</v>
      </c>
      <c r="H1187" s="19">
        <f t="shared" si="162"/>
        <v>45836</v>
      </c>
      <c r="Q1187" s="2">
        <f>SUM(GC[[#This Row],[IC1_Inv1_GC]:[IC2_Inv2_GC]])</f>
        <v>0</v>
      </c>
    </row>
    <row r="1188" spans="1:17">
      <c r="A1188" s="2"/>
      <c r="B1188" s="2" t="s">
        <v>4</v>
      </c>
      <c r="C1188" s="2">
        <f>YEAR(GC[[#This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si="161"/>
        <v>30</v>
      </c>
      <c r="H1188" s="19">
        <f t="shared" si="162"/>
        <v>45837</v>
      </c>
      <c r="Q1188" s="2">
        <f>SUM(GC[[#This Row],[IC1_Inv1_GC]:[IC2_Inv2_GC]])</f>
        <v>0</v>
      </c>
    </row>
    <row r="1189" spans="1:17">
      <c r="A1189" s="2"/>
      <c r="B1189" s="2"/>
      <c r="C1189" s="2">
        <f>YEAR(GC[[#This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si="161"/>
        <v>30</v>
      </c>
      <c r="H1189" s="19">
        <f t="shared" si="162"/>
        <v>45838</v>
      </c>
      <c r="Q1189" s="2">
        <f>SUM(GC[[#This Row],[IC1_Inv1_GC]:[IC2_Inv2_GC]])</f>
        <v>0</v>
      </c>
    </row>
    <row r="1190" spans="1:17">
      <c r="A1190" s="2"/>
      <c r="B1190" s="2"/>
      <c r="C1190" s="2">
        <f>YEAR(GC[[#This Row],[Date]])</f>
        <v>2025</v>
      </c>
      <c r="D1190" s="2"/>
      <c r="E1190" s="2"/>
      <c r="F1190" s="18"/>
      <c r="G1190" s="2">
        <f t="shared" si="161"/>
        <v>31</v>
      </c>
      <c r="H1190" s="19">
        <f t="shared" si="162"/>
        <v>45839</v>
      </c>
      <c r="Q1190" s="2">
        <f>SUM(GC[[#This Row],[IC1_Inv1_GC]:[IC2_Inv2_GC]])</f>
        <v>0</v>
      </c>
    </row>
    <row r="1191" spans="1:17">
      <c r="A1191" s="2"/>
      <c r="B1191" s="2"/>
      <c r="C1191" s="2">
        <f>YEAR(GC[[#This Row],[Date]])</f>
        <v>2025</v>
      </c>
      <c r="D1191" s="2"/>
      <c r="E1191" s="2"/>
      <c r="F1191" s="18"/>
      <c r="G1191" s="2">
        <f t="shared" si="161"/>
        <v>31</v>
      </c>
      <c r="H1191" s="19">
        <f t="shared" si="162"/>
        <v>45840</v>
      </c>
      <c r="Q1191" s="2">
        <f>SUM(GC[[#This Row],[IC1_Inv1_GC]:[IC2_Inv2_GC]])</f>
        <v>0</v>
      </c>
    </row>
    <row r="1192" spans="1:17">
      <c r="A1192" s="2"/>
      <c r="B1192" s="2"/>
      <c r="C1192" s="2">
        <f>YEAR(GC[[#This Row],[Date]])</f>
        <v>2025</v>
      </c>
      <c r="D1192" s="2"/>
      <c r="E1192" s="2"/>
      <c r="F1192" s="18"/>
      <c r="G1192" s="2">
        <f t="shared" si="161"/>
        <v>31</v>
      </c>
      <c r="H1192" s="19">
        <f t="shared" si="162"/>
        <v>45841</v>
      </c>
      <c r="Q1192" s="2">
        <f>SUM(GC[[#This Row],[IC1_Inv1_GC]:[IC2_Inv2_GC]])</f>
        <v>0</v>
      </c>
    </row>
    <row r="1193" spans="1:17">
      <c r="A1193" s="2"/>
      <c r="B1193" s="2"/>
      <c r="C1193" s="2">
        <f>YEAR(GC[[#This Row],[Date]])</f>
        <v>2025</v>
      </c>
      <c r="D1193" s="2"/>
      <c r="E1193" s="2"/>
      <c r="F1193" s="18"/>
      <c r="G1193" s="2">
        <f t="shared" si="161"/>
        <v>31</v>
      </c>
      <c r="H1193" s="19">
        <f t="shared" si="162"/>
        <v>45842</v>
      </c>
      <c r="Q1193" s="2">
        <f>SUM(GC[[#This Row],[IC1_Inv1_GC]:[IC2_Inv2_GC]])</f>
        <v>0</v>
      </c>
    </row>
    <row r="1194" spans="1:17">
      <c r="A1194" s="2"/>
      <c r="B1194" s="2"/>
      <c r="C1194" s="2">
        <f>YEAR(GC[[#This Row],[Date]])</f>
        <v>2025</v>
      </c>
      <c r="D1194" s="2"/>
      <c r="E1194" s="2"/>
      <c r="F1194" s="18"/>
      <c r="G1194" s="2">
        <f t="shared" si="161"/>
        <v>31</v>
      </c>
      <c r="H1194" s="19">
        <f t="shared" si="162"/>
        <v>45843</v>
      </c>
      <c r="Q1194" s="2">
        <f>SUM(GC[[#This Row],[IC1_Inv1_GC]:[IC2_Inv2_GC]])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04"/>
  <sheetViews>
    <sheetView zoomScaleNormal="100" workbookViewId="0">
      <pane xSplit="8" ySplit="1" topLeftCell="I1588" activePane="bottomRight" state="frozen"/>
      <selection activeCell="I9" sqref="I9"/>
      <selection pane="topRight" activeCell="I9" sqref="I9"/>
      <selection pane="bottomLeft" activeCell="I9" sqref="I9"/>
      <selection pane="bottomRight" activeCell="J1604" sqref="J1604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8.140625" customWidth="1"/>
    <col min="8" max="8" width="10.42578125" bestFit="1" customWidth="1"/>
    <col min="9" max="9" width="45.42578125" customWidth="1"/>
    <col min="10" max="10" width="10.42578125" style="2" customWidth="1"/>
    <col min="11" max="11" width="21.140625" customWidth="1"/>
    <col min="12" max="12" width="17.5703125" customWidth="1"/>
    <col min="13" max="13" width="14" customWidth="1"/>
  </cols>
  <sheetData>
    <row r="1" spans="1:13" ht="45">
      <c r="A1" s="17" t="s">
        <v>7</v>
      </c>
      <c r="B1" s="17" t="s">
        <v>178</v>
      </c>
      <c r="C1" s="17" t="s">
        <v>215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1432</v>
      </c>
      <c r="J1" s="21" t="s">
        <v>1433</v>
      </c>
      <c r="K1" s="20" t="s">
        <v>1434</v>
      </c>
      <c r="L1" s="20" t="s">
        <v>1435</v>
      </c>
      <c r="M1" s="20" t="s">
        <v>924</v>
      </c>
    </row>
    <row r="2" spans="1:13">
      <c r="A2" s="2">
        <v>1</v>
      </c>
      <c r="B2" s="2" t="s">
        <v>208</v>
      </c>
      <c r="C2" s="2">
        <f>YEAR(Table91112[[#This Row],[Date]])</f>
        <v>2022</v>
      </c>
      <c r="D2" s="2" t="s">
        <v>209</v>
      </c>
      <c r="E2" s="2" t="s">
        <v>209</v>
      </c>
      <c r="F2" s="18">
        <v>44682</v>
      </c>
      <c r="G2" s="2">
        <f t="shared" ref="G2:G33" si="0">DAY(EOMONTH(F2,0))</f>
        <v>31</v>
      </c>
      <c r="H2" s="19">
        <v>44687</v>
      </c>
      <c r="I2" t="s">
        <v>1436</v>
      </c>
      <c r="J2" s="2">
        <v>1</v>
      </c>
      <c r="K2" s="3" t="s">
        <v>448</v>
      </c>
    </row>
    <row r="3" spans="1:13">
      <c r="A3" s="2">
        <f t="shared" ref="A3:A66" si="1">A2+1</f>
        <v>2</v>
      </c>
      <c r="B3" s="2" t="s">
        <v>208</v>
      </c>
      <c r="C3" s="2">
        <f>YEAR(Table91112[[#This Row],[Date]])</f>
        <v>2022</v>
      </c>
      <c r="D3" s="2" t="s">
        <v>209</v>
      </c>
      <c r="E3" s="2" t="s">
        <v>209</v>
      </c>
      <c r="F3" s="18">
        <v>44682</v>
      </c>
      <c r="G3" s="2">
        <f t="shared" si="0"/>
        <v>31</v>
      </c>
      <c r="H3" s="19">
        <v>44687</v>
      </c>
      <c r="I3" t="s">
        <v>1437</v>
      </c>
      <c r="J3" s="2">
        <v>1</v>
      </c>
      <c r="K3" s="3" t="s">
        <v>449</v>
      </c>
    </row>
    <row r="4" spans="1:13">
      <c r="A4" s="2">
        <f t="shared" si="1"/>
        <v>3</v>
      </c>
      <c r="B4" s="2" t="s">
        <v>208</v>
      </c>
      <c r="C4" s="2">
        <f>YEAR(Table91112[[#This Row],[Date]])</f>
        <v>2022</v>
      </c>
      <c r="D4" s="2" t="s">
        <v>209</v>
      </c>
      <c r="E4" s="2" t="s">
        <v>209</v>
      </c>
      <c r="F4" s="18">
        <v>44682</v>
      </c>
      <c r="G4" s="2">
        <f t="shared" si="0"/>
        <v>31</v>
      </c>
      <c r="H4" s="19">
        <v>44687</v>
      </c>
      <c r="I4" t="s">
        <v>1437</v>
      </c>
      <c r="J4" s="2">
        <v>1</v>
      </c>
      <c r="K4" s="3" t="s">
        <v>451</v>
      </c>
    </row>
    <row r="5" spans="1:13">
      <c r="A5" s="2">
        <f t="shared" si="1"/>
        <v>4</v>
      </c>
      <c r="B5" s="2" t="s">
        <v>208</v>
      </c>
      <c r="C5" s="2">
        <f>YEAR(Table91112[[#This Row],[Date]])</f>
        <v>2022</v>
      </c>
      <c r="D5" s="2" t="s">
        <v>209</v>
      </c>
      <c r="E5" s="2" t="s">
        <v>209</v>
      </c>
      <c r="F5" s="18">
        <v>44682</v>
      </c>
      <c r="G5" s="2">
        <f t="shared" si="0"/>
        <v>31</v>
      </c>
      <c r="H5" s="19">
        <v>44687</v>
      </c>
      <c r="I5" t="s">
        <v>1436</v>
      </c>
      <c r="J5" s="2">
        <v>1</v>
      </c>
      <c r="K5" s="3" t="s">
        <v>452</v>
      </c>
    </row>
    <row r="6" spans="1:13">
      <c r="A6" s="2">
        <f t="shared" si="1"/>
        <v>5</v>
      </c>
      <c r="B6" s="2" t="s">
        <v>208</v>
      </c>
      <c r="C6" s="2">
        <f>YEAR(Table91112[[#This Row],[Date]])</f>
        <v>2022</v>
      </c>
      <c r="D6" s="2" t="s">
        <v>209</v>
      </c>
      <c r="E6" s="2" t="s">
        <v>209</v>
      </c>
      <c r="F6" s="18">
        <v>44682</v>
      </c>
      <c r="G6" s="2">
        <f t="shared" si="0"/>
        <v>31</v>
      </c>
      <c r="H6" s="19">
        <v>44687</v>
      </c>
      <c r="I6" t="s">
        <v>1436</v>
      </c>
      <c r="J6" s="2">
        <v>1</v>
      </c>
      <c r="K6" s="3" t="s">
        <v>453</v>
      </c>
    </row>
    <row r="7" spans="1:13">
      <c r="A7" s="2">
        <f t="shared" si="1"/>
        <v>6</v>
      </c>
      <c r="B7" s="2" t="s">
        <v>208</v>
      </c>
      <c r="C7" s="2">
        <f>YEAR(Table91112[[#This Row],[Date]])</f>
        <v>2022</v>
      </c>
      <c r="D7" s="2" t="s">
        <v>209</v>
      </c>
      <c r="E7" s="2" t="s">
        <v>209</v>
      </c>
      <c r="F7" s="18">
        <v>44682</v>
      </c>
      <c r="G7" s="2">
        <f t="shared" si="0"/>
        <v>31</v>
      </c>
      <c r="H7" s="19">
        <v>44687</v>
      </c>
      <c r="I7" t="s">
        <v>1437</v>
      </c>
      <c r="J7" s="2">
        <v>1</v>
      </c>
      <c r="K7" s="3" t="s">
        <v>454</v>
      </c>
    </row>
    <row r="8" spans="1:13">
      <c r="A8" s="2">
        <f t="shared" si="1"/>
        <v>7</v>
      </c>
      <c r="B8" s="2" t="s">
        <v>208</v>
      </c>
      <c r="C8" s="2">
        <f>YEAR(Table91112[[#This Row],[Date]])</f>
        <v>2022</v>
      </c>
      <c r="D8" s="2" t="s">
        <v>209</v>
      </c>
      <c r="E8" s="2" t="s">
        <v>209</v>
      </c>
      <c r="F8" s="18">
        <v>44743</v>
      </c>
      <c r="G8" s="2">
        <f t="shared" si="0"/>
        <v>31</v>
      </c>
      <c r="H8" s="19">
        <v>44751</v>
      </c>
      <c r="I8" t="s">
        <v>1438</v>
      </c>
      <c r="J8" s="2">
        <v>1</v>
      </c>
      <c r="K8" s="3" t="s">
        <v>455</v>
      </c>
    </row>
    <row r="9" spans="1:13">
      <c r="A9" s="2">
        <f t="shared" si="1"/>
        <v>8</v>
      </c>
      <c r="B9" s="2" t="s">
        <v>208</v>
      </c>
      <c r="C9" s="2">
        <f>YEAR(Table91112[[#This Row],[Date]])</f>
        <v>2022</v>
      </c>
      <c r="D9" s="2" t="s">
        <v>209</v>
      </c>
      <c r="E9" s="2" t="s">
        <v>209</v>
      </c>
      <c r="F9" s="18">
        <v>44743</v>
      </c>
      <c r="G9" s="2">
        <f t="shared" si="0"/>
        <v>31</v>
      </c>
      <c r="H9" s="19">
        <v>44751</v>
      </c>
      <c r="I9" t="s">
        <v>1439</v>
      </c>
      <c r="J9" s="2">
        <v>1</v>
      </c>
      <c r="K9" s="3" t="s">
        <v>456</v>
      </c>
    </row>
    <row r="10" spans="1:13">
      <c r="A10" s="2">
        <f t="shared" si="1"/>
        <v>9</v>
      </c>
      <c r="B10" s="2" t="s">
        <v>208</v>
      </c>
      <c r="C10" s="2">
        <f>YEAR(Table91112[[#This Row],[Date]])</f>
        <v>2022</v>
      </c>
      <c r="D10" s="2" t="s">
        <v>209</v>
      </c>
      <c r="E10" s="2" t="s">
        <v>209</v>
      </c>
      <c r="F10" s="18">
        <v>44743</v>
      </c>
      <c r="G10" s="2">
        <f t="shared" si="0"/>
        <v>31</v>
      </c>
      <c r="H10" s="19">
        <v>44753</v>
      </c>
      <c r="I10" t="s">
        <v>1438</v>
      </c>
      <c r="J10" s="2">
        <v>1</v>
      </c>
      <c r="K10" s="3" t="s">
        <v>457</v>
      </c>
    </row>
    <row r="11" spans="1:13">
      <c r="A11" s="2">
        <f t="shared" si="1"/>
        <v>10</v>
      </c>
      <c r="B11" s="2" t="s">
        <v>208</v>
      </c>
      <c r="C11" s="2">
        <f>YEAR(Table91112[[#This Row],[Date]])</f>
        <v>2022</v>
      </c>
      <c r="D11" s="2" t="s">
        <v>209</v>
      </c>
      <c r="E11" s="2" t="s">
        <v>209</v>
      </c>
      <c r="F11" s="18">
        <v>44743</v>
      </c>
      <c r="G11" s="2">
        <f t="shared" si="0"/>
        <v>31</v>
      </c>
      <c r="H11" s="19">
        <v>44754</v>
      </c>
      <c r="I11" t="s">
        <v>1438</v>
      </c>
      <c r="J11" s="2">
        <v>1</v>
      </c>
      <c r="K11" s="3" t="s">
        <v>458</v>
      </c>
    </row>
    <row r="12" spans="1:13">
      <c r="A12" s="2">
        <f t="shared" si="1"/>
        <v>11</v>
      </c>
      <c r="B12" s="2" t="s">
        <v>208</v>
      </c>
      <c r="C12" s="2">
        <f>YEAR(Table91112[[#This Row],[Date]])</f>
        <v>2022</v>
      </c>
      <c r="D12" s="2" t="s">
        <v>209</v>
      </c>
      <c r="E12" s="2" t="s">
        <v>209</v>
      </c>
      <c r="F12" s="18">
        <v>44743</v>
      </c>
      <c r="G12" s="2">
        <f t="shared" si="0"/>
        <v>31</v>
      </c>
      <c r="H12" s="19">
        <v>44754</v>
      </c>
      <c r="I12" t="s">
        <v>1440</v>
      </c>
      <c r="J12" s="2">
        <v>1</v>
      </c>
      <c r="K12" s="3" t="s">
        <v>459</v>
      </c>
    </row>
    <row r="13" spans="1:13">
      <c r="A13" s="2">
        <f t="shared" si="1"/>
        <v>12</v>
      </c>
      <c r="B13" s="2" t="s">
        <v>208</v>
      </c>
      <c r="C13" s="2">
        <f>YEAR(Table91112[[#This Row],[Date]])</f>
        <v>2022</v>
      </c>
      <c r="D13" s="2" t="s">
        <v>209</v>
      </c>
      <c r="E13" s="2" t="s">
        <v>209</v>
      </c>
      <c r="F13" s="18">
        <v>44743</v>
      </c>
      <c r="G13" s="2">
        <f t="shared" si="0"/>
        <v>31</v>
      </c>
      <c r="H13" s="19">
        <v>44754</v>
      </c>
      <c r="I13" t="s">
        <v>1441</v>
      </c>
      <c r="J13" s="2">
        <v>1</v>
      </c>
      <c r="K13" s="3" t="s">
        <v>461</v>
      </c>
    </row>
    <row r="14" spans="1:13">
      <c r="A14" s="2">
        <f t="shared" si="1"/>
        <v>13</v>
      </c>
      <c r="B14" s="2" t="s">
        <v>208</v>
      </c>
      <c r="C14" s="2">
        <f>YEAR(Table91112[[#This Row],[Date]])</f>
        <v>2022</v>
      </c>
      <c r="D14" s="2" t="s">
        <v>209</v>
      </c>
      <c r="E14" s="2" t="s">
        <v>209</v>
      </c>
      <c r="F14" s="18">
        <v>44743</v>
      </c>
      <c r="G14" s="2">
        <f t="shared" si="0"/>
        <v>31</v>
      </c>
      <c r="H14" s="19">
        <v>44754</v>
      </c>
      <c r="I14" t="s">
        <v>1442</v>
      </c>
      <c r="J14" s="2">
        <v>1</v>
      </c>
      <c r="K14" s="3" t="s">
        <v>462</v>
      </c>
    </row>
    <row r="15" spans="1:13">
      <c r="A15" s="2">
        <f t="shared" si="1"/>
        <v>14</v>
      </c>
      <c r="B15" s="2" t="s">
        <v>208</v>
      </c>
      <c r="C15" s="2">
        <f>YEAR(Table91112[[#This Row],[Date]])</f>
        <v>2022</v>
      </c>
      <c r="D15" s="2" t="s">
        <v>209</v>
      </c>
      <c r="E15" s="2" t="s">
        <v>209</v>
      </c>
      <c r="F15" s="18">
        <v>44743</v>
      </c>
      <c r="G15" s="2">
        <f t="shared" si="0"/>
        <v>31</v>
      </c>
      <c r="H15" s="19">
        <v>44754</v>
      </c>
      <c r="I15" t="s">
        <v>1442</v>
      </c>
      <c r="J15" s="2">
        <v>1</v>
      </c>
      <c r="K15" s="3" t="s">
        <v>463</v>
      </c>
    </row>
    <row r="16" spans="1:13">
      <c r="A16" s="2">
        <f t="shared" si="1"/>
        <v>15</v>
      </c>
      <c r="B16" s="2" t="s">
        <v>208</v>
      </c>
      <c r="C16" s="2">
        <f>YEAR(Table91112[[#This Row],[Date]])</f>
        <v>2022</v>
      </c>
      <c r="D16" s="2" t="s">
        <v>209</v>
      </c>
      <c r="E16" s="2" t="s">
        <v>209</v>
      </c>
      <c r="F16" s="18">
        <v>44743</v>
      </c>
      <c r="G16" s="2">
        <f t="shared" si="0"/>
        <v>31</v>
      </c>
      <c r="H16" s="19">
        <v>44757</v>
      </c>
      <c r="I16" t="s">
        <v>1442</v>
      </c>
      <c r="J16" s="2">
        <v>1</v>
      </c>
      <c r="K16" s="3" t="s">
        <v>464</v>
      </c>
    </row>
    <row r="17" spans="1:11">
      <c r="A17" s="2">
        <f t="shared" si="1"/>
        <v>16</v>
      </c>
      <c r="B17" s="2" t="s">
        <v>208</v>
      </c>
      <c r="C17" s="2">
        <f>YEAR(Table91112[[#This Row],[Date]])</f>
        <v>2022</v>
      </c>
      <c r="D17" s="2" t="s">
        <v>209</v>
      </c>
      <c r="E17" s="2" t="s">
        <v>209</v>
      </c>
      <c r="F17" s="18">
        <v>44743</v>
      </c>
      <c r="G17" s="2">
        <f t="shared" si="0"/>
        <v>31</v>
      </c>
      <c r="H17" s="19">
        <v>44757</v>
      </c>
      <c r="I17" t="s">
        <v>1442</v>
      </c>
      <c r="J17" s="2">
        <v>1</v>
      </c>
      <c r="K17" s="3" t="s">
        <v>465</v>
      </c>
    </row>
    <row r="18" spans="1:11">
      <c r="A18" s="2">
        <f t="shared" si="1"/>
        <v>17</v>
      </c>
      <c r="B18" s="2" t="s">
        <v>208</v>
      </c>
      <c r="C18" s="2">
        <f>YEAR(Table91112[[#This Row],[Date]])</f>
        <v>2022</v>
      </c>
      <c r="D18" s="2" t="s">
        <v>209</v>
      </c>
      <c r="E18" s="2" t="s">
        <v>209</v>
      </c>
      <c r="F18" s="18">
        <v>44743</v>
      </c>
      <c r="G18" s="2">
        <f t="shared" si="0"/>
        <v>31</v>
      </c>
      <c r="H18" s="19">
        <v>44757</v>
      </c>
      <c r="I18" t="s">
        <v>1442</v>
      </c>
      <c r="J18" s="2">
        <v>1</v>
      </c>
      <c r="K18" s="3" t="s">
        <v>466</v>
      </c>
    </row>
    <row r="19" spans="1:11">
      <c r="A19" s="2">
        <f t="shared" si="1"/>
        <v>18</v>
      </c>
      <c r="B19" s="2" t="s">
        <v>208</v>
      </c>
      <c r="C19" s="2">
        <f>YEAR(Table91112[[#This Row],[Date]])</f>
        <v>2022</v>
      </c>
      <c r="D19" s="2" t="s">
        <v>209</v>
      </c>
      <c r="E19" s="2" t="s">
        <v>209</v>
      </c>
      <c r="F19" s="18">
        <v>44743</v>
      </c>
      <c r="G19" s="2">
        <f t="shared" si="0"/>
        <v>31</v>
      </c>
      <c r="H19" s="19">
        <v>44757</v>
      </c>
      <c r="I19" t="s">
        <v>1442</v>
      </c>
      <c r="J19" s="2">
        <v>1</v>
      </c>
      <c r="K19" s="3" t="s">
        <v>467</v>
      </c>
    </row>
    <row r="20" spans="1:11">
      <c r="A20" s="2">
        <f t="shared" si="1"/>
        <v>19</v>
      </c>
      <c r="B20" s="2" t="s">
        <v>208</v>
      </c>
      <c r="C20" s="2">
        <f>YEAR(Table91112[[#This Row],[Date]])</f>
        <v>2022</v>
      </c>
      <c r="D20" s="2" t="s">
        <v>209</v>
      </c>
      <c r="E20" s="2" t="s">
        <v>209</v>
      </c>
      <c r="F20" s="18">
        <v>44743</v>
      </c>
      <c r="G20" s="2">
        <f t="shared" si="0"/>
        <v>31</v>
      </c>
      <c r="H20" s="19">
        <v>44757</v>
      </c>
      <c r="I20" t="s">
        <v>1443</v>
      </c>
      <c r="J20" s="2">
        <v>1</v>
      </c>
      <c r="K20" s="3" t="s">
        <v>468</v>
      </c>
    </row>
    <row r="21" spans="1:11">
      <c r="A21" s="2">
        <f t="shared" si="1"/>
        <v>20</v>
      </c>
      <c r="B21" s="2" t="s">
        <v>208</v>
      </c>
      <c r="C21" s="2">
        <f>YEAR(Table91112[[#This Row],[Date]])</f>
        <v>2022</v>
      </c>
      <c r="D21" s="2" t="s">
        <v>209</v>
      </c>
      <c r="E21" s="2" t="s">
        <v>209</v>
      </c>
      <c r="F21" s="18">
        <v>44743</v>
      </c>
      <c r="G21" s="2">
        <f t="shared" si="0"/>
        <v>31</v>
      </c>
      <c r="H21" s="19">
        <v>44761</v>
      </c>
      <c r="I21" t="s">
        <v>1442</v>
      </c>
      <c r="J21" s="2">
        <v>1</v>
      </c>
      <c r="K21" s="3" t="s">
        <v>469</v>
      </c>
    </row>
    <row r="22" spans="1:11">
      <c r="A22" s="2">
        <f t="shared" si="1"/>
        <v>21</v>
      </c>
      <c r="B22" s="2" t="s">
        <v>208</v>
      </c>
      <c r="C22" s="2">
        <f>YEAR(Table91112[[#This Row],[Date]])</f>
        <v>2022</v>
      </c>
      <c r="D22" s="2" t="s">
        <v>209</v>
      </c>
      <c r="E22" s="2" t="s">
        <v>209</v>
      </c>
      <c r="F22" s="18">
        <v>44743</v>
      </c>
      <c r="G22" s="2">
        <f t="shared" si="0"/>
        <v>31</v>
      </c>
      <c r="H22" s="19">
        <v>44771</v>
      </c>
      <c r="I22" t="s">
        <v>1442</v>
      </c>
      <c r="J22" s="2">
        <v>1</v>
      </c>
      <c r="K22" s="3" t="s">
        <v>470</v>
      </c>
    </row>
    <row r="23" spans="1:11">
      <c r="A23" s="2">
        <f t="shared" si="1"/>
        <v>22</v>
      </c>
      <c r="B23" s="2" t="s">
        <v>208</v>
      </c>
      <c r="C23" s="2">
        <f>YEAR(Table91112[[#This Row],[Date]])</f>
        <v>2022</v>
      </c>
      <c r="D23" s="2" t="s">
        <v>209</v>
      </c>
      <c r="E23" s="2" t="s">
        <v>209</v>
      </c>
      <c r="F23" s="18">
        <v>44743</v>
      </c>
      <c r="G23" s="2">
        <f t="shared" si="0"/>
        <v>31</v>
      </c>
      <c r="H23" s="19">
        <v>44771</v>
      </c>
      <c r="I23" t="s">
        <v>1442</v>
      </c>
      <c r="J23" s="2">
        <v>1</v>
      </c>
      <c r="K23" s="3" t="s">
        <v>471</v>
      </c>
    </row>
    <row r="24" spans="1:11">
      <c r="A24" s="2">
        <f t="shared" si="1"/>
        <v>23</v>
      </c>
      <c r="B24" s="2" t="s">
        <v>208</v>
      </c>
      <c r="C24" s="2">
        <f>YEAR(Table91112[[#This Row],[Date]])</f>
        <v>2022</v>
      </c>
      <c r="D24" s="2" t="s">
        <v>209</v>
      </c>
      <c r="E24" s="2" t="s">
        <v>209</v>
      </c>
      <c r="F24" s="18">
        <v>44775</v>
      </c>
      <c r="G24" s="2">
        <f t="shared" si="0"/>
        <v>31</v>
      </c>
      <c r="H24" s="19">
        <v>44775</v>
      </c>
      <c r="I24" t="s">
        <v>1443</v>
      </c>
      <c r="J24" s="2">
        <v>1</v>
      </c>
      <c r="K24" s="3" t="s">
        <v>472</v>
      </c>
    </row>
    <row r="25" spans="1:11">
      <c r="A25" s="2">
        <f t="shared" si="1"/>
        <v>24</v>
      </c>
      <c r="B25" s="2" t="s">
        <v>208</v>
      </c>
      <c r="C25" s="2">
        <f>YEAR(Table91112[[#This Row],[Date]])</f>
        <v>2022</v>
      </c>
      <c r="D25" s="2" t="s">
        <v>209</v>
      </c>
      <c r="E25" s="2" t="s">
        <v>209</v>
      </c>
      <c r="F25" s="18">
        <v>44775</v>
      </c>
      <c r="G25" s="2">
        <f t="shared" si="0"/>
        <v>31</v>
      </c>
      <c r="H25" s="19">
        <v>44780</v>
      </c>
      <c r="I25" t="s">
        <v>1442</v>
      </c>
      <c r="J25" s="2">
        <v>1</v>
      </c>
      <c r="K25" s="3" t="s">
        <v>474</v>
      </c>
    </row>
    <row r="26" spans="1:11">
      <c r="A26" s="2">
        <f t="shared" si="1"/>
        <v>25</v>
      </c>
      <c r="B26" s="2" t="s">
        <v>208</v>
      </c>
      <c r="C26" s="2">
        <f>YEAR(Table91112[[#This Row],[Date]])</f>
        <v>2022</v>
      </c>
      <c r="D26" s="2" t="s">
        <v>209</v>
      </c>
      <c r="E26" s="2" t="s">
        <v>209</v>
      </c>
      <c r="F26" s="18">
        <v>44775</v>
      </c>
      <c r="G26" s="2">
        <f t="shared" si="0"/>
        <v>31</v>
      </c>
      <c r="H26" s="19">
        <v>44780</v>
      </c>
      <c r="I26" t="s">
        <v>1442</v>
      </c>
      <c r="J26" s="2">
        <v>1</v>
      </c>
      <c r="K26" s="3" t="s">
        <v>475</v>
      </c>
    </row>
    <row r="27" spans="1:11">
      <c r="A27" s="2">
        <f t="shared" si="1"/>
        <v>26</v>
      </c>
      <c r="B27" s="2" t="s">
        <v>208</v>
      </c>
      <c r="C27" s="2">
        <v>2022</v>
      </c>
      <c r="D27" s="2" t="s">
        <v>209</v>
      </c>
      <c r="E27" s="2" t="s">
        <v>209</v>
      </c>
      <c r="F27" s="36">
        <v>44774</v>
      </c>
      <c r="G27" s="2">
        <f t="shared" si="0"/>
        <v>31</v>
      </c>
      <c r="H27" s="37">
        <v>44789</v>
      </c>
      <c r="I27" t="s">
        <v>288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208</v>
      </c>
      <c r="C28" s="2">
        <v>2022</v>
      </c>
      <c r="D28" s="2" t="s">
        <v>209</v>
      </c>
      <c r="E28" s="2" t="s">
        <v>209</v>
      </c>
      <c r="F28" s="36">
        <v>44774</v>
      </c>
      <c r="G28" s="2">
        <f t="shared" si="0"/>
        <v>31</v>
      </c>
      <c r="H28" s="37">
        <v>44792</v>
      </c>
      <c r="I28" t="s">
        <v>287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208</v>
      </c>
      <c r="C29" s="2">
        <v>2022</v>
      </c>
      <c r="D29" s="2" t="s">
        <v>209</v>
      </c>
      <c r="E29" s="2" t="s">
        <v>209</v>
      </c>
      <c r="F29" s="36">
        <v>44774</v>
      </c>
      <c r="G29" s="2">
        <f t="shared" si="0"/>
        <v>31</v>
      </c>
      <c r="H29" s="37">
        <v>44792</v>
      </c>
      <c r="I29" t="s">
        <v>294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208</v>
      </c>
      <c r="C30" s="2">
        <v>2022</v>
      </c>
      <c r="D30" s="2" t="s">
        <v>209</v>
      </c>
      <c r="E30" s="2" t="s">
        <v>209</v>
      </c>
      <c r="F30" s="36">
        <v>44774</v>
      </c>
      <c r="G30" s="2">
        <f t="shared" si="0"/>
        <v>31</v>
      </c>
      <c r="H30" s="37">
        <v>44792</v>
      </c>
      <c r="I30" t="s">
        <v>294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208</v>
      </c>
      <c r="C31" s="2">
        <v>2022</v>
      </c>
      <c r="D31" s="2" t="s">
        <v>209</v>
      </c>
      <c r="E31" s="2" t="s">
        <v>209</v>
      </c>
      <c r="F31" s="36">
        <v>44774</v>
      </c>
      <c r="G31" s="2">
        <f t="shared" si="0"/>
        <v>31</v>
      </c>
      <c r="H31" s="37">
        <v>44792</v>
      </c>
      <c r="I31" t="s">
        <v>294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208</v>
      </c>
      <c r="C32" s="2">
        <v>2022</v>
      </c>
      <c r="D32" s="2" t="s">
        <v>209</v>
      </c>
      <c r="E32" s="2" t="s">
        <v>209</v>
      </c>
      <c r="F32" s="36">
        <v>44774</v>
      </c>
      <c r="G32" s="2">
        <f t="shared" si="0"/>
        <v>31</v>
      </c>
      <c r="H32" s="37">
        <v>44793</v>
      </c>
      <c r="I32" t="s">
        <v>294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208</v>
      </c>
      <c r="C33" s="2">
        <v>2022</v>
      </c>
      <c r="D33" s="2" t="s">
        <v>209</v>
      </c>
      <c r="E33" s="2" t="s">
        <v>209</v>
      </c>
      <c r="F33" s="36">
        <v>44774</v>
      </c>
      <c r="G33" s="2">
        <f t="shared" si="0"/>
        <v>31</v>
      </c>
      <c r="H33" s="37">
        <v>44793</v>
      </c>
      <c r="I33" t="s">
        <v>294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208</v>
      </c>
      <c r="C34" s="2">
        <v>2022</v>
      </c>
      <c r="D34" s="2" t="s">
        <v>209</v>
      </c>
      <c r="E34" s="2" t="s">
        <v>209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294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208</v>
      </c>
      <c r="C35" s="2">
        <v>2022</v>
      </c>
      <c r="D35" s="2" t="s">
        <v>209</v>
      </c>
      <c r="E35" s="2" t="s">
        <v>209</v>
      </c>
      <c r="F35" s="36">
        <v>44774</v>
      </c>
      <c r="G35" s="2">
        <f t="shared" si="2"/>
        <v>31</v>
      </c>
      <c r="H35" s="37">
        <v>44794</v>
      </c>
      <c r="I35" t="s">
        <v>294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208</v>
      </c>
      <c r="C36" s="2">
        <v>2022</v>
      </c>
      <c r="D36" s="2" t="s">
        <v>209</v>
      </c>
      <c r="E36" s="2" t="s">
        <v>209</v>
      </c>
      <c r="F36" s="36">
        <v>44774</v>
      </c>
      <c r="G36" s="2">
        <f t="shared" si="2"/>
        <v>31</v>
      </c>
      <c r="H36" s="37">
        <v>44795</v>
      </c>
      <c r="I36" t="s">
        <v>291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208</v>
      </c>
      <c r="C37" s="2">
        <v>2022</v>
      </c>
      <c r="D37" s="2" t="s">
        <v>209</v>
      </c>
      <c r="E37" s="2" t="s">
        <v>209</v>
      </c>
      <c r="F37" s="36">
        <v>44774</v>
      </c>
      <c r="G37" s="2">
        <f t="shared" si="2"/>
        <v>31</v>
      </c>
      <c r="H37" s="37">
        <v>44795</v>
      </c>
      <c r="I37" t="s">
        <v>295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208</v>
      </c>
      <c r="C38" s="2">
        <v>2022</v>
      </c>
      <c r="D38" s="2" t="s">
        <v>209</v>
      </c>
      <c r="E38" s="2" t="s">
        <v>209</v>
      </c>
      <c r="F38" s="36">
        <v>44774</v>
      </c>
      <c r="G38" s="2">
        <f t="shared" si="2"/>
        <v>31</v>
      </c>
      <c r="H38" s="37">
        <v>44796</v>
      </c>
      <c r="I38" t="s">
        <v>294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208</v>
      </c>
      <c r="C39" s="2">
        <f>YEAR(Table91112[[#This Row],[Date]])</f>
        <v>2022</v>
      </c>
      <c r="D39" s="2" t="s">
        <v>209</v>
      </c>
      <c r="E39" s="2" t="s">
        <v>209</v>
      </c>
      <c r="F39" s="18">
        <v>44775</v>
      </c>
      <c r="G39" s="2">
        <f t="shared" si="2"/>
        <v>31</v>
      </c>
      <c r="H39" s="19">
        <v>44798</v>
      </c>
      <c r="I39" t="s">
        <v>1442</v>
      </c>
      <c r="J39" s="2">
        <v>1</v>
      </c>
      <c r="K39" s="1" t="s">
        <v>482</v>
      </c>
    </row>
    <row r="40" spans="1:11">
      <c r="A40" s="2">
        <f t="shared" si="1"/>
        <v>39</v>
      </c>
      <c r="B40" s="2" t="s">
        <v>208</v>
      </c>
      <c r="C40" s="2">
        <f>YEAR(Table91112[[#This Row],[Date]])</f>
        <v>2022</v>
      </c>
      <c r="D40" s="2" t="s">
        <v>209</v>
      </c>
      <c r="E40" s="2" t="s">
        <v>209</v>
      </c>
      <c r="F40" s="18">
        <v>44775</v>
      </c>
      <c r="G40" s="2">
        <f t="shared" si="2"/>
        <v>31</v>
      </c>
      <c r="H40" s="19">
        <v>44798</v>
      </c>
      <c r="I40" t="s">
        <v>1442</v>
      </c>
      <c r="J40" s="2">
        <v>1</v>
      </c>
      <c r="K40" s="1" t="s">
        <v>483</v>
      </c>
    </row>
    <row r="41" spans="1:11">
      <c r="A41" s="2">
        <f t="shared" si="1"/>
        <v>40</v>
      </c>
      <c r="B41" s="2" t="s">
        <v>208</v>
      </c>
      <c r="C41" s="2">
        <f>YEAR(Table91112[[#This Row],[Date]])</f>
        <v>2022</v>
      </c>
      <c r="D41" s="2" t="s">
        <v>209</v>
      </c>
      <c r="E41" s="2" t="s">
        <v>209</v>
      </c>
      <c r="F41" s="18">
        <v>44775</v>
      </c>
      <c r="G41" s="2">
        <f t="shared" si="2"/>
        <v>31</v>
      </c>
      <c r="H41" s="19">
        <v>44798</v>
      </c>
      <c r="I41" t="s">
        <v>1442</v>
      </c>
      <c r="J41" s="2">
        <v>1</v>
      </c>
      <c r="K41" s="1" t="s">
        <v>484</v>
      </c>
    </row>
    <row r="42" spans="1:11">
      <c r="A42" s="2">
        <f t="shared" si="1"/>
        <v>41</v>
      </c>
      <c r="B42" s="2" t="s">
        <v>208</v>
      </c>
      <c r="C42" s="2">
        <f>YEAR(Table91112[[#This Row],[Date]])</f>
        <v>2022</v>
      </c>
      <c r="D42" s="2" t="s">
        <v>209</v>
      </c>
      <c r="E42" s="2" t="s">
        <v>209</v>
      </c>
      <c r="F42" s="18">
        <v>44775</v>
      </c>
      <c r="G42" s="2">
        <f t="shared" si="2"/>
        <v>31</v>
      </c>
      <c r="H42" s="19">
        <v>44798</v>
      </c>
      <c r="I42" t="s">
        <v>1442</v>
      </c>
      <c r="J42" s="2">
        <v>1</v>
      </c>
      <c r="K42" s="1" t="s">
        <v>485</v>
      </c>
    </row>
    <row r="43" spans="1:11">
      <c r="A43" s="2">
        <f t="shared" si="1"/>
        <v>42</v>
      </c>
      <c r="B43" s="2" t="s">
        <v>208</v>
      </c>
      <c r="C43" s="2">
        <f>YEAR(Table91112[[#This Row],[Date]])</f>
        <v>2022</v>
      </c>
      <c r="D43" s="2" t="s">
        <v>209</v>
      </c>
      <c r="E43" s="2" t="s">
        <v>209</v>
      </c>
      <c r="F43" s="18">
        <v>44775</v>
      </c>
      <c r="G43" s="2">
        <f t="shared" si="2"/>
        <v>31</v>
      </c>
      <c r="H43" s="19">
        <v>44798</v>
      </c>
      <c r="I43" t="s">
        <v>1442</v>
      </c>
      <c r="J43" s="2">
        <v>1</v>
      </c>
      <c r="K43" s="1" t="s">
        <v>486</v>
      </c>
    </row>
    <row r="44" spans="1:11">
      <c r="A44" s="2">
        <f t="shared" si="1"/>
        <v>43</v>
      </c>
      <c r="B44" s="2" t="s">
        <v>208</v>
      </c>
      <c r="C44" s="2">
        <f>YEAR(Table91112[[#This Row],[Date]])</f>
        <v>2022</v>
      </c>
      <c r="D44" s="2" t="s">
        <v>209</v>
      </c>
      <c r="E44" s="2" t="s">
        <v>209</v>
      </c>
      <c r="F44" s="18">
        <v>44775</v>
      </c>
      <c r="G44" s="2">
        <f t="shared" si="2"/>
        <v>31</v>
      </c>
      <c r="H44" s="19">
        <v>44798</v>
      </c>
      <c r="I44" t="s">
        <v>1442</v>
      </c>
      <c r="J44" s="2">
        <v>2</v>
      </c>
      <c r="K44" s="1" t="s">
        <v>1444</v>
      </c>
    </row>
    <row r="45" spans="1:11">
      <c r="A45" s="2">
        <f t="shared" si="1"/>
        <v>44</v>
      </c>
      <c r="B45" s="2" t="s">
        <v>208</v>
      </c>
      <c r="C45" s="2">
        <v>2022</v>
      </c>
      <c r="D45" s="2" t="s">
        <v>209</v>
      </c>
      <c r="E45" s="2" t="s">
        <v>209</v>
      </c>
      <c r="F45" s="36">
        <v>44774</v>
      </c>
      <c r="G45" s="2">
        <f t="shared" si="2"/>
        <v>31</v>
      </c>
      <c r="H45" s="37">
        <v>44800</v>
      </c>
      <c r="I45" t="s">
        <v>295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208</v>
      </c>
      <c r="C46" s="2">
        <v>2022</v>
      </c>
      <c r="D46" s="2" t="s">
        <v>209</v>
      </c>
      <c r="E46" s="2" t="s">
        <v>209</v>
      </c>
      <c r="F46" s="36">
        <v>44774</v>
      </c>
      <c r="G46" s="2">
        <f t="shared" si="2"/>
        <v>31</v>
      </c>
      <c r="H46" s="37">
        <v>44800</v>
      </c>
      <c r="I46" t="s">
        <v>1445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208</v>
      </c>
      <c r="C47" s="2">
        <v>2022</v>
      </c>
      <c r="D47" s="2" t="s">
        <v>209</v>
      </c>
      <c r="E47" s="2" t="s">
        <v>209</v>
      </c>
      <c r="F47" s="36">
        <v>44774</v>
      </c>
      <c r="G47" s="2">
        <f t="shared" si="2"/>
        <v>31</v>
      </c>
      <c r="H47" s="37">
        <v>44800</v>
      </c>
      <c r="I47" t="s">
        <v>1446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208</v>
      </c>
      <c r="C48" s="2">
        <f>YEAR(Table91112[[#This Row],[Date]])</f>
        <v>2022</v>
      </c>
      <c r="D48" s="2" t="s">
        <v>209</v>
      </c>
      <c r="E48" s="2" t="s">
        <v>209</v>
      </c>
      <c r="F48" s="18">
        <v>44775</v>
      </c>
      <c r="G48" s="2">
        <f t="shared" si="2"/>
        <v>31</v>
      </c>
      <c r="H48" s="24">
        <v>44800</v>
      </c>
      <c r="I48" t="s">
        <v>450</v>
      </c>
      <c r="J48" s="2">
        <v>1</v>
      </c>
      <c r="K48" s="1" t="s">
        <v>489</v>
      </c>
    </row>
    <row r="49" spans="1:11">
      <c r="A49" s="2">
        <f t="shared" si="1"/>
        <v>48</v>
      </c>
      <c r="B49" s="2" t="s">
        <v>208</v>
      </c>
      <c r="C49" s="2">
        <f>YEAR(Table91112[[#This Row],[Date]])</f>
        <v>2022</v>
      </c>
      <c r="D49" s="2" t="s">
        <v>209</v>
      </c>
      <c r="E49" s="2" t="s">
        <v>209</v>
      </c>
      <c r="F49" s="18">
        <v>44775</v>
      </c>
      <c r="G49" s="2">
        <f t="shared" si="2"/>
        <v>31</v>
      </c>
      <c r="H49" s="24">
        <v>44800</v>
      </c>
      <c r="I49" t="s">
        <v>444</v>
      </c>
      <c r="J49" s="2" t="s">
        <v>1447</v>
      </c>
      <c r="K49" s="1" t="s">
        <v>490</v>
      </c>
    </row>
    <row r="50" spans="1:11">
      <c r="A50" s="2">
        <f t="shared" si="1"/>
        <v>49</v>
      </c>
      <c r="B50" s="2" t="s">
        <v>208</v>
      </c>
      <c r="C50" s="2">
        <f>YEAR(Table91112[[#This Row],[Date]])</f>
        <v>2022</v>
      </c>
      <c r="D50" s="2" t="s">
        <v>209</v>
      </c>
      <c r="E50" s="2" t="s">
        <v>209</v>
      </c>
      <c r="F50" s="18">
        <v>44775</v>
      </c>
      <c r="G50" s="2">
        <f t="shared" si="2"/>
        <v>31</v>
      </c>
      <c r="H50" s="24">
        <v>44801</v>
      </c>
      <c r="I50" t="s">
        <v>450</v>
      </c>
      <c r="J50" s="2">
        <v>1</v>
      </c>
      <c r="K50" s="1" t="s">
        <v>491</v>
      </c>
    </row>
    <row r="51" spans="1:11">
      <c r="A51" s="2">
        <f t="shared" si="1"/>
        <v>50</v>
      </c>
      <c r="B51" s="2" t="s">
        <v>208</v>
      </c>
      <c r="C51" s="2">
        <v>2022</v>
      </c>
      <c r="D51" s="2" t="s">
        <v>209</v>
      </c>
      <c r="E51" s="2" t="s">
        <v>209</v>
      </c>
      <c r="F51" s="36">
        <v>44774</v>
      </c>
      <c r="G51" s="2">
        <f t="shared" si="2"/>
        <v>31</v>
      </c>
      <c r="H51" s="37">
        <v>44804</v>
      </c>
      <c r="I51" t="s">
        <v>294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208</v>
      </c>
      <c r="C52" s="2">
        <f>YEAR(Table91112[[#This Row],[Date]])</f>
        <v>2022</v>
      </c>
      <c r="D52" s="2" t="s">
        <v>209</v>
      </c>
      <c r="E52" s="2" t="s">
        <v>209</v>
      </c>
      <c r="F52" s="18">
        <v>44775</v>
      </c>
      <c r="G52" s="2">
        <f t="shared" si="2"/>
        <v>31</v>
      </c>
      <c r="H52" s="24">
        <v>44804</v>
      </c>
      <c r="I52" t="s">
        <v>445</v>
      </c>
      <c r="J52" s="2">
        <v>1</v>
      </c>
      <c r="K52" s="1" t="s">
        <v>492</v>
      </c>
    </row>
    <row r="53" spans="1:11">
      <c r="A53" s="2">
        <f t="shared" si="1"/>
        <v>52</v>
      </c>
      <c r="B53" s="2" t="s">
        <v>208</v>
      </c>
      <c r="C53" s="2">
        <v>2022</v>
      </c>
      <c r="D53" s="2" t="s">
        <v>209</v>
      </c>
      <c r="E53" s="2" t="s">
        <v>209</v>
      </c>
      <c r="F53" s="36">
        <v>44805</v>
      </c>
      <c r="G53" s="2">
        <f t="shared" si="2"/>
        <v>30</v>
      </c>
      <c r="H53" s="37">
        <v>44807</v>
      </c>
      <c r="I53" t="s">
        <v>294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208</v>
      </c>
      <c r="C54" s="2">
        <v>2022</v>
      </c>
      <c r="D54" s="2" t="s">
        <v>209</v>
      </c>
      <c r="E54" s="2" t="s">
        <v>209</v>
      </c>
      <c r="F54" s="36">
        <v>44805</v>
      </c>
      <c r="G54" s="2">
        <f t="shared" si="2"/>
        <v>30</v>
      </c>
      <c r="H54" s="37">
        <v>44807</v>
      </c>
      <c r="I54" t="s">
        <v>297</v>
      </c>
      <c r="J54" s="2" t="s">
        <v>1448</v>
      </c>
      <c r="K54" t="s">
        <v>187</v>
      </c>
    </row>
    <row r="55" spans="1:11">
      <c r="A55" s="2">
        <f t="shared" si="1"/>
        <v>54</v>
      </c>
      <c r="B55" s="2" t="s">
        <v>208</v>
      </c>
      <c r="C55" s="2">
        <v>2022</v>
      </c>
      <c r="D55" s="2" t="s">
        <v>209</v>
      </c>
      <c r="E55" s="2" t="s">
        <v>209</v>
      </c>
      <c r="F55" s="36">
        <v>44805</v>
      </c>
      <c r="G55" s="2">
        <f t="shared" si="2"/>
        <v>30</v>
      </c>
      <c r="H55" s="37">
        <v>44807</v>
      </c>
      <c r="I55" t="s">
        <v>298</v>
      </c>
      <c r="J55" s="2" t="s">
        <v>1448</v>
      </c>
      <c r="K55" t="s">
        <v>189</v>
      </c>
    </row>
    <row r="56" spans="1:11">
      <c r="A56" s="2">
        <f t="shared" si="1"/>
        <v>55</v>
      </c>
      <c r="B56" s="2" t="s">
        <v>208</v>
      </c>
      <c r="C56" s="2">
        <v>2022</v>
      </c>
      <c r="D56" s="2" t="s">
        <v>209</v>
      </c>
      <c r="E56" s="2" t="s">
        <v>209</v>
      </c>
      <c r="F56" s="36">
        <v>44805</v>
      </c>
      <c r="G56" s="2">
        <f t="shared" si="2"/>
        <v>30</v>
      </c>
      <c r="H56" s="37">
        <v>44808</v>
      </c>
      <c r="I56" t="s">
        <v>294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208</v>
      </c>
      <c r="C57" s="2">
        <v>2022</v>
      </c>
      <c r="D57" s="2" t="s">
        <v>209</v>
      </c>
      <c r="E57" s="2" t="s">
        <v>209</v>
      </c>
      <c r="F57" s="36">
        <v>44805</v>
      </c>
      <c r="G57" s="2">
        <f t="shared" si="2"/>
        <v>30</v>
      </c>
      <c r="H57" s="37">
        <v>44808</v>
      </c>
      <c r="I57" t="s">
        <v>299</v>
      </c>
      <c r="J57" s="2" t="s">
        <v>1448</v>
      </c>
      <c r="K57" t="s">
        <v>185</v>
      </c>
    </row>
    <row r="58" spans="1:11">
      <c r="A58" s="2">
        <f t="shared" si="1"/>
        <v>57</v>
      </c>
      <c r="B58" s="2" t="s">
        <v>208</v>
      </c>
      <c r="C58" s="2">
        <v>2022</v>
      </c>
      <c r="D58" s="2" t="s">
        <v>209</v>
      </c>
      <c r="E58" s="2" t="s">
        <v>209</v>
      </c>
      <c r="F58" s="36">
        <v>44805</v>
      </c>
      <c r="G58" s="2">
        <f t="shared" si="2"/>
        <v>30</v>
      </c>
      <c r="H58" s="37">
        <v>44808</v>
      </c>
      <c r="I58" t="s">
        <v>297</v>
      </c>
      <c r="J58" s="2" t="s">
        <v>1448</v>
      </c>
      <c r="K58" t="s">
        <v>186</v>
      </c>
    </row>
    <row r="59" spans="1:11">
      <c r="A59" s="2">
        <f t="shared" si="1"/>
        <v>58</v>
      </c>
      <c r="B59" s="2" t="s">
        <v>208</v>
      </c>
      <c r="C59" s="2">
        <v>2022</v>
      </c>
      <c r="D59" s="2" t="s">
        <v>209</v>
      </c>
      <c r="E59" s="2" t="s">
        <v>209</v>
      </c>
      <c r="F59" s="36">
        <v>44805</v>
      </c>
      <c r="G59" s="2">
        <f t="shared" si="2"/>
        <v>30</v>
      </c>
      <c r="H59" s="37">
        <v>44808</v>
      </c>
      <c r="I59" t="s">
        <v>299</v>
      </c>
      <c r="J59" s="2" t="s">
        <v>1448</v>
      </c>
      <c r="K59" t="s">
        <v>185</v>
      </c>
    </row>
    <row r="60" spans="1:11">
      <c r="A60" s="2">
        <f t="shared" si="1"/>
        <v>59</v>
      </c>
      <c r="B60" s="2" t="s">
        <v>208</v>
      </c>
      <c r="C60" s="2">
        <f>YEAR(Table91112[[#This Row],[Date]])</f>
        <v>2022</v>
      </c>
      <c r="D60" s="2" t="s">
        <v>209</v>
      </c>
      <c r="E60" s="2" t="s">
        <v>209</v>
      </c>
      <c r="F60" s="18">
        <v>44806</v>
      </c>
      <c r="G60" s="2">
        <v>30</v>
      </c>
      <c r="H60" s="24">
        <v>44811</v>
      </c>
      <c r="I60" t="s">
        <v>445</v>
      </c>
      <c r="J60" s="2">
        <v>1</v>
      </c>
      <c r="K60" s="1" t="s">
        <v>491</v>
      </c>
    </row>
    <row r="61" spans="1:11">
      <c r="A61" s="2">
        <f t="shared" si="1"/>
        <v>60</v>
      </c>
      <c r="B61" s="2" t="s">
        <v>208</v>
      </c>
      <c r="C61" s="2">
        <f>YEAR(Table91112[[#This Row],[Date]])</f>
        <v>2022</v>
      </c>
      <c r="D61" s="2" t="s">
        <v>209</v>
      </c>
      <c r="E61" s="2" t="s">
        <v>209</v>
      </c>
      <c r="F61" s="18">
        <v>44806</v>
      </c>
      <c r="G61" s="2">
        <v>30</v>
      </c>
      <c r="H61" s="24">
        <v>44811</v>
      </c>
      <c r="I61" t="s">
        <v>445</v>
      </c>
      <c r="J61" s="2">
        <v>1</v>
      </c>
      <c r="K61" s="1" t="s">
        <v>487</v>
      </c>
    </row>
    <row r="62" spans="1:11">
      <c r="A62" s="2">
        <f t="shared" si="1"/>
        <v>61</v>
      </c>
      <c r="B62" s="2" t="s">
        <v>208</v>
      </c>
      <c r="C62" s="2">
        <f>YEAR(Table91112[[#This Row],[Date]])</f>
        <v>2022</v>
      </c>
      <c r="D62" s="2" t="s">
        <v>209</v>
      </c>
      <c r="E62" s="2" t="s">
        <v>209</v>
      </c>
      <c r="F62" s="18">
        <v>44806</v>
      </c>
      <c r="G62" s="2">
        <v>30</v>
      </c>
      <c r="H62" s="24">
        <v>44811</v>
      </c>
      <c r="I62" t="s">
        <v>445</v>
      </c>
      <c r="J62" s="2">
        <v>1</v>
      </c>
      <c r="K62" s="1" t="s">
        <v>488</v>
      </c>
    </row>
    <row r="63" spans="1:11">
      <c r="A63" s="2">
        <f t="shared" si="1"/>
        <v>62</v>
      </c>
      <c r="B63" s="2" t="s">
        <v>208</v>
      </c>
      <c r="C63" s="2">
        <f>YEAR(Table91112[[#This Row],[Date]])</f>
        <v>2022</v>
      </c>
      <c r="D63" s="2" t="s">
        <v>209</v>
      </c>
      <c r="E63" s="2" t="s">
        <v>209</v>
      </c>
      <c r="F63" s="18">
        <v>44806</v>
      </c>
      <c r="G63" s="2">
        <v>30</v>
      </c>
      <c r="H63" s="24">
        <v>44811</v>
      </c>
      <c r="I63" t="s">
        <v>450</v>
      </c>
      <c r="J63" s="2">
        <v>1</v>
      </c>
      <c r="K63" s="1" t="s">
        <v>493</v>
      </c>
    </row>
    <row r="64" spans="1:11">
      <c r="A64" s="2">
        <f t="shared" si="1"/>
        <v>63</v>
      </c>
      <c r="B64" s="2" t="s">
        <v>208</v>
      </c>
      <c r="C64" s="2">
        <f>YEAR(Table91112[[#This Row],[Date]])</f>
        <v>2022</v>
      </c>
      <c r="D64" s="2" t="s">
        <v>209</v>
      </c>
      <c r="E64" s="2" t="s">
        <v>209</v>
      </c>
      <c r="F64" s="18">
        <v>44806</v>
      </c>
      <c r="G64" s="2">
        <v>30</v>
      </c>
      <c r="H64" s="24">
        <v>44811</v>
      </c>
      <c r="I64" t="s">
        <v>450</v>
      </c>
      <c r="J64" s="2">
        <v>1</v>
      </c>
      <c r="K64" s="1" t="s">
        <v>494</v>
      </c>
    </row>
    <row r="65" spans="1:11">
      <c r="A65" s="2">
        <f t="shared" si="1"/>
        <v>64</v>
      </c>
      <c r="B65" s="2" t="s">
        <v>208</v>
      </c>
      <c r="C65" s="2">
        <f>YEAR(Table91112[[#This Row],[Date]])</f>
        <v>2022</v>
      </c>
      <c r="D65" s="2" t="s">
        <v>209</v>
      </c>
      <c r="E65" s="2" t="s">
        <v>209</v>
      </c>
      <c r="F65" s="18">
        <v>44807</v>
      </c>
      <c r="G65" s="2">
        <v>30</v>
      </c>
      <c r="H65" s="37">
        <v>44813</v>
      </c>
      <c r="I65" t="s">
        <v>299</v>
      </c>
      <c r="J65" s="2" t="s">
        <v>1448</v>
      </c>
      <c r="K65" t="s">
        <v>185</v>
      </c>
    </row>
    <row r="66" spans="1:11">
      <c r="A66" s="2">
        <f t="shared" si="1"/>
        <v>65</v>
      </c>
      <c r="B66" s="2" t="s">
        <v>208</v>
      </c>
      <c r="C66" s="2">
        <f>YEAR(Table91112[[#This Row],[Date]])</f>
        <v>2022</v>
      </c>
      <c r="D66" s="2" t="s">
        <v>209</v>
      </c>
      <c r="E66" s="2" t="s">
        <v>209</v>
      </c>
      <c r="F66" s="18">
        <v>44808</v>
      </c>
      <c r="G66" s="2">
        <v>30</v>
      </c>
      <c r="H66" s="37">
        <v>44813</v>
      </c>
      <c r="I66" t="s">
        <v>294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208</v>
      </c>
      <c r="C67" s="2">
        <f>YEAR(Table91112[[#This Row],[Date]])</f>
        <v>2022</v>
      </c>
      <c r="D67" s="2" t="s">
        <v>209</v>
      </c>
      <c r="E67" s="2" t="s">
        <v>209</v>
      </c>
      <c r="F67" s="18">
        <v>44809</v>
      </c>
      <c r="G67" s="2">
        <v>30</v>
      </c>
      <c r="H67" s="37">
        <v>44813</v>
      </c>
      <c r="I67" t="s">
        <v>301</v>
      </c>
      <c r="J67" s="2" t="s">
        <v>1448</v>
      </c>
      <c r="K67" t="s">
        <v>300</v>
      </c>
    </row>
    <row r="68" spans="1:11">
      <c r="A68" s="2">
        <f t="shared" si="3"/>
        <v>67</v>
      </c>
      <c r="B68" s="2" t="s">
        <v>208</v>
      </c>
      <c r="C68" s="2">
        <f>YEAR(Table91112[[#This Row],[Date]])</f>
        <v>2022</v>
      </c>
      <c r="D68" s="2" t="s">
        <v>209</v>
      </c>
      <c r="E68" s="2" t="s">
        <v>209</v>
      </c>
      <c r="F68" s="18">
        <v>44810</v>
      </c>
      <c r="G68" s="2">
        <v>30</v>
      </c>
      <c r="H68" s="37">
        <v>44813</v>
      </c>
      <c r="I68" t="s">
        <v>299</v>
      </c>
      <c r="J68" s="2" t="s">
        <v>1448</v>
      </c>
      <c r="K68" t="s">
        <v>302</v>
      </c>
    </row>
    <row r="69" spans="1:11">
      <c r="A69" s="2">
        <f t="shared" si="3"/>
        <v>68</v>
      </c>
      <c r="B69" s="2" t="s">
        <v>208</v>
      </c>
      <c r="C69" s="2">
        <f>YEAR(Table91112[[#This Row],[Date]])</f>
        <v>2022</v>
      </c>
      <c r="D69" s="2" t="s">
        <v>209</v>
      </c>
      <c r="E69" s="2" t="s">
        <v>209</v>
      </c>
      <c r="F69" s="18">
        <v>44811</v>
      </c>
      <c r="G69" s="2">
        <v>30</v>
      </c>
      <c r="H69" s="24">
        <v>44814</v>
      </c>
      <c r="I69" s="97" t="s">
        <v>496</v>
      </c>
      <c r="J69" s="2">
        <v>21</v>
      </c>
      <c r="K69" s="1" t="s">
        <v>495</v>
      </c>
    </row>
    <row r="70" spans="1:11">
      <c r="A70" s="2">
        <f t="shared" si="3"/>
        <v>69</v>
      </c>
      <c r="B70" s="2" t="s">
        <v>208</v>
      </c>
      <c r="C70" s="2">
        <f>YEAR(Table91112[[#This Row],[Date]])</f>
        <v>2022</v>
      </c>
      <c r="D70" s="2" t="s">
        <v>209</v>
      </c>
      <c r="E70" s="2" t="s">
        <v>209</v>
      </c>
      <c r="F70" s="18">
        <v>44812</v>
      </c>
      <c r="G70" s="2">
        <v>30</v>
      </c>
      <c r="H70" s="37">
        <v>44814</v>
      </c>
      <c r="I70" t="s">
        <v>299</v>
      </c>
      <c r="J70" s="2" t="s">
        <v>1448</v>
      </c>
      <c r="K70" t="s">
        <v>306</v>
      </c>
    </row>
    <row r="71" spans="1:11">
      <c r="A71" s="2">
        <f t="shared" si="3"/>
        <v>70</v>
      </c>
      <c r="B71" s="2" t="s">
        <v>208</v>
      </c>
      <c r="C71" s="2">
        <f>YEAR(Table91112[[#This Row],[Date]])</f>
        <v>2022</v>
      </c>
      <c r="D71" s="2" t="s">
        <v>209</v>
      </c>
      <c r="E71" s="2" t="s">
        <v>209</v>
      </c>
      <c r="F71" s="18">
        <v>44813</v>
      </c>
      <c r="G71" s="2">
        <v>30</v>
      </c>
      <c r="H71" s="37">
        <v>44814</v>
      </c>
      <c r="I71" t="s">
        <v>309</v>
      </c>
      <c r="J71" s="2" t="s">
        <v>1448</v>
      </c>
      <c r="K71" t="s">
        <v>306</v>
      </c>
    </row>
    <row r="72" spans="1:11">
      <c r="A72" s="2">
        <f t="shared" si="3"/>
        <v>71</v>
      </c>
      <c r="B72" s="2" t="s">
        <v>208</v>
      </c>
      <c r="C72" s="2">
        <f>YEAR(Table91112[[#This Row],[Date]])</f>
        <v>2022</v>
      </c>
      <c r="D72" s="2" t="s">
        <v>209</v>
      </c>
      <c r="E72" s="2" t="s">
        <v>209</v>
      </c>
      <c r="F72" s="18">
        <v>44814</v>
      </c>
      <c r="G72" s="2">
        <v>30</v>
      </c>
      <c r="H72" s="37">
        <v>44814</v>
      </c>
      <c r="I72" t="s">
        <v>294</v>
      </c>
      <c r="J72" s="2">
        <v>2</v>
      </c>
      <c r="K72" t="s">
        <v>306</v>
      </c>
    </row>
    <row r="73" spans="1:11">
      <c r="A73" s="2">
        <f t="shared" si="3"/>
        <v>72</v>
      </c>
      <c r="B73" s="2" t="s">
        <v>208</v>
      </c>
      <c r="C73" s="2">
        <f>YEAR(Table91112[[#This Row],[Date]])</f>
        <v>2022</v>
      </c>
      <c r="D73" s="2" t="s">
        <v>209</v>
      </c>
      <c r="E73" s="2" t="s">
        <v>209</v>
      </c>
      <c r="F73" s="18">
        <v>44815</v>
      </c>
      <c r="G73" s="2">
        <v>30</v>
      </c>
      <c r="H73" s="37">
        <v>44814</v>
      </c>
      <c r="I73" t="s">
        <v>297</v>
      </c>
      <c r="J73" s="2" t="s">
        <v>1448</v>
      </c>
      <c r="K73" t="s">
        <v>307</v>
      </c>
    </row>
    <row r="74" spans="1:11">
      <c r="A74" s="2">
        <f t="shared" si="3"/>
        <v>73</v>
      </c>
      <c r="B74" s="2" t="s">
        <v>208</v>
      </c>
      <c r="C74" s="2">
        <f>YEAR(Table91112[[#This Row],[Date]])</f>
        <v>2022</v>
      </c>
      <c r="D74" s="2" t="s">
        <v>209</v>
      </c>
      <c r="E74" s="2" t="s">
        <v>209</v>
      </c>
      <c r="F74" s="18">
        <v>44816</v>
      </c>
      <c r="G74" s="2">
        <v>30</v>
      </c>
      <c r="H74" s="37">
        <v>44814</v>
      </c>
      <c r="I74" t="s">
        <v>299</v>
      </c>
      <c r="J74" s="2" t="s">
        <v>1448</v>
      </c>
      <c r="K74" t="s">
        <v>307</v>
      </c>
    </row>
    <row r="75" spans="1:11">
      <c r="A75" s="2">
        <f t="shared" si="3"/>
        <v>74</v>
      </c>
      <c r="B75" s="2" t="s">
        <v>208</v>
      </c>
      <c r="C75" s="2">
        <f>YEAR(Table91112[[#This Row],[Date]])</f>
        <v>2022</v>
      </c>
      <c r="D75" s="2" t="s">
        <v>209</v>
      </c>
      <c r="E75" s="2" t="s">
        <v>209</v>
      </c>
      <c r="F75" s="18">
        <v>44817</v>
      </c>
      <c r="G75" s="2">
        <v>30</v>
      </c>
      <c r="H75" s="37">
        <v>44815</v>
      </c>
      <c r="I75" t="s">
        <v>299</v>
      </c>
      <c r="J75" s="2" t="s">
        <v>1448</v>
      </c>
      <c r="K75" t="s">
        <v>307</v>
      </c>
    </row>
    <row r="76" spans="1:11">
      <c r="A76" s="2">
        <f t="shared" si="3"/>
        <v>75</v>
      </c>
      <c r="B76" s="2" t="s">
        <v>208</v>
      </c>
      <c r="C76" s="2">
        <f>YEAR(Table91112[[#This Row],[Date]])</f>
        <v>2022</v>
      </c>
      <c r="D76" s="2" t="s">
        <v>209</v>
      </c>
      <c r="E76" s="2" t="s">
        <v>209</v>
      </c>
      <c r="F76" s="18">
        <v>44818</v>
      </c>
      <c r="G76" s="2">
        <v>30</v>
      </c>
      <c r="H76" s="37">
        <v>44815</v>
      </c>
      <c r="I76" s="97" t="s">
        <v>496</v>
      </c>
      <c r="J76" s="2">
        <v>21</v>
      </c>
      <c r="K76" s="1" t="s">
        <v>495</v>
      </c>
    </row>
    <row r="77" spans="1:11">
      <c r="A77" s="2">
        <f t="shared" si="3"/>
        <v>76</v>
      </c>
      <c r="B77" s="2" t="s">
        <v>208</v>
      </c>
      <c r="C77" s="2">
        <f>YEAR(Table91112[[#This Row],[Date]])</f>
        <v>2022</v>
      </c>
      <c r="D77" s="2" t="s">
        <v>209</v>
      </c>
      <c r="E77" s="2" t="s">
        <v>209</v>
      </c>
      <c r="F77" s="18">
        <v>44819</v>
      </c>
      <c r="G77" s="2">
        <v>30</v>
      </c>
      <c r="H77" s="37">
        <v>44815</v>
      </c>
      <c r="I77" s="97" t="s">
        <v>496</v>
      </c>
      <c r="J77" s="2">
        <v>21</v>
      </c>
      <c r="K77" s="1" t="s">
        <v>497</v>
      </c>
    </row>
    <row r="78" spans="1:11">
      <c r="A78" s="2">
        <f t="shared" si="3"/>
        <v>77</v>
      </c>
      <c r="B78" s="2" t="s">
        <v>208</v>
      </c>
      <c r="C78" s="2">
        <f>YEAR(Table91112[[#This Row],[Date]])</f>
        <v>2022</v>
      </c>
      <c r="D78" s="2" t="s">
        <v>209</v>
      </c>
      <c r="E78" s="2" t="s">
        <v>209</v>
      </c>
      <c r="F78" s="18">
        <v>44820</v>
      </c>
      <c r="G78" s="2">
        <v>30</v>
      </c>
      <c r="H78" s="24">
        <v>44816</v>
      </c>
      <c r="I78" s="97" t="s">
        <v>496</v>
      </c>
      <c r="J78" s="2">
        <v>21</v>
      </c>
      <c r="K78" s="1" t="s">
        <v>497</v>
      </c>
    </row>
    <row r="79" spans="1:11">
      <c r="A79" s="2">
        <f t="shared" si="3"/>
        <v>78</v>
      </c>
      <c r="B79" s="2" t="s">
        <v>208</v>
      </c>
      <c r="C79" s="2">
        <f>YEAR(Table91112[[#This Row],[Date]])</f>
        <v>2022</v>
      </c>
      <c r="D79" s="2" t="s">
        <v>209</v>
      </c>
      <c r="E79" s="2" t="s">
        <v>209</v>
      </c>
      <c r="F79" s="18">
        <v>44821</v>
      </c>
      <c r="G79" s="2">
        <v>30</v>
      </c>
      <c r="H79" s="24">
        <v>44817</v>
      </c>
      <c r="I79" s="97" t="s">
        <v>496</v>
      </c>
      <c r="J79" s="2">
        <v>21</v>
      </c>
      <c r="K79" s="1" t="s">
        <v>498</v>
      </c>
    </row>
    <row r="80" spans="1:11">
      <c r="A80" s="2">
        <f t="shared" si="3"/>
        <v>79</v>
      </c>
      <c r="B80" s="2" t="s">
        <v>208</v>
      </c>
      <c r="C80" s="2">
        <f>YEAR(Table91112[[#This Row],[Date]])</f>
        <v>2022</v>
      </c>
      <c r="D80" s="2" t="s">
        <v>209</v>
      </c>
      <c r="E80" s="2" t="s">
        <v>209</v>
      </c>
      <c r="F80" s="18">
        <v>44822</v>
      </c>
      <c r="G80" s="2">
        <v>30</v>
      </c>
      <c r="H80" s="37">
        <v>44817</v>
      </c>
      <c r="I80" t="s">
        <v>294</v>
      </c>
      <c r="J80" s="2">
        <v>2</v>
      </c>
      <c r="K80" t="s">
        <v>307</v>
      </c>
    </row>
    <row r="81" spans="1:13">
      <c r="A81" s="2">
        <f t="shared" si="3"/>
        <v>80</v>
      </c>
      <c r="B81" s="2" t="s">
        <v>208</v>
      </c>
      <c r="C81" s="2">
        <f>YEAR(Table91112[[#This Row],[Date]])</f>
        <v>2022</v>
      </c>
      <c r="D81" s="2" t="s">
        <v>209</v>
      </c>
      <c r="E81" s="2" t="s">
        <v>209</v>
      </c>
      <c r="F81" s="18">
        <v>44823</v>
      </c>
      <c r="G81" s="2">
        <v>30</v>
      </c>
      <c r="H81" s="37">
        <v>44817</v>
      </c>
      <c r="I81" t="s">
        <v>297</v>
      </c>
      <c r="J81" s="2" t="s">
        <v>1448</v>
      </c>
      <c r="K81" t="s">
        <v>300</v>
      </c>
    </row>
    <row r="82" spans="1:13">
      <c r="A82" s="2">
        <f t="shared" si="3"/>
        <v>81</v>
      </c>
      <c r="B82" s="2" t="s">
        <v>208</v>
      </c>
      <c r="C82" s="2">
        <f>YEAR(Table91112[[#This Row],[Date]])</f>
        <v>2022</v>
      </c>
      <c r="D82" s="2" t="s">
        <v>209</v>
      </c>
      <c r="E82" s="2" t="s">
        <v>209</v>
      </c>
      <c r="F82" s="18">
        <v>44824</v>
      </c>
      <c r="G82" s="2">
        <v>30</v>
      </c>
      <c r="H82" s="37">
        <v>44817</v>
      </c>
      <c r="I82" t="s">
        <v>299</v>
      </c>
      <c r="J82" s="2" t="s">
        <v>1448</v>
      </c>
      <c r="K82" t="s">
        <v>308</v>
      </c>
    </row>
    <row r="83" spans="1:13">
      <c r="A83" s="2">
        <f t="shared" si="3"/>
        <v>82</v>
      </c>
      <c r="B83" s="2" t="s">
        <v>208</v>
      </c>
      <c r="C83" s="2">
        <f>YEAR(Table91112[[#This Row],[Date]])</f>
        <v>2022</v>
      </c>
      <c r="D83" s="2" t="s">
        <v>209</v>
      </c>
      <c r="E83" s="2" t="s">
        <v>209</v>
      </c>
      <c r="F83" s="18">
        <v>44825</v>
      </c>
      <c r="G83" s="2">
        <v>30</v>
      </c>
      <c r="H83" s="37">
        <v>44817</v>
      </c>
      <c r="I83" t="s">
        <v>294</v>
      </c>
      <c r="J83" s="2">
        <v>2</v>
      </c>
      <c r="K83" t="s">
        <v>300</v>
      </c>
    </row>
    <row r="84" spans="1:13">
      <c r="A84" s="2">
        <f t="shared" si="3"/>
        <v>83</v>
      </c>
      <c r="B84" s="2" t="s">
        <v>208</v>
      </c>
      <c r="C84" s="2">
        <f>YEAR(Table91112[[#This Row],[Date]])</f>
        <v>2022</v>
      </c>
      <c r="D84" s="2" t="s">
        <v>209</v>
      </c>
      <c r="E84" s="2" t="s">
        <v>209</v>
      </c>
      <c r="F84" s="18">
        <v>44826</v>
      </c>
      <c r="G84" s="2">
        <v>30</v>
      </c>
      <c r="H84" s="37">
        <v>44818</v>
      </c>
      <c r="I84" t="s">
        <v>311</v>
      </c>
      <c r="J84" s="2" t="s">
        <v>1448</v>
      </c>
      <c r="K84" t="s">
        <v>305</v>
      </c>
    </row>
    <row r="85" spans="1:13">
      <c r="A85" s="2">
        <f t="shared" si="3"/>
        <v>84</v>
      </c>
      <c r="B85" s="2" t="s">
        <v>208</v>
      </c>
      <c r="C85" s="2">
        <f>YEAR(Table91112[[#This Row],[Date]])</f>
        <v>2022</v>
      </c>
      <c r="D85" s="2" t="s">
        <v>209</v>
      </c>
      <c r="E85" s="2" t="s">
        <v>209</v>
      </c>
      <c r="F85" s="18">
        <v>44827</v>
      </c>
      <c r="G85" s="2">
        <v>30</v>
      </c>
      <c r="H85" s="37">
        <v>44818</v>
      </c>
      <c r="I85" t="s">
        <v>294</v>
      </c>
      <c r="J85" s="2">
        <v>2</v>
      </c>
      <c r="K85" t="s">
        <v>305</v>
      </c>
    </row>
    <row r="86" spans="1:13">
      <c r="A86" s="2">
        <f t="shared" si="3"/>
        <v>85</v>
      </c>
      <c r="B86" s="2" t="s">
        <v>208</v>
      </c>
      <c r="C86" s="2">
        <f>YEAR(Table91112[[#This Row],[Date]])</f>
        <v>2022</v>
      </c>
      <c r="D86" s="2" t="s">
        <v>209</v>
      </c>
      <c r="E86" s="2" t="s">
        <v>209</v>
      </c>
      <c r="F86" s="18">
        <v>44828</v>
      </c>
      <c r="G86" s="2">
        <v>30</v>
      </c>
      <c r="H86" s="37">
        <v>44818</v>
      </c>
      <c r="I86" s="97" t="s">
        <v>496</v>
      </c>
      <c r="J86" s="2">
        <v>21</v>
      </c>
      <c r="K86" s="1" t="s">
        <v>498</v>
      </c>
    </row>
    <row r="87" spans="1:13">
      <c r="A87" s="2">
        <f t="shared" si="3"/>
        <v>86</v>
      </c>
      <c r="B87" s="2" t="s">
        <v>208</v>
      </c>
      <c r="C87" s="2">
        <f>YEAR(Table91112[[#This Row],[Date]])</f>
        <v>2022</v>
      </c>
      <c r="D87" s="2" t="s">
        <v>209</v>
      </c>
      <c r="E87" s="2" t="s">
        <v>209</v>
      </c>
      <c r="F87" s="18">
        <v>44829</v>
      </c>
      <c r="G87" s="2">
        <v>30</v>
      </c>
      <c r="H87" s="37">
        <v>44818</v>
      </c>
      <c r="I87" t="s">
        <v>500</v>
      </c>
      <c r="J87" s="2">
        <v>1</v>
      </c>
      <c r="K87" s="1" t="s">
        <v>499</v>
      </c>
    </row>
    <row r="88" spans="1:13">
      <c r="A88" s="2">
        <f t="shared" si="3"/>
        <v>87</v>
      </c>
      <c r="B88" s="2" t="s">
        <v>208</v>
      </c>
      <c r="C88" s="2">
        <f>YEAR(Table91112[[#This Row],[Date]])</f>
        <v>2022</v>
      </c>
      <c r="D88" s="2" t="s">
        <v>209</v>
      </c>
      <c r="E88" s="2" t="s">
        <v>209</v>
      </c>
      <c r="F88" s="18">
        <v>44829</v>
      </c>
      <c r="G88" s="2">
        <v>30</v>
      </c>
      <c r="H88" s="37">
        <v>44818</v>
      </c>
      <c r="I88" s="2" t="s">
        <v>460</v>
      </c>
      <c r="J88" s="2">
        <v>1</v>
      </c>
      <c r="K88" s="1" t="s">
        <v>501</v>
      </c>
    </row>
    <row r="89" spans="1:13">
      <c r="A89" s="2">
        <f t="shared" si="3"/>
        <v>88</v>
      </c>
      <c r="B89" s="2" t="s">
        <v>208</v>
      </c>
      <c r="C89" s="2">
        <f>YEAR(Table91112[[#This Row],[Date]])</f>
        <v>2022</v>
      </c>
      <c r="D89" s="2" t="s">
        <v>209</v>
      </c>
      <c r="E89" s="2" t="s">
        <v>209</v>
      </c>
      <c r="F89" s="18">
        <v>44829</v>
      </c>
      <c r="G89" s="2">
        <v>30</v>
      </c>
      <c r="H89" s="37">
        <v>44818</v>
      </c>
      <c r="I89" s="2" t="s">
        <v>460</v>
      </c>
      <c r="J89" s="2">
        <v>1</v>
      </c>
      <c r="K89" s="1" t="s">
        <v>502</v>
      </c>
    </row>
    <row r="90" spans="1:13">
      <c r="A90" s="2">
        <f t="shared" si="3"/>
        <v>89</v>
      </c>
      <c r="B90" s="2" t="s">
        <v>208</v>
      </c>
      <c r="C90" s="2">
        <f>YEAR(Table91112[[#This Row],[Date]])</f>
        <v>2022</v>
      </c>
      <c r="D90" s="2" t="s">
        <v>209</v>
      </c>
      <c r="E90" s="2" t="s">
        <v>209</v>
      </c>
      <c r="F90" s="18">
        <v>44830</v>
      </c>
      <c r="G90" s="2">
        <v>30</v>
      </c>
      <c r="H90" s="37">
        <v>44819</v>
      </c>
      <c r="I90" s="2" t="s">
        <v>460</v>
      </c>
      <c r="J90" s="2">
        <v>1</v>
      </c>
      <c r="K90" s="1" t="s">
        <v>503</v>
      </c>
    </row>
    <row r="91" spans="1:13">
      <c r="A91" s="2">
        <f t="shared" si="3"/>
        <v>90</v>
      </c>
      <c r="B91" s="2" t="s">
        <v>208</v>
      </c>
      <c r="C91" s="2">
        <f>YEAR(Table91112[[#This Row],[Date]])</f>
        <v>2022</v>
      </c>
      <c r="D91" s="2" t="s">
        <v>209</v>
      </c>
      <c r="E91" s="2" t="s">
        <v>209</v>
      </c>
      <c r="F91" s="18">
        <v>44831</v>
      </c>
      <c r="G91" s="2">
        <v>30</v>
      </c>
      <c r="H91" s="37">
        <v>44819</v>
      </c>
      <c r="I91" s="97" t="s">
        <v>505</v>
      </c>
      <c r="J91" s="2">
        <v>42</v>
      </c>
      <c r="K91" s="1" t="s">
        <v>504</v>
      </c>
    </row>
    <row r="92" spans="1:13">
      <c r="A92" s="2">
        <f t="shared" si="3"/>
        <v>91</v>
      </c>
      <c r="B92" s="2" t="s">
        <v>208</v>
      </c>
      <c r="C92" s="2">
        <f>YEAR(Table91112[[#This Row],[Date]])</f>
        <v>2022</v>
      </c>
      <c r="D92" s="2" t="s">
        <v>209</v>
      </c>
      <c r="E92" s="2" t="s">
        <v>209</v>
      </c>
      <c r="F92" s="18">
        <v>44832</v>
      </c>
      <c r="G92" s="2">
        <v>30</v>
      </c>
      <c r="H92" s="37">
        <v>44819</v>
      </c>
      <c r="I92" s="97" t="s">
        <v>496</v>
      </c>
      <c r="J92" s="2">
        <v>21</v>
      </c>
      <c r="K92" s="1" t="s">
        <v>506</v>
      </c>
    </row>
    <row r="93" spans="1:13">
      <c r="A93" s="2">
        <f t="shared" si="3"/>
        <v>92</v>
      </c>
      <c r="B93" s="2" t="s">
        <v>208</v>
      </c>
      <c r="C93" s="2">
        <f>YEAR(Table91112[[#This Row],[Date]])</f>
        <v>2022</v>
      </c>
      <c r="D93" s="2" t="s">
        <v>209</v>
      </c>
      <c r="E93" s="2" t="s">
        <v>209</v>
      </c>
      <c r="F93" s="18">
        <v>44833</v>
      </c>
      <c r="G93" s="2">
        <v>30</v>
      </c>
      <c r="H93" s="37">
        <v>44819</v>
      </c>
      <c r="I93" t="s">
        <v>294</v>
      </c>
      <c r="J93" s="2">
        <v>2</v>
      </c>
      <c r="K93" t="s">
        <v>307</v>
      </c>
    </row>
    <row r="94" spans="1:13">
      <c r="A94" s="2">
        <f t="shared" si="3"/>
        <v>93</v>
      </c>
      <c r="B94" s="2" t="s">
        <v>208</v>
      </c>
      <c r="C94" s="2">
        <f>YEAR(Table91112[[#This Row],[Date]])</f>
        <v>2022</v>
      </c>
      <c r="D94" s="2" t="s">
        <v>209</v>
      </c>
      <c r="E94" s="2" t="s">
        <v>209</v>
      </c>
      <c r="F94" s="18">
        <v>44834</v>
      </c>
      <c r="G94" s="2">
        <v>30</v>
      </c>
      <c r="H94" s="37">
        <v>44819</v>
      </c>
      <c r="I94" t="s">
        <v>294</v>
      </c>
      <c r="J94" s="2">
        <v>2</v>
      </c>
      <c r="K94" t="s">
        <v>307</v>
      </c>
    </row>
    <row r="95" spans="1:13">
      <c r="A95" s="2">
        <f t="shared" si="3"/>
        <v>94</v>
      </c>
      <c r="B95" s="2" t="s">
        <v>208</v>
      </c>
      <c r="C95" s="2">
        <f>YEAR(Table91112[[#This Row],[Date]])</f>
        <v>2022</v>
      </c>
      <c r="D95" s="2" t="s">
        <v>209</v>
      </c>
      <c r="E95" s="2" t="s">
        <v>209</v>
      </c>
      <c r="F95" s="18">
        <v>44834</v>
      </c>
      <c r="G95" s="2">
        <v>30</v>
      </c>
      <c r="H95" s="37">
        <v>44819</v>
      </c>
      <c r="I95" t="s">
        <v>294</v>
      </c>
      <c r="J95" s="2">
        <v>2</v>
      </c>
      <c r="K95" t="s">
        <v>307</v>
      </c>
      <c r="L95" s="2"/>
      <c r="M95" s="2"/>
    </row>
    <row r="96" spans="1:13">
      <c r="A96" s="2">
        <f t="shared" si="3"/>
        <v>95</v>
      </c>
      <c r="B96" s="2" t="s">
        <v>208</v>
      </c>
      <c r="C96" s="2">
        <f>YEAR(Table91112[[#This Row],[Date]])</f>
        <v>2022</v>
      </c>
      <c r="D96" s="2" t="s">
        <v>209</v>
      </c>
      <c r="E96" s="2" t="s">
        <v>209</v>
      </c>
      <c r="F96" s="18">
        <v>44834</v>
      </c>
      <c r="G96" s="2">
        <v>30</v>
      </c>
      <c r="H96" s="37">
        <v>44820</v>
      </c>
      <c r="I96" s="97" t="s">
        <v>505</v>
      </c>
      <c r="J96" s="2">
        <v>42</v>
      </c>
      <c r="K96" s="1" t="s">
        <v>507</v>
      </c>
      <c r="L96" s="2"/>
      <c r="M96" s="2"/>
    </row>
    <row r="97" spans="1:13">
      <c r="A97" s="2">
        <f t="shared" si="3"/>
        <v>96</v>
      </c>
      <c r="B97" s="2" t="s">
        <v>208</v>
      </c>
      <c r="C97" s="2">
        <f>YEAR(Table91112[[#This Row],[Date]])</f>
        <v>2022</v>
      </c>
      <c r="D97" s="2" t="s">
        <v>209</v>
      </c>
      <c r="E97" s="2" t="s">
        <v>209</v>
      </c>
      <c r="F97" s="18">
        <v>44834</v>
      </c>
      <c r="G97" s="2">
        <v>30</v>
      </c>
      <c r="H97" s="37">
        <v>44820</v>
      </c>
      <c r="I97" s="97" t="s">
        <v>496</v>
      </c>
      <c r="J97" s="2">
        <v>21</v>
      </c>
      <c r="K97" s="1" t="s">
        <v>508</v>
      </c>
      <c r="L97" s="2"/>
      <c r="M97" s="2"/>
    </row>
    <row r="98" spans="1:13">
      <c r="A98" s="2">
        <f t="shared" si="3"/>
        <v>97</v>
      </c>
      <c r="B98" s="2" t="s">
        <v>208</v>
      </c>
      <c r="C98" s="2">
        <f>YEAR(Table91112[[#This Row],[Date]])</f>
        <v>2022</v>
      </c>
      <c r="D98" s="2" t="s">
        <v>209</v>
      </c>
      <c r="E98" s="2" t="s">
        <v>209</v>
      </c>
      <c r="F98" s="18">
        <v>44834</v>
      </c>
      <c r="G98" s="2">
        <v>30</v>
      </c>
      <c r="H98" s="37">
        <v>44821</v>
      </c>
      <c r="I98" s="97" t="s">
        <v>505</v>
      </c>
      <c r="J98" s="2">
        <v>42</v>
      </c>
      <c r="K98" s="98" t="s">
        <v>509</v>
      </c>
      <c r="L98" s="2"/>
      <c r="M98" s="2"/>
    </row>
    <row r="99" spans="1:13">
      <c r="A99" s="2">
        <f t="shared" si="3"/>
        <v>98</v>
      </c>
      <c r="B99" s="2" t="s">
        <v>208</v>
      </c>
      <c r="C99" s="2">
        <f>YEAR(Table91112[[#This Row],[Date]])</f>
        <v>2022</v>
      </c>
      <c r="D99" s="2" t="s">
        <v>209</v>
      </c>
      <c r="E99" s="2" t="s">
        <v>209</v>
      </c>
      <c r="F99" s="18">
        <v>44834</v>
      </c>
      <c r="G99" s="2">
        <v>30</v>
      </c>
      <c r="H99" s="37">
        <v>44821</v>
      </c>
      <c r="I99" t="s">
        <v>294</v>
      </c>
      <c r="J99" s="2">
        <v>2</v>
      </c>
      <c r="K99" s="99" t="s">
        <v>303</v>
      </c>
      <c r="L99" s="2"/>
      <c r="M99" s="2"/>
    </row>
    <row r="100" spans="1:13">
      <c r="A100" s="2">
        <f t="shared" si="3"/>
        <v>99</v>
      </c>
      <c r="B100" s="2" t="s">
        <v>208</v>
      </c>
      <c r="C100" s="2">
        <f>YEAR(Table91112[[#This Row],[Date]])</f>
        <v>2022</v>
      </c>
      <c r="D100" s="2" t="s">
        <v>209</v>
      </c>
      <c r="E100" s="2" t="s">
        <v>209</v>
      </c>
      <c r="F100" s="18">
        <v>44834</v>
      </c>
      <c r="G100" s="2">
        <v>30</v>
      </c>
      <c r="H100" s="37">
        <v>44822</v>
      </c>
      <c r="I100" s="97" t="s">
        <v>505</v>
      </c>
      <c r="J100" s="2">
        <v>42</v>
      </c>
      <c r="K100" s="1" t="s">
        <v>510</v>
      </c>
      <c r="L100" s="2"/>
      <c r="M100" s="2"/>
    </row>
    <row r="101" spans="1:13">
      <c r="A101" s="2">
        <f t="shared" si="3"/>
        <v>100</v>
      </c>
      <c r="B101" s="2" t="s">
        <v>208</v>
      </c>
      <c r="C101" s="2">
        <f>YEAR(Table91112[[#This Row],[Date]])</f>
        <v>2022</v>
      </c>
      <c r="D101" s="2" t="s">
        <v>209</v>
      </c>
      <c r="E101" s="2" t="s">
        <v>209</v>
      </c>
      <c r="F101" s="18">
        <v>44834</v>
      </c>
      <c r="G101" s="2">
        <v>30</v>
      </c>
      <c r="H101" s="37">
        <v>44822</v>
      </c>
      <c r="I101" t="s">
        <v>512</v>
      </c>
      <c r="J101" s="2">
        <v>1</v>
      </c>
      <c r="K101" s="1" t="s">
        <v>511</v>
      </c>
      <c r="L101" s="2"/>
      <c r="M101" s="2"/>
    </row>
    <row r="102" spans="1:13">
      <c r="A102" s="2">
        <f t="shared" si="3"/>
        <v>101</v>
      </c>
      <c r="B102" s="2" t="s">
        <v>208</v>
      </c>
      <c r="C102" s="2">
        <f>YEAR(Table91112[[#This Row],[Date]])</f>
        <v>2022</v>
      </c>
      <c r="D102" s="2" t="s">
        <v>209</v>
      </c>
      <c r="E102" s="2" t="s">
        <v>209</v>
      </c>
      <c r="F102" s="18">
        <v>44834</v>
      </c>
      <c r="G102" s="2">
        <v>30</v>
      </c>
      <c r="H102" s="37">
        <v>44822</v>
      </c>
      <c r="I102" t="s">
        <v>514</v>
      </c>
      <c r="J102" s="2">
        <v>1</v>
      </c>
      <c r="K102" s="1" t="s">
        <v>513</v>
      </c>
      <c r="L102" s="2"/>
      <c r="M102" s="2"/>
    </row>
    <row r="103" spans="1:13">
      <c r="A103" s="2">
        <f t="shared" si="3"/>
        <v>102</v>
      </c>
      <c r="B103" s="2" t="s">
        <v>208</v>
      </c>
      <c r="C103" s="2">
        <f>YEAR(Table91112[[#This Row],[Date]])</f>
        <v>2022</v>
      </c>
      <c r="D103" s="2" t="s">
        <v>209</v>
      </c>
      <c r="E103" s="2" t="s">
        <v>209</v>
      </c>
      <c r="F103" s="18">
        <v>44834</v>
      </c>
      <c r="G103" s="2">
        <v>30</v>
      </c>
      <c r="H103" s="37">
        <v>44822</v>
      </c>
      <c r="I103" t="s">
        <v>516</v>
      </c>
      <c r="J103" s="2">
        <v>1</v>
      </c>
      <c r="K103" s="1" t="s">
        <v>515</v>
      </c>
      <c r="L103" s="2"/>
      <c r="M103" s="2"/>
    </row>
    <row r="104" spans="1:13">
      <c r="A104" s="2">
        <f t="shared" si="3"/>
        <v>103</v>
      </c>
      <c r="B104" s="2" t="s">
        <v>208</v>
      </c>
      <c r="C104" s="2">
        <f>YEAR(Table91112[[#This Row],[Date]])</f>
        <v>2022</v>
      </c>
      <c r="D104" s="2" t="s">
        <v>209</v>
      </c>
      <c r="E104" s="2" t="s">
        <v>209</v>
      </c>
      <c r="F104" s="18">
        <v>44834</v>
      </c>
      <c r="G104" s="2">
        <v>30</v>
      </c>
      <c r="H104" s="37">
        <v>44822</v>
      </c>
      <c r="I104" t="s">
        <v>518</v>
      </c>
      <c r="J104" s="2">
        <v>1</v>
      </c>
      <c r="K104" s="1" t="s">
        <v>517</v>
      </c>
      <c r="L104" s="2"/>
      <c r="M104" s="2"/>
    </row>
    <row r="105" spans="1:13">
      <c r="A105" s="2">
        <f t="shared" si="3"/>
        <v>104</v>
      </c>
      <c r="B105" s="2" t="s">
        <v>208</v>
      </c>
      <c r="C105" s="2">
        <f>YEAR(Table91112[[#This Row],[Date]])</f>
        <v>2022</v>
      </c>
      <c r="D105" s="2" t="s">
        <v>209</v>
      </c>
      <c r="E105" s="2" t="s">
        <v>209</v>
      </c>
      <c r="F105" s="18">
        <v>44834</v>
      </c>
      <c r="G105" s="2">
        <v>30</v>
      </c>
      <c r="H105" s="37">
        <v>44822</v>
      </c>
      <c r="I105" t="s">
        <v>520</v>
      </c>
      <c r="J105" s="2">
        <v>1</v>
      </c>
      <c r="K105" s="1" t="s">
        <v>519</v>
      </c>
      <c r="L105" s="2"/>
      <c r="M105" s="2"/>
    </row>
    <row r="106" spans="1:13">
      <c r="A106" s="2">
        <f t="shared" si="3"/>
        <v>105</v>
      </c>
      <c r="B106" s="2" t="s">
        <v>208</v>
      </c>
      <c r="C106" s="2">
        <f>YEAR(Table91112[[#This Row],[Date]])</f>
        <v>2022</v>
      </c>
      <c r="D106" s="2" t="s">
        <v>209</v>
      </c>
      <c r="E106" s="2" t="s">
        <v>209</v>
      </c>
      <c r="F106" s="18">
        <v>44834</v>
      </c>
      <c r="G106" s="2">
        <v>30</v>
      </c>
      <c r="H106" s="37">
        <v>44822</v>
      </c>
      <c r="I106" t="s">
        <v>522</v>
      </c>
      <c r="J106" s="2">
        <v>1</v>
      </c>
      <c r="K106" s="1" t="s">
        <v>521</v>
      </c>
      <c r="L106" s="2"/>
      <c r="M106" s="2"/>
    </row>
    <row r="107" spans="1:13">
      <c r="A107" s="2">
        <f t="shared" si="3"/>
        <v>106</v>
      </c>
      <c r="B107" s="2" t="s">
        <v>208</v>
      </c>
      <c r="C107" s="2">
        <f>YEAR(Table91112[[#This Row],[Date]])</f>
        <v>2022</v>
      </c>
      <c r="D107" s="2" t="s">
        <v>209</v>
      </c>
      <c r="E107" s="2" t="s">
        <v>209</v>
      </c>
      <c r="F107" s="18">
        <v>44834</v>
      </c>
      <c r="G107" s="2">
        <v>30</v>
      </c>
      <c r="H107" s="37">
        <v>44822</v>
      </c>
      <c r="I107" t="s">
        <v>524</v>
      </c>
      <c r="J107" s="2">
        <v>1</v>
      </c>
      <c r="K107" s="1" t="s">
        <v>523</v>
      </c>
      <c r="L107" s="2"/>
      <c r="M107" s="2"/>
    </row>
    <row r="108" spans="1:13">
      <c r="A108" s="2">
        <f t="shared" si="3"/>
        <v>107</v>
      </c>
      <c r="B108" s="2" t="s">
        <v>208</v>
      </c>
      <c r="C108" s="2">
        <f>YEAR(Table91112[[#This Row],[Date]])</f>
        <v>2022</v>
      </c>
      <c r="D108" s="2" t="s">
        <v>209</v>
      </c>
      <c r="E108" s="2" t="s">
        <v>209</v>
      </c>
      <c r="F108" s="18">
        <v>44834</v>
      </c>
      <c r="G108" s="2">
        <v>30</v>
      </c>
      <c r="H108" s="37">
        <v>44822</v>
      </c>
      <c r="I108" t="s">
        <v>526</v>
      </c>
      <c r="J108" s="2">
        <v>1</v>
      </c>
      <c r="K108" s="1" t="s">
        <v>525</v>
      </c>
      <c r="L108" s="2"/>
      <c r="M108" s="2"/>
    </row>
    <row r="109" spans="1:13">
      <c r="A109" s="2">
        <f t="shared" si="3"/>
        <v>108</v>
      </c>
      <c r="B109" s="2" t="s">
        <v>208</v>
      </c>
      <c r="C109" s="2">
        <f>YEAR(Table91112[[#This Row],[Date]])</f>
        <v>2022</v>
      </c>
      <c r="D109" s="2" t="s">
        <v>209</v>
      </c>
      <c r="E109" s="2" t="s">
        <v>209</v>
      </c>
      <c r="F109" s="18">
        <v>44834</v>
      </c>
      <c r="G109" s="2">
        <v>30</v>
      </c>
      <c r="H109" s="37">
        <v>44822</v>
      </c>
      <c r="I109" t="s">
        <v>527</v>
      </c>
      <c r="J109" s="2">
        <v>1</v>
      </c>
      <c r="K109" s="1" t="s">
        <v>525</v>
      </c>
      <c r="L109" s="2"/>
      <c r="M109" s="2"/>
    </row>
    <row r="110" spans="1:13">
      <c r="A110" s="2">
        <f t="shared" si="3"/>
        <v>109</v>
      </c>
      <c r="B110" s="2" t="s">
        <v>208</v>
      </c>
      <c r="C110" s="2">
        <f>YEAR(Table91112[[#This Row],[Date]])</f>
        <v>2022</v>
      </c>
      <c r="D110" s="2" t="s">
        <v>209</v>
      </c>
      <c r="E110" s="2" t="s">
        <v>209</v>
      </c>
      <c r="F110" s="18">
        <v>44834</v>
      </c>
      <c r="G110" s="2">
        <v>30</v>
      </c>
      <c r="H110" s="37">
        <v>44822</v>
      </c>
      <c r="I110" t="s">
        <v>529</v>
      </c>
      <c r="J110" s="2">
        <v>1</v>
      </c>
      <c r="K110" s="1" t="s">
        <v>528</v>
      </c>
      <c r="L110" s="2"/>
      <c r="M110" s="2"/>
    </row>
    <row r="111" spans="1:13">
      <c r="A111" s="2">
        <f t="shared" si="3"/>
        <v>110</v>
      </c>
      <c r="B111" s="2" t="s">
        <v>208</v>
      </c>
      <c r="C111" s="2">
        <f>YEAR(Table91112[[#This Row],[Date]])</f>
        <v>2022</v>
      </c>
      <c r="D111" s="2" t="s">
        <v>209</v>
      </c>
      <c r="E111" s="2" t="s">
        <v>209</v>
      </c>
      <c r="F111" s="18">
        <v>44834</v>
      </c>
      <c r="G111" s="2">
        <v>30</v>
      </c>
      <c r="H111" s="37">
        <v>44822</v>
      </c>
      <c r="I111" t="s">
        <v>531</v>
      </c>
      <c r="J111" s="2">
        <v>1</v>
      </c>
      <c r="K111" s="1" t="s">
        <v>530</v>
      </c>
      <c r="L111" s="2"/>
      <c r="M111" s="2"/>
    </row>
    <row r="112" spans="1:13">
      <c r="A112" s="2">
        <f t="shared" si="3"/>
        <v>111</v>
      </c>
      <c r="B112" s="2" t="s">
        <v>208</v>
      </c>
      <c r="C112" s="2">
        <f>YEAR(Table91112[[#This Row],[Date]])</f>
        <v>2022</v>
      </c>
      <c r="D112" s="2" t="s">
        <v>209</v>
      </c>
      <c r="E112" s="2" t="s">
        <v>209</v>
      </c>
      <c r="F112" s="18">
        <v>44834</v>
      </c>
      <c r="G112" s="2">
        <v>30</v>
      </c>
      <c r="H112" s="37">
        <v>44822</v>
      </c>
      <c r="I112" t="s">
        <v>532</v>
      </c>
      <c r="J112" s="2">
        <v>1</v>
      </c>
      <c r="K112" s="1" t="s">
        <v>530</v>
      </c>
      <c r="L112" s="2"/>
      <c r="M112" s="2"/>
    </row>
    <row r="113" spans="1:13">
      <c r="A113" s="2">
        <f t="shared" si="3"/>
        <v>112</v>
      </c>
      <c r="B113" s="2" t="s">
        <v>208</v>
      </c>
      <c r="C113" s="2">
        <f>YEAR(Table91112[[#This Row],[Date]])</f>
        <v>2022</v>
      </c>
      <c r="D113" s="2" t="s">
        <v>209</v>
      </c>
      <c r="E113" s="2" t="s">
        <v>209</v>
      </c>
      <c r="F113" s="18">
        <v>44834</v>
      </c>
      <c r="G113" s="2">
        <v>30</v>
      </c>
      <c r="H113" s="37">
        <v>44822</v>
      </c>
      <c r="I113" t="s">
        <v>533</v>
      </c>
      <c r="J113" s="2">
        <v>1</v>
      </c>
      <c r="K113" s="1" t="s">
        <v>530</v>
      </c>
      <c r="L113" s="2"/>
      <c r="M113" s="2"/>
    </row>
    <row r="114" spans="1:13">
      <c r="A114" s="2">
        <f t="shared" si="3"/>
        <v>113</v>
      </c>
      <c r="B114" s="2" t="s">
        <v>208</v>
      </c>
      <c r="C114" s="2">
        <f>YEAR(Table91112[[#This Row],[Date]])</f>
        <v>2022</v>
      </c>
      <c r="D114" s="2" t="s">
        <v>209</v>
      </c>
      <c r="E114" s="2" t="s">
        <v>209</v>
      </c>
      <c r="F114" s="18">
        <v>44834</v>
      </c>
      <c r="G114" s="2">
        <v>30</v>
      </c>
      <c r="H114" s="37">
        <v>44822</v>
      </c>
      <c r="I114" t="s">
        <v>534</v>
      </c>
      <c r="J114" s="2">
        <v>1</v>
      </c>
      <c r="K114" s="1" t="s">
        <v>530</v>
      </c>
      <c r="L114" s="2"/>
      <c r="M114" s="2"/>
    </row>
    <row r="115" spans="1:13">
      <c r="A115" s="2">
        <f t="shared" si="3"/>
        <v>114</v>
      </c>
      <c r="B115" s="2" t="s">
        <v>208</v>
      </c>
      <c r="C115" s="2">
        <f>YEAR(Table91112[[#This Row],[Date]])</f>
        <v>2022</v>
      </c>
      <c r="D115" s="2" t="s">
        <v>209</v>
      </c>
      <c r="E115" s="2" t="s">
        <v>209</v>
      </c>
      <c r="F115" s="18">
        <v>44834</v>
      </c>
      <c r="G115" s="2">
        <v>30</v>
      </c>
      <c r="H115" s="37">
        <v>44822</v>
      </c>
      <c r="I115" t="s">
        <v>536</v>
      </c>
      <c r="J115" s="2">
        <v>1</v>
      </c>
      <c r="K115" s="1" t="s">
        <v>535</v>
      </c>
      <c r="L115" s="2"/>
      <c r="M115" s="2"/>
    </row>
    <row r="116" spans="1:13">
      <c r="A116" s="2">
        <f t="shared" si="3"/>
        <v>115</v>
      </c>
      <c r="B116" s="2" t="s">
        <v>208</v>
      </c>
      <c r="C116" s="2">
        <f>YEAR(Table91112[[#This Row],[Date]])</f>
        <v>2022</v>
      </c>
      <c r="D116" s="2" t="s">
        <v>209</v>
      </c>
      <c r="E116" s="2" t="s">
        <v>209</v>
      </c>
      <c r="F116" s="18">
        <v>44834</v>
      </c>
      <c r="G116" s="2">
        <v>30</v>
      </c>
      <c r="H116" s="37">
        <v>44822</v>
      </c>
      <c r="I116" t="s">
        <v>538</v>
      </c>
      <c r="J116" s="2">
        <v>1</v>
      </c>
      <c r="K116" s="1" t="s">
        <v>537</v>
      </c>
      <c r="L116" s="2"/>
      <c r="M116" s="2"/>
    </row>
    <row r="117" spans="1:13">
      <c r="A117" s="2">
        <f t="shared" si="3"/>
        <v>116</v>
      </c>
      <c r="B117" s="2" t="s">
        <v>208</v>
      </c>
      <c r="C117" s="2">
        <f>YEAR(Table91112[[#This Row],[Date]])</f>
        <v>2022</v>
      </c>
      <c r="D117" s="2" t="s">
        <v>209</v>
      </c>
      <c r="E117" s="2" t="s">
        <v>209</v>
      </c>
      <c r="F117" s="18">
        <v>44834</v>
      </c>
      <c r="G117" s="2">
        <v>30</v>
      </c>
      <c r="H117" s="37">
        <v>44823</v>
      </c>
      <c r="I117" s="97" t="s">
        <v>496</v>
      </c>
      <c r="J117" s="2">
        <v>21</v>
      </c>
      <c r="K117" s="1" t="s">
        <v>489</v>
      </c>
      <c r="L117" s="2"/>
      <c r="M117" s="2"/>
    </row>
    <row r="118" spans="1:13">
      <c r="A118" s="2">
        <f t="shared" si="3"/>
        <v>117</v>
      </c>
      <c r="B118" s="2" t="s">
        <v>208</v>
      </c>
      <c r="C118" s="2">
        <f>YEAR(Table91112[[#This Row],[Date]])</f>
        <v>2022</v>
      </c>
      <c r="D118" s="2" t="s">
        <v>209</v>
      </c>
      <c r="E118" s="2" t="s">
        <v>209</v>
      </c>
      <c r="F118" s="18">
        <v>44834</v>
      </c>
      <c r="G118" s="2">
        <v>30</v>
      </c>
      <c r="H118" s="37">
        <v>44823</v>
      </c>
      <c r="I118" s="97" t="s">
        <v>496</v>
      </c>
      <c r="J118" s="2">
        <v>21</v>
      </c>
      <c r="K118" s="1" t="s">
        <v>506</v>
      </c>
      <c r="L118" s="2"/>
      <c r="M118" s="2"/>
    </row>
    <row r="119" spans="1:13">
      <c r="A119" s="2">
        <f t="shared" si="3"/>
        <v>118</v>
      </c>
      <c r="B119" s="2" t="s">
        <v>208</v>
      </c>
      <c r="C119" s="2">
        <f>YEAR(Table91112[[#This Row],[Date]])</f>
        <v>2022</v>
      </c>
      <c r="D119" s="2" t="s">
        <v>209</v>
      </c>
      <c r="E119" s="2" t="s">
        <v>209</v>
      </c>
      <c r="F119" s="18">
        <v>44834</v>
      </c>
      <c r="G119" s="2">
        <v>30</v>
      </c>
      <c r="H119" s="37">
        <v>44823</v>
      </c>
      <c r="I119" t="s">
        <v>540</v>
      </c>
      <c r="J119" s="2">
        <v>1</v>
      </c>
      <c r="K119" s="1" t="s">
        <v>539</v>
      </c>
      <c r="L119" s="2"/>
      <c r="M119" s="2"/>
    </row>
    <row r="120" spans="1:13">
      <c r="A120" s="2">
        <f t="shared" si="3"/>
        <v>119</v>
      </c>
      <c r="B120" s="2" t="s">
        <v>208</v>
      </c>
      <c r="C120" s="2">
        <f>YEAR(Table91112[[#This Row],[Date]])</f>
        <v>2022</v>
      </c>
      <c r="D120" s="2" t="s">
        <v>209</v>
      </c>
      <c r="E120" s="2" t="s">
        <v>209</v>
      </c>
      <c r="F120" s="18">
        <v>44834</v>
      </c>
      <c r="G120" s="2">
        <v>30</v>
      </c>
      <c r="H120" s="37">
        <v>44823</v>
      </c>
      <c r="I120" t="s">
        <v>541</v>
      </c>
      <c r="J120" s="2">
        <v>1</v>
      </c>
      <c r="K120" s="1" t="s">
        <v>539</v>
      </c>
      <c r="L120" s="2"/>
      <c r="M120" s="2"/>
    </row>
    <row r="121" spans="1:13">
      <c r="A121" s="2">
        <f t="shared" si="3"/>
        <v>120</v>
      </c>
      <c r="B121" s="2" t="s">
        <v>208</v>
      </c>
      <c r="C121" s="2">
        <f>YEAR(Table91112[[#This Row],[Date]])</f>
        <v>2022</v>
      </c>
      <c r="D121" s="2" t="s">
        <v>209</v>
      </c>
      <c r="E121" s="2" t="s">
        <v>209</v>
      </c>
      <c r="F121" s="18">
        <v>44834</v>
      </c>
      <c r="G121" s="2">
        <v>30</v>
      </c>
      <c r="H121" s="37">
        <v>44823</v>
      </c>
      <c r="I121" t="s">
        <v>543</v>
      </c>
      <c r="J121" s="2">
        <v>1</v>
      </c>
      <c r="K121" s="1" t="s">
        <v>542</v>
      </c>
      <c r="L121" s="2"/>
      <c r="M121" s="2"/>
    </row>
    <row r="122" spans="1:13">
      <c r="A122" s="2">
        <f t="shared" si="3"/>
        <v>121</v>
      </c>
      <c r="B122" s="2" t="s">
        <v>208</v>
      </c>
      <c r="C122" s="2">
        <f>YEAR(Table91112[[#This Row],[Date]])</f>
        <v>2022</v>
      </c>
      <c r="D122" s="2" t="s">
        <v>209</v>
      </c>
      <c r="E122" s="2" t="s">
        <v>209</v>
      </c>
      <c r="F122" s="18">
        <v>44834</v>
      </c>
      <c r="G122" s="2">
        <v>30</v>
      </c>
      <c r="H122" s="37">
        <v>44823</v>
      </c>
      <c r="I122" t="s">
        <v>545</v>
      </c>
      <c r="J122" s="2">
        <v>1</v>
      </c>
      <c r="K122" s="1" t="s">
        <v>544</v>
      </c>
      <c r="L122" s="2"/>
      <c r="M122" s="2"/>
    </row>
    <row r="123" spans="1:13">
      <c r="A123" s="2">
        <f t="shared" si="3"/>
        <v>122</v>
      </c>
      <c r="B123" s="2" t="s">
        <v>208</v>
      </c>
      <c r="C123" s="2">
        <f>YEAR(Table91112[[#This Row],[Date]])</f>
        <v>2022</v>
      </c>
      <c r="D123" s="2" t="s">
        <v>209</v>
      </c>
      <c r="E123" s="2" t="s">
        <v>209</v>
      </c>
      <c r="F123" s="18">
        <v>44834</v>
      </c>
      <c r="G123" s="2">
        <v>30</v>
      </c>
      <c r="H123" s="37">
        <v>44823</v>
      </c>
      <c r="I123" t="s">
        <v>547</v>
      </c>
      <c r="J123" s="2">
        <v>1</v>
      </c>
      <c r="K123" s="1" t="s">
        <v>546</v>
      </c>
      <c r="L123" s="2"/>
      <c r="M123" s="2"/>
    </row>
    <row r="124" spans="1:13">
      <c r="A124" s="2">
        <f t="shared" si="3"/>
        <v>123</v>
      </c>
      <c r="B124" s="2" t="s">
        <v>208</v>
      </c>
      <c r="C124" s="2">
        <f>YEAR(Table91112[[#This Row],[Date]])</f>
        <v>2022</v>
      </c>
      <c r="D124" s="2" t="s">
        <v>209</v>
      </c>
      <c r="E124" s="2" t="s">
        <v>209</v>
      </c>
      <c r="F124" s="18">
        <v>44834</v>
      </c>
      <c r="G124" s="2">
        <v>30</v>
      </c>
      <c r="H124" s="37">
        <v>44823</v>
      </c>
      <c r="I124" t="s">
        <v>549</v>
      </c>
      <c r="J124" s="2">
        <v>1</v>
      </c>
      <c r="K124" s="1" t="s">
        <v>548</v>
      </c>
      <c r="L124" s="2"/>
      <c r="M124" s="2"/>
    </row>
    <row r="125" spans="1:13">
      <c r="A125" s="2">
        <f t="shared" si="3"/>
        <v>124</v>
      </c>
      <c r="B125" s="2" t="s">
        <v>208</v>
      </c>
      <c r="C125" s="2">
        <f>YEAR(Table91112[[#This Row],[Date]])</f>
        <v>2022</v>
      </c>
      <c r="D125" s="2" t="s">
        <v>209</v>
      </c>
      <c r="E125" s="2" t="s">
        <v>209</v>
      </c>
      <c r="F125" s="18">
        <v>44834</v>
      </c>
      <c r="G125" s="2">
        <v>30</v>
      </c>
      <c r="H125" s="37">
        <v>44823</v>
      </c>
      <c r="I125" t="s">
        <v>551</v>
      </c>
      <c r="J125" s="2">
        <v>1</v>
      </c>
      <c r="K125" s="1" t="s">
        <v>550</v>
      </c>
      <c r="L125" s="2"/>
      <c r="M125" s="2"/>
    </row>
    <row r="126" spans="1:13">
      <c r="A126" s="2">
        <f t="shared" si="3"/>
        <v>125</v>
      </c>
      <c r="B126" s="2" t="s">
        <v>208</v>
      </c>
      <c r="C126" s="2">
        <f>YEAR(Table91112[[#This Row],[Date]])</f>
        <v>2022</v>
      </c>
      <c r="D126" s="2" t="s">
        <v>209</v>
      </c>
      <c r="E126" s="2" t="s">
        <v>209</v>
      </c>
      <c r="F126" s="18">
        <v>44834</v>
      </c>
      <c r="G126" s="2">
        <v>30</v>
      </c>
      <c r="H126" s="37">
        <v>44823</v>
      </c>
      <c r="I126" t="s">
        <v>553</v>
      </c>
      <c r="J126" s="2">
        <v>1</v>
      </c>
      <c r="K126" s="1" t="s">
        <v>552</v>
      </c>
      <c r="L126" s="2"/>
      <c r="M126" s="2"/>
    </row>
    <row r="127" spans="1:13">
      <c r="A127" s="2">
        <f t="shared" si="3"/>
        <v>126</v>
      </c>
      <c r="B127" s="2" t="s">
        <v>208</v>
      </c>
      <c r="C127" s="2">
        <f>YEAR(Table91112[[#This Row],[Date]])</f>
        <v>2022</v>
      </c>
      <c r="D127" s="2" t="s">
        <v>209</v>
      </c>
      <c r="E127" s="2" t="s">
        <v>209</v>
      </c>
      <c r="F127" s="18">
        <v>44834</v>
      </c>
      <c r="G127" s="2">
        <v>30</v>
      </c>
      <c r="H127" s="37">
        <v>44823</v>
      </c>
      <c r="I127" t="s">
        <v>555</v>
      </c>
      <c r="J127" s="2">
        <v>1</v>
      </c>
      <c r="K127" s="1" t="s">
        <v>554</v>
      </c>
      <c r="L127" s="2"/>
      <c r="M127" s="2"/>
    </row>
    <row r="128" spans="1:13">
      <c r="A128" s="2">
        <f t="shared" si="3"/>
        <v>127</v>
      </c>
      <c r="B128" s="2" t="s">
        <v>208</v>
      </c>
      <c r="C128" s="2">
        <f>YEAR(Table91112[[#This Row],[Date]])</f>
        <v>2022</v>
      </c>
      <c r="D128" s="2" t="s">
        <v>209</v>
      </c>
      <c r="E128" s="2" t="s">
        <v>209</v>
      </c>
      <c r="F128" s="18">
        <v>44834</v>
      </c>
      <c r="G128" s="2">
        <v>30</v>
      </c>
      <c r="H128" s="37">
        <v>44823</v>
      </c>
      <c r="I128" t="s">
        <v>556</v>
      </c>
      <c r="J128" s="2">
        <v>1</v>
      </c>
      <c r="K128" s="1" t="s">
        <v>554</v>
      </c>
      <c r="L128" s="2"/>
      <c r="M128" s="2"/>
    </row>
    <row r="129" spans="1:13">
      <c r="A129" s="2">
        <f t="shared" si="3"/>
        <v>128</v>
      </c>
      <c r="B129" s="2" t="s">
        <v>208</v>
      </c>
      <c r="C129" s="2">
        <v>2022</v>
      </c>
      <c r="D129" s="2" t="s">
        <v>209</v>
      </c>
      <c r="E129" s="2" t="s">
        <v>209</v>
      </c>
      <c r="F129" s="18">
        <v>44834</v>
      </c>
      <c r="G129" s="2">
        <v>30</v>
      </c>
      <c r="H129" s="37">
        <v>44824</v>
      </c>
      <c r="I129" s="97" t="s">
        <v>505</v>
      </c>
      <c r="J129" s="2">
        <v>42</v>
      </c>
      <c r="K129" s="98" t="s">
        <v>557</v>
      </c>
      <c r="L129" s="2"/>
      <c r="M129" s="2"/>
    </row>
    <row r="130" spans="1:13">
      <c r="A130" s="2">
        <f t="shared" si="3"/>
        <v>129</v>
      </c>
      <c r="B130" s="2" t="s">
        <v>208</v>
      </c>
      <c r="C130" s="2">
        <v>2022</v>
      </c>
      <c r="D130" s="2" t="s">
        <v>209</v>
      </c>
      <c r="E130" s="2" t="s">
        <v>209</v>
      </c>
      <c r="F130" s="18">
        <v>44834</v>
      </c>
      <c r="G130" s="2">
        <v>30</v>
      </c>
      <c r="H130" s="37">
        <v>44824</v>
      </c>
      <c r="I130" t="s">
        <v>559</v>
      </c>
      <c r="J130" s="2">
        <v>1</v>
      </c>
      <c r="K130" s="1" t="s">
        <v>558</v>
      </c>
      <c r="L130" s="2"/>
      <c r="M130" s="2"/>
    </row>
    <row r="131" spans="1:13">
      <c r="A131" s="2">
        <f t="shared" ref="A131:A194" si="4">A130+1</f>
        <v>130</v>
      </c>
      <c r="B131" s="2" t="s">
        <v>208</v>
      </c>
      <c r="C131" s="2">
        <v>2022</v>
      </c>
      <c r="D131" s="2" t="s">
        <v>209</v>
      </c>
      <c r="E131" s="2" t="s">
        <v>209</v>
      </c>
      <c r="F131" s="18">
        <v>44834</v>
      </c>
      <c r="G131" s="2">
        <v>30</v>
      </c>
      <c r="H131" s="37">
        <v>44824</v>
      </c>
      <c r="I131" t="s">
        <v>560</v>
      </c>
      <c r="J131" s="2">
        <v>1</v>
      </c>
      <c r="K131" s="1" t="s">
        <v>558</v>
      </c>
      <c r="L131" s="2"/>
      <c r="M131" s="2"/>
    </row>
    <row r="132" spans="1:13">
      <c r="A132" s="2">
        <f t="shared" si="4"/>
        <v>131</v>
      </c>
      <c r="B132" s="2" t="s">
        <v>208</v>
      </c>
      <c r="C132" s="2">
        <v>2022</v>
      </c>
      <c r="D132" s="2" t="s">
        <v>209</v>
      </c>
      <c r="E132" s="2" t="s">
        <v>209</v>
      </c>
      <c r="F132" s="18">
        <v>44834</v>
      </c>
      <c r="G132" s="2">
        <v>30</v>
      </c>
      <c r="H132" s="37">
        <v>44824</v>
      </c>
      <c r="I132" t="s">
        <v>562</v>
      </c>
      <c r="J132" s="2">
        <v>1</v>
      </c>
      <c r="K132" s="1" t="s">
        <v>561</v>
      </c>
      <c r="L132" s="2"/>
      <c r="M132" s="2"/>
    </row>
    <row r="133" spans="1:13">
      <c r="A133" s="2">
        <f t="shared" si="4"/>
        <v>132</v>
      </c>
      <c r="B133" s="2" t="s">
        <v>208</v>
      </c>
      <c r="C133" s="2">
        <v>2022</v>
      </c>
      <c r="D133" s="2" t="s">
        <v>209</v>
      </c>
      <c r="E133" s="2" t="s">
        <v>209</v>
      </c>
      <c r="F133" s="18">
        <v>44834</v>
      </c>
      <c r="G133" s="2">
        <v>30</v>
      </c>
      <c r="H133" s="37">
        <v>44824</v>
      </c>
      <c r="I133" t="s">
        <v>564</v>
      </c>
      <c r="J133" s="2">
        <v>1</v>
      </c>
      <c r="K133" s="1" t="s">
        <v>563</v>
      </c>
      <c r="L133" s="2"/>
      <c r="M133" s="2"/>
    </row>
    <row r="134" spans="1:13">
      <c r="A134" s="2">
        <f t="shared" si="4"/>
        <v>133</v>
      </c>
      <c r="B134" s="2" t="s">
        <v>208</v>
      </c>
      <c r="C134" s="2">
        <v>2022</v>
      </c>
      <c r="D134" s="2" t="s">
        <v>209</v>
      </c>
      <c r="E134" s="2" t="s">
        <v>209</v>
      </c>
      <c r="F134" s="18">
        <v>44834</v>
      </c>
      <c r="G134" s="2">
        <v>30</v>
      </c>
      <c r="H134" s="37">
        <v>44824</v>
      </c>
      <c r="I134" t="s">
        <v>566</v>
      </c>
      <c r="J134" s="2">
        <v>1</v>
      </c>
      <c r="K134" s="1" t="s">
        <v>565</v>
      </c>
      <c r="L134" s="2"/>
      <c r="M134" s="2"/>
    </row>
    <row r="135" spans="1:13">
      <c r="A135" s="2">
        <f t="shared" si="4"/>
        <v>134</v>
      </c>
      <c r="B135" s="2" t="s">
        <v>208</v>
      </c>
      <c r="C135" s="2">
        <v>2022</v>
      </c>
      <c r="D135" s="2" t="s">
        <v>209</v>
      </c>
      <c r="E135" s="2" t="s">
        <v>209</v>
      </c>
      <c r="F135" s="18">
        <v>44834</v>
      </c>
      <c r="G135" s="2">
        <v>30</v>
      </c>
      <c r="H135" s="37">
        <v>44824</v>
      </c>
      <c r="I135" t="s">
        <v>568</v>
      </c>
      <c r="J135" s="2">
        <v>1</v>
      </c>
      <c r="K135" s="1" t="s">
        <v>567</v>
      </c>
      <c r="L135" s="2"/>
      <c r="M135" s="2"/>
    </row>
    <row r="136" spans="1:13">
      <c r="A136" s="2">
        <f t="shared" si="4"/>
        <v>135</v>
      </c>
      <c r="B136" s="2" t="s">
        <v>208</v>
      </c>
      <c r="C136" s="2">
        <v>2022</v>
      </c>
      <c r="D136" s="2" t="s">
        <v>209</v>
      </c>
      <c r="E136" s="2" t="s">
        <v>209</v>
      </c>
      <c r="F136" s="18">
        <v>44834</v>
      </c>
      <c r="G136" s="2">
        <v>30</v>
      </c>
      <c r="H136" s="37">
        <v>44824</v>
      </c>
      <c r="I136" t="s">
        <v>570</v>
      </c>
      <c r="J136" s="2">
        <v>1</v>
      </c>
      <c r="K136" s="1" t="s">
        <v>569</v>
      </c>
      <c r="L136" s="2"/>
      <c r="M136" s="2"/>
    </row>
    <row r="137" spans="1:13">
      <c r="A137" s="2">
        <f t="shared" si="4"/>
        <v>136</v>
      </c>
      <c r="B137" s="2" t="s">
        <v>208</v>
      </c>
      <c r="C137" s="2">
        <v>2022</v>
      </c>
      <c r="D137" s="2" t="s">
        <v>209</v>
      </c>
      <c r="E137" s="2" t="s">
        <v>209</v>
      </c>
      <c r="F137" s="18">
        <v>44834</v>
      </c>
      <c r="G137" s="2">
        <v>30</v>
      </c>
      <c r="H137" s="37">
        <v>44824</v>
      </c>
      <c r="I137" t="s">
        <v>572</v>
      </c>
      <c r="J137" s="2">
        <v>1</v>
      </c>
      <c r="K137" s="1" t="s">
        <v>571</v>
      </c>
      <c r="L137" s="2"/>
      <c r="M137" s="2"/>
    </row>
    <row r="138" spans="1:13">
      <c r="A138" s="2">
        <f t="shared" si="4"/>
        <v>137</v>
      </c>
      <c r="B138" s="2" t="s">
        <v>208</v>
      </c>
      <c r="C138" s="2">
        <v>2022</v>
      </c>
      <c r="D138" s="2" t="s">
        <v>209</v>
      </c>
      <c r="E138" s="2" t="s">
        <v>209</v>
      </c>
      <c r="F138" s="18">
        <v>44834</v>
      </c>
      <c r="G138" s="2">
        <v>30</v>
      </c>
      <c r="H138" s="37">
        <v>44824</v>
      </c>
      <c r="I138" t="s">
        <v>573</v>
      </c>
      <c r="J138" s="2">
        <v>1</v>
      </c>
      <c r="K138" s="1" t="s">
        <v>571</v>
      </c>
      <c r="L138" s="2"/>
      <c r="M138" s="2"/>
    </row>
    <row r="139" spans="1:13">
      <c r="A139" s="2">
        <f t="shared" si="4"/>
        <v>138</v>
      </c>
      <c r="B139" s="2" t="s">
        <v>208</v>
      </c>
      <c r="C139" s="2">
        <v>2022</v>
      </c>
      <c r="D139" s="2" t="s">
        <v>209</v>
      </c>
      <c r="E139" s="2" t="s">
        <v>209</v>
      </c>
      <c r="F139" s="18">
        <v>44834</v>
      </c>
      <c r="G139" s="2">
        <v>30</v>
      </c>
      <c r="H139" s="37">
        <v>44824</v>
      </c>
      <c r="I139" t="s">
        <v>575</v>
      </c>
      <c r="J139" s="2">
        <v>1</v>
      </c>
      <c r="K139" s="1" t="s">
        <v>574</v>
      </c>
      <c r="L139" s="2"/>
      <c r="M139" s="2"/>
    </row>
    <row r="140" spans="1:13">
      <c r="A140" s="2">
        <f t="shared" si="4"/>
        <v>139</v>
      </c>
      <c r="B140" s="2" t="s">
        <v>208</v>
      </c>
      <c r="C140" s="2">
        <v>2022</v>
      </c>
      <c r="D140" s="2" t="s">
        <v>209</v>
      </c>
      <c r="E140" s="2" t="s">
        <v>209</v>
      </c>
      <c r="F140" s="18">
        <v>44834</v>
      </c>
      <c r="G140" s="2">
        <v>30</v>
      </c>
      <c r="H140" s="37">
        <v>44824</v>
      </c>
      <c r="I140" t="s">
        <v>577</v>
      </c>
      <c r="J140" s="2">
        <v>1</v>
      </c>
      <c r="K140" s="1" t="s">
        <v>576</v>
      </c>
      <c r="L140" s="2"/>
      <c r="M140" s="2"/>
    </row>
    <row r="141" spans="1:13">
      <c r="A141" s="2">
        <f t="shared" si="4"/>
        <v>140</v>
      </c>
      <c r="B141" s="2" t="s">
        <v>208</v>
      </c>
      <c r="C141" s="2">
        <v>2022</v>
      </c>
      <c r="D141" s="2" t="s">
        <v>209</v>
      </c>
      <c r="E141" s="2" t="s">
        <v>209</v>
      </c>
      <c r="F141" s="18">
        <v>44834</v>
      </c>
      <c r="G141" s="2">
        <v>30</v>
      </c>
      <c r="H141" s="37">
        <v>44824</v>
      </c>
      <c r="I141" t="s">
        <v>579</v>
      </c>
      <c r="J141" s="2">
        <v>1</v>
      </c>
      <c r="K141" s="1" t="s">
        <v>578</v>
      </c>
      <c r="L141" s="2"/>
      <c r="M141" s="2"/>
    </row>
    <row r="142" spans="1:13">
      <c r="A142" s="2">
        <f t="shared" si="4"/>
        <v>141</v>
      </c>
      <c r="B142" s="2" t="s">
        <v>208</v>
      </c>
      <c r="C142" s="2">
        <v>2022</v>
      </c>
      <c r="D142" s="2" t="s">
        <v>209</v>
      </c>
      <c r="E142" s="2" t="s">
        <v>209</v>
      </c>
      <c r="F142" s="18">
        <v>44834</v>
      </c>
      <c r="G142" s="2">
        <v>30</v>
      </c>
      <c r="H142" s="37">
        <v>44824</v>
      </c>
      <c r="I142" t="s">
        <v>581</v>
      </c>
      <c r="J142" s="2">
        <v>1</v>
      </c>
      <c r="K142" s="1" t="s">
        <v>580</v>
      </c>
      <c r="L142" s="2"/>
      <c r="M142" s="2"/>
    </row>
    <row r="143" spans="1:13">
      <c r="A143" s="2">
        <f t="shared" si="4"/>
        <v>142</v>
      </c>
      <c r="B143" s="2" t="s">
        <v>208</v>
      </c>
      <c r="C143" s="2">
        <v>2022</v>
      </c>
      <c r="D143" s="2" t="s">
        <v>209</v>
      </c>
      <c r="E143" s="2" t="s">
        <v>209</v>
      </c>
      <c r="F143" s="18">
        <v>44834</v>
      </c>
      <c r="G143" s="2">
        <v>30</v>
      </c>
      <c r="H143" s="37">
        <v>44824</v>
      </c>
      <c r="I143" t="s">
        <v>583</v>
      </c>
      <c r="J143" s="2">
        <v>1</v>
      </c>
      <c r="K143" s="1" t="s">
        <v>582</v>
      </c>
      <c r="L143" s="2"/>
      <c r="M143" s="2"/>
    </row>
    <row r="144" spans="1:13">
      <c r="A144" s="2">
        <f t="shared" si="4"/>
        <v>143</v>
      </c>
      <c r="B144" s="2" t="s">
        <v>208</v>
      </c>
      <c r="C144" s="2">
        <v>2022</v>
      </c>
      <c r="D144" s="2" t="s">
        <v>209</v>
      </c>
      <c r="E144" s="2" t="s">
        <v>209</v>
      </c>
      <c r="F144" s="18">
        <v>44834</v>
      </c>
      <c r="G144" s="2">
        <v>30</v>
      </c>
      <c r="H144" s="37">
        <v>44824</v>
      </c>
      <c r="I144" t="s">
        <v>585</v>
      </c>
      <c r="J144" s="2">
        <v>1</v>
      </c>
      <c r="K144" s="1" t="s">
        <v>584</v>
      </c>
      <c r="L144" s="2"/>
      <c r="M144" s="2"/>
    </row>
    <row r="145" spans="1:13">
      <c r="A145" s="2">
        <f t="shared" si="4"/>
        <v>144</v>
      </c>
      <c r="B145" s="2" t="s">
        <v>208</v>
      </c>
      <c r="C145" s="2">
        <v>2022</v>
      </c>
      <c r="D145" s="2" t="s">
        <v>209</v>
      </c>
      <c r="E145" s="2" t="s">
        <v>209</v>
      </c>
      <c r="F145" s="18">
        <v>44834</v>
      </c>
      <c r="G145" s="2">
        <v>30</v>
      </c>
      <c r="H145" s="37">
        <v>44824</v>
      </c>
      <c r="I145" t="s">
        <v>587</v>
      </c>
      <c r="J145" s="2">
        <v>1</v>
      </c>
      <c r="K145" s="1" t="s">
        <v>586</v>
      </c>
      <c r="L145" s="2"/>
      <c r="M145" s="2"/>
    </row>
    <row r="146" spans="1:13">
      <c r="A146" s="2">
        <f t="shared" si="4"/>
        <v>145</v>
      </c>
      <c r="B146" s="2" t="s">
        <v>208</v>
      </c>
      <c r="C146" s="2">
        <v>2022</v>
      </c>
      <c r="D146" s="2" t="s">
        <v>209</v>
      </c>
      <c r="E146" s="2" t="s">
        <v>209</v>
      </c>
      <c r="F146" s="18">
        <v>44834</v>
      </c>
      <c r="G146" s="2">
        <v>30</v>
      </c>
      <c r="H146" s="37">
        <v>44824</v>
      </c>
      <c r="I146" t="s">
        <v>589</v>
      </c>
      <c r="J146" s="2">
        <v>1</v>
      </c>
      <c r="K146" s="1" t="s">
        <v>588</v>
      </c>
      <c r="L146" s="2"/>
      <c r="M146" s="2"/>
    </row>
    <row r="147" spans="1:13">
      <c r="A147" s="2">
        <f t="shared" si="4"/>
        <v>146</v>
      </c>
      <c r="B147" s="2" t="s">
        <v>208</v>
      </c>
      <c r="C147" s="2">
        <v>2022</v>
      </c>
      <c r="D147" s="2" t="s">
        <v>209</v>
      </c>
      <c r="E147" s="2" t="s">
        <v>209</v>
      </c>
      <c r="F147" s="18">
        <v>44834</v>
      </c>
      <c r="G147" s="2">
        <v>30</v>
      </c>
      <c r="H147" s="37">
        <v>44825</v>
      </c>
      <c r="I147" s="97" t="s">
        <v>505</v>
      </c>
      <c r="J147" s="2">
        <v>42</v>
      </c>
      <c r="K147" s="98" t="s">
        <v>590</v>
      </c>
    </row>
    <row r="148" spans="1:13">
      <c r="A148" s="2">
        <f t="shared" si="4"/>
        <v>147</v>
      </c>
      <c r="B148" s="2" t="s">
        <v>208</v>
      </c>
      <c r="C148" s="2">
        <v>2022</v>
      </c>
      <c r="D148" s="2" t="s">
        <v>209</v>
      </c>
      <c r="E148" s="2" t="s">
        <v>209</v>
      </c>
      <c r="F148" s="18">
        <v>44834</v>
      </c>
      <c r="G148" s="2">
        <v>30</v>
      </c>
      <c r="H148" s="37">
        <v>44825</v>
      </c>
      <c r="I148" s="211" t="s">
        <v>592</v>
      </c>
      <c r="J148" s="2">
        <v>1</v>
      </c>
      <c r="K148" s="212" t="s">
        <v>591</v>
      </c>
    </row>
    <row r="149" spans="1:13">
      <c r="A149" s="2">
        <f t="shared" si="4"/>
        <v>148</v>
      </c>
      <c r="B149" s="2" t="s">
        <v>208</v>
      </c>
      <c r="C149" s="2">
        <v>2022</v>
      </c>
      <c r="D149" s="2" t="s">
        <v>209</v>
      </c>
      <c r="E149" s="2" t="s">
        <v>209</v>
      </c>
      <c r="F149" s="18">
        <v>44834</v>
      </c>
      <c r="G149" s="2">
        <v>30</v>
      </c>
      <c r="H149" s="37">
        <v>44825</v>
      </c>
      <c r="I149" s="211" t="s">
        <v>594</v>
      </c>
      <c r="J149" s="2">
        <v>1</v>
      </c>
      <c r="K149" s="212" t="s">
        <v>593</v>
      </c>
    </row>
    <row r="150" spans="1:13">
      <c r="A150" s="2">
        <f t="shared" si="4"/>
        <v>149</v>
      </c>
      <c r="B150" s="2" t="s">
        <v>208</v>
      </c>
      <c r="C150" s="2">
        <v>2022</v>
      </c>
      <c r="D150" s="2" t="s">
        <v>209</v>
      </c>
      <c r="E150" s="2" t="s">
        <v>209</v>
      </c>
      <c r="F150" s="18">
        <v>44834</v>
      </c>
      <c r="G150" s="2">
        <v>30</v>
      </c>
      <c r="H150" s="37">
        <v>44825</v>
      </c>
      <c r="I150" s="211" t="s">
        <v>596</v>
      </c>
      <c r="J150" s="2">
        <v>1</v>
      </c>
      <c r="K150" s="1" t="s">
        <v>595</v>
      </c>
    </row>
    <row r="151" spans="1:13">
      <c r="A151" s="2">
        <f t="shared" si="4"/>
        <v>150</v>
      </c>
      <c r="B151" s="2" t="s">
        <v>208</v>
      </c>
      <c r="C151" s="2">
        <v>2022</v>
      </c>
      <c r="D151" s="2" t="s">
        <v>209</v>
      </c>
      <c r="E151" s="2" t="s">
        <v>209</v>
      </c>
      <c r="F151" s="18">
        <v>44834</v>
      </c>
      <c r="G151" s="2">
        <v>30</v>
      </c>
      <c r="H151" s="37">
        <v>44825</v>
      </c>
      <c r="I151" s="211" t="s">
        <v>598</v>
      </c>
      <c r="J151" s="2">
        <v>1</v>
      </c>
      <c r="K151" s="212" t="s">
        <v>597</v>
      </c>
    </row>
    <row r="152" spans="1:13">
      <c r="A152" s="2">
        <f t="shared" si="4"/>
        <v>151</v>
      </c>
      <c r="B152" s="2" t="s">
        <v>208</v>
      </c>
      <c r="C152" s="2">
        <v>2022</v>
      </c>
      <c r="D152" s="2" t="s">
        <v>209</v>
      </c>
      <c r="E152" s="2" t="s">
        <v>209</v>
      </c>
      <c r="F152" s="18">
        <v>44834</v>
      </c>
      <c r="G152" s="2">
        <v>30</v>
      </c>
      <c r="H152" s="37">
        <v>44825</v>
      </c>
      <c r="I152" s="211" t="s">
        <v>600</v>
      </c>
      <c r="J152" s="2">
        <v>1</v>
      </c>
      <c r="K152" s="212" t="s">
        <v>599</v>
      </c>
    </row>
    <row r="153" spans="1:13">
      <c r="A153" s="2">
        <f t="shared" si="4"/>
        <v>152</v>
      </c>
      <c r="B153" s="2" t="s">
        <v>208</v>
      </c>
      <c r="C153" s="2">
        <v>2022</v>
      </c>
      <c r="D153" s="2" t="s">
        <v>209</v>
      </c>
      <c r="E153" s="2" t="s">
        <v>209</v>
      </c>
      <c r="F153" s="18">
        <v>44834</v>
      </c>
      <c r="G153" s="2">
        <v>30</v>
      </c>
      <c r="H153" s="37">
        <v>44825</v>
      </c>
      <c r="I153" s="211" t="s">
        <v>602</v>
      </c>
      <c r="J153" s="2">
        <v>1</v>
      </c>
      <c r="K153" s="212" t="s">
        <v>601</v>
      </c>
    </row>
    <row r="154" spans="1:13">
      <c r="A154" s="2">
        <f t="shared" si="4"/>
        <v>153</v>
      </c>
      <c r="B154" s="2" t="s">
        <v>208</v>
      </c>
      <c r="C154" s="2">
        <v>2022</v>
      </c>
      <c r="D154" s="2" t="s">
        <v>209</v>
      </c>
      <c r="E154" s="2" t="s">
        <v>209</v>
      </c>
      <c r="F154" s="18">
        <v>44834</v>
      </c>
      <c r="G154" s="2">
        <v>30</v>
      </c>
      <c r="H154" s="37">
        <v>44825</v>
      </c>
      <c r="I154" s="211" t="s">
        <v>604</v>
      </c>
      <c r="J154" s="2">
        <v>1</v>
      </c>
      <c r="K154" s="212" t="s">
        <v>603</v>
      </c>
    </row>
    <row r="155" spans="1:13">
      <c r="A155" s="2">
        <f t="shared" si="4"/>
        <v>154</v>
      </c>
      <c r="B155" s="2" t="s">
        <v>208</v>
      </c>
      <c r="C155" s="2">
        <v>2022</v>
      </c>
      <c r="D155" s="2" t="s">
        <v>209</v>
      </c>
      <c r="E155" s="2" t="s">
        <v>209</v>
      </c>
      <c r="F155" s="18">
        <v>44834</v>
      </c>
      <c r="G155" s="2">
        <v>30</v>
      </c>
      <c r="H155" s="37">
        <v>44825</v>
      </c>
      <c r="I155" s="211" t="s">
        <v>606</v>
      </c>
      <c r="J155" s="2">
        <v>1</v>
      </c>
      <c r="K155" s="212" t="s">
        <v>605</v>
      </c>
    </row>
    <row r="156" spans="1:13">
      <c r="A156" s="2">
        <f t="shared" si="4"/>
        <v>155</v>
      </c>
      <c r="B156" s="2" t="s">
        <v>208</v>
      </c>
      <c r="C156" s="2">
        <v>2022</v>
      </c>
      <c r="D156" s="2" t="s">
        <v>209</v>
      </c>
      <c r="E156" s="2" t="s">
        <v>209</v>
      </c>
      <c r="F156" s="18">
        <v>44834</v>
      </c>
      <c r="G156" s="2">
        <v>30</v>
      </c>
      <c r="H156" s="37">
        <v>44826</v>
      </c>
      <c r="I156" s="97" t="s">
        <v>505</v>
      </c>
      <c r="J156" s="2">
        <v>42</v>
      </c>
      <c r="K156" s="98" t="s">
        <v>607</v>
      </c>
    </row>
    <row r="157" spans="1:13">
      <c r="A157" s="2">
        <f t="shared" si="4"/>
        <v>156</v>
      </c>
      <c r="B157" s="2" t="s">
        <v>208</v>
      </c>
      <c r="C157" s="2">
        <v>2022</v>
      </c>
      <c r="D157" s="2" t="s">
        <v>209</v>
      </c>
      <c r="E157" s="2" t="s">
        <v>209</v>
      </c>
      <c r="F157" s="18">
        <v>44834</v>
      </c>
      <c r="G157" s="2">
        <v>30</v>
      </c>
      <c r="H157" s="37">
        <v>44827</v>
      </c>
      <c r="I157" s="211" t="s">
        <v>609</v>
      </c>
      <c r="J157" s="2">
        <v>1</v>
      </c>
      <c r="K157" s="212" t="s">
        <v>608</v>
      </c>
    </row>
    <row r="158" spans="1:13">
      <c r="A158" s="2">
        <f t="shared" si="4"/>
        <v>157</v>
      </c>
      <c r="B158" s="2" t="s">
        <v>208</v>
      </c>
      <c r="C158" s="2">
        <v>2022</v>
      </c>
      <c r="D158" s="2" t="s">
        <v>209</v>
      </c>
      <c r="E158" s="2" t="s">
        <v>209</v>
      </c>
      <c r="F158" s="18">
        <v>44834</v>
      </c>
      <c r="G158" s="2">
        <v>30</v>
      </c>
      <c r="H158" s="37">
        <v>44827</v>
      </c>
      <c r="I158" s="211" t="s">
        <v>611</v>
      </c>
      <c r="J158" s="2">
        <v>1</v>
      </c>
      <c r="K158" s="212" t="s">
        <v>610</v>
      </c>
    </row>
    <row r="159" spans="1:13">
      <c r="A159" s="2">
        <f t="shared" si="4"/>
        <v>158</v>
      </c>
      <c r="B159" s="2" t="s">
        <v>208</v>
      </c>
      <c r="C159" s="2">
        <v>2022</v>
      </c>
      <c r="D159" s="2" t="s">
        <v>209</v>
      </c>
      <c r="E159" s="2" t="s">
        <v>209</v>
      </c>
      <c r="F159" s="18">
        <v>44834</v>
      </c>
      <c r="G159" s="2">
        <v>30</v>
      </c>
      <c r="H159" s="37">
        <v>44827</v>
      </c>
      <c r="I159" s="211" t="s">
        <v>613</v>
      </c>
      <c r="J159" s="2">
        <v>1</v>
      </c>
      <c r="K159" s="212" t="s">
        <v>612</v>
      </c>
    </row>
    <row r="160" spans="1:13">
      <c r="A160" s="2">
        <f t="shared" si="4"/>
        <v>159</v>
      </c>
      <c r="B160" s="2" t="s">
        <v>208</v>
      </c>
      <c r="C160" s="2">
        <v>2022</v>
      </c>
      <c r="D160" s="2" t="s">
        <v>209</v>
      </c>
      <c r="E160" s="2" t="s">
        <v>209</v>
      </c>
      <c r="F160" s="18">
        <v>44834</v>
      </c>
      <c r="G160" s="2">
        <v>30</v>
      </c>
      <c r="H160" s="37">
        <v>44827</v>
      </c>
      <c r="I160" s="211" t="s">
        <v>615</v>
      </c>
      <c r="J160" s="2">
        <v>1</v>
      </c>
      <c r="K160" s="212" t="s">
        <v>614</v>
      </c>
    </row>
    <row r="161" spans="1:11">
      <c r="A161" s="2">
        <f t="shared" si="4"/>
        <v>160</v>
      </c>
      <c r="B161" s="2" t="s">
        <v>208</v>
      </c>
      <c r="C161" s="2">
        <v>2022</v>
      </c>
      <c r="D161" s="2" t="s">
        <v>209</v>
      </c>
      <c r="E161" s="2" t="s">
        <v>209</v>
      </c>
      <c r="F161" s="18">
        <v>44834</v>
      </c>
      <c r="G161" s="2">
        <v>30</v>
      </c>
      <c r="H161" s="37">
        <v>44827</v>
      </c>
      <c r="I161" s="211" t="s">
        <v>617</v>
      </c>
      <c r="J161" s="2">
        <v>1</v>
      </c>
      <c r="K161" s="212" t="s">
        <v>616</v>
      </c>
    </row>
    <row r="162" spans="1:11">
      <c r="A162" s="2">
        <f t="shared" si="4"/>
        <v>161</v>
      </c>
      <c r="B162" s="2" t="s">
        <v>208</v>
      </c>
      <c r="C162" s="2">
        <v>2022</v>
      </c>
      <c r="D162" s="2" t="s">
        <v>209</v>
      </c>
      <c r="E162" s="2" t="s">
        <v>209</v>
      </c>
      <c r="F162" s="18">
        <v>44834</v>
      </c>
      <c r="G162" s="2">
        <v>30</v>
      </c>
      <c r="H162" s="37">
        <v>44827</v>
      </c>
      <c r="I162" s="211" t="s">
        <v>619</v>
      </c>
      <c r="J162" s="2">
        <v>1</v>
      </c>
      <c r="K162" s="212" t="s">
        <v>618</v>
      </c>
    </row>
    <row r="163" spans="1:11">
      <c r="A163" s="2">
        <f t="shared" si="4"/>
        <v>162</v>
      </c>
      <c r="B163" s="2" t="s">
        <v>208</v>
      </c>
      <c r="C163" s="2">
        <v>2022</v>
      </c>
      <c r="D163" s="2" t="s">
        <v>209</v>
      </c>
      <c r="E163" s="2" t="s">
        <v>209</v>
      </c>
      <c r="F163" s="18">
        <v>44834</v>
      </c>
      <c r="G163" s="2">
        <v>30</v>
      </c>
      <c r="H163" s="37">
        <v>44827</v>
      </c>
      <c r="I163" s="211" t="s">
        <v>620</v>
      </c>
      <c r="J163" s="2">
        <v>1</v>
      </c>
      <c r="K163" s="212" t="s">
        <v>618</v>
      </c>
    </row>
    <row r="164" spans="1:11">
      <c r="A164" s="2">
        <f t="shared" si="4"/>
        <v>163</v>
      </c>
      <c r="B164" s="2" t="s">
        <v>208</v>
      </c>
      <c r="C164" s="2">
        <v>2022</v>
      </c>
      <c r="D164" s="2" t="s">
        <v>209</v>
      </c>
      <c r="E164" s="2" t="s">
        <v>209</v>
      </c>
      <c r="F164" s="18">
        <v>44834</v>
      </c>
      <c r="G164" s="2">
        <v>30</v>
      </c>
      <c r="H164" s="37">
        <v>44827</v>
      </c>
      <c r="I164" s="211" t="s">
        <v>622</v>
      </c>
      <c r="J164" s="2">
        <v>1</v>
      </c>
      <c r="K164" s="212" t="s">
        <v>621</v>
      </c>
    </row>
    <row r="165" spans="1:11">
      <c r="A165" s="2">
        <f t="shared" si="4"/>
        <v>164</v>
      </c>
      <c r="B165" s="2" t="s">
        <v>208</v>
      </c>
      <c r="C165" s="2">
        <v>2022</v>
      </c>
      <c r="D165" s="2" t="s">
        <v>209</v>
      </c>
      <c r="E165" s="2" t="s">
        <v>209</v>
      </c>
      <c r="F165" s="18">
        <v>44834</v>
      </c>
      <c r="G165" s="2">
        <v>30</v>
      </c>
      <c r="H165" s="37">
        <v>44827</v>
      </c>
      <c r="I165" s="211" t="s">
        <v>624</v>
      </c>
      <c r="J165" s="2">
        <v>1</v>
      </c>
      <c r="K165" s="212" t="s">
        <v>623</v>
      </c>
    </row>
    <row r="166" spans="1:11">
      <c r="A166" s="2">
        <f t="shared" si="4"/>
        <v>165</v>
      </c>
      <c r="B166" s="2" t="s">
        <v>208</v>
      </c>
      <c r="C166" s="2">
        <v>2022</v>
      </c>
      <c r="D166" s="2" t="s">
        <v>209</v>
      </c>
      <c r="E166" s="2" t="s">
        <v>209</v>
      </c>
      <c r="F166" s="18">
        <v>44834</v>
      </c>
      <c r="G166" s="2">
        <v>30</v>
      </c>
      <c r="H166" s="37">
        <v>44827</v>
      </c>
      <c r="I166" s="211" t="s">
        <v>626</v>
      </c>
      <c r="J166" s="2">
        <v>1</v>
      </c>
      <c r="K166" s="212" t="s">
        <v>625</v>
      </c>
    </row>
    <row r="167" spans="1:11">
      <c r="A167" s="2">
        <f t="shared" si="4"/>
        <v>166</v>
      </c>
      <c r="B167" s="2" t="s">
        <v>208</v>
      </c>
      <c r="C167" s="2">
        <v>2022</v>
      </c>
      <c r="D167" s="2" t="s">
        <v>209</v>
      </c>
      <c r="E167" s="2" t="s">
        <v>209</v>
      </c>
      <c r="F167" s="18">
        <v>44834</v>
      </c>
      <c r="G167" s="2">
        <v>30</v>
      </c>
      <c r="H167" s="37">
        <v>44827</v>
      </c>
      <c r="I167" s="211" t="s">
        <v>628</v>
      </c>
      <c r="J167" s="2">
        <v>1</v>
      </c>
      <c r="K167" s="212" t="s">
        <v>627</v>
      </c>
    </row>
    <row r="168" spans="1:11">
      <c r="A168" s="2">
        <f t="shared" si="4"/>
        <v>167</v>
      </c>
      <c r="B168" s="2" t="s">
        <v>208</v>
      </c>
      <c r="C168" s="2">
        <v>2022</v>
      </c>
      <c r="D168" s="2" t="s">
        <v>209</v>
      </c>
      <c r="E168" s="2" t="s">
        <v>209</v>
      </c>
      <c r="F168" s="18">
        <v>44834</v>
      </c>
      <c r="G168" s="2">
        <v>30</v>
      </c>
      <c r="H168" s="37">
        <v>44827</v>
      </c>
      <c r="I168" s="211" t="s">
        <v>630</v>
      </c>
      <c r="J168" s="2">
        <v>1</v>
      </c>
      <c r="K168" s="212" t="s">
        <v>629</v>
      </c>
    </row>
    <row r="169" spans="1:11">
      <c r="A169" s="2">
        <f t="shared" si="4"/>
        <v>168</v>
      </c>
      <c r="B169" s="2" t="s">
        <v>208</v>
      </c>
      <c r="C169" s="2">
        <v>2022</v>
      </c>
      <c r="D169" s="2" t="s">
        <v>209</v>
      </c>
      <c r="E169" s="2" t="s">
        <v>209</v>
      </c>
      <c r="F169" s="18">
        <v>44834</v>
      </c>
      <c r="G169" s="2">
        <v>30</v>
      </c>
      <c r="H169" s="37">
        <v>44827</v>
      </c>
      <c r="I169" s="211" t="s">
        <v>632</v>
      </c>
      <c r="J169" s="2">
        <v>1</v>
      </c>
      <c r="K169" s="212" t="s">
        <v>631</v>
      </c>
    </row>
    <row r="170" spans="1:11">
      <c r="A170" s="2">
        <f t="shared" si="4"/>
        <v>169</v>
      </c>
      <c r="B170" s="2" t="s">
        <v>208</v>
      </c>
      <c r="C170" s="2">
        <v>2022</v>
      </c>
      <c r="D170" s="2" t="s">
        <v>209</v>
      </c>
      <c r="E170" s="2" t="s">
        <v>209</v>
      </c>
      <c r="F170" s="18">
        <v>44834</v>
      </c>
      <c r="G170" s="2">
        <v>30</v>
      </c>
      <c r="H170" s="37">
        <v>44827</v>
      </c>
      <c r="I170" s="211" t="s">
        <v>634</v>
      </c>
      <c r="J170" s="2">
        <v>1</v>
      </c>
      <c r="K170" s="212" t="s">
        <v>633</v>
      </c>
    </row>
    <row r="171" spans="1:11">
      <c r="A171" s="2">
        <f t="shared" si="4"/>
        <v>170</v>
      </c>
      <c r="B171" s="2" t="s">
        <v>208</v>
      </c>
      <c r="C171" s="2">
        <v>2022</v>
      </c>
      <c r="D171" s="2" t="s">
        <v>209</v>
      </c>
      <c r="E171" s="2" t="s">
        <v>209</v>
      </c>
      <c r="F171" s="18">
        <v>44834</v>
      </c>
      <c r="G171" s="2">
        <v>30</v>
      </c>
      <c r="H171" s="37">
        <v>44828</v>
      </c>
      <c r="I171" s="211" t="s">
        <v>636</v>
      </c>
      <c r="J171" s="2">
        <v>1</v>
      </c>
      <c r="K171" s="212" t="s">
        <v>635</v>
      </c>
    </row>
    <row r="172" spans="1:11">
      <c r="A172" s="2">
        <f t="shared" si="4"/>
        <v>171</v>
      </c>
      <c r="B172" s="2" t="s">
        <v>208</v>
      </c>
      <c r="C172" s="2">
        <v>2022</v>
      </c>
      <c r="D172" s="2" t="s">
        <v>209</v>
      </c>
      <c r="E172" s="2" t="s">
        <v>209</v>
      </c>
      <c r="F172" s="18">
        <v>44834</v>
      </c>
      <c r="G172" s="2">
        <v>30</v>
      </c>
      <c r="H172" s="37">
        <v>44828</v>
      </c>
      <c r="I172" s="211" t="s">
        <v>638</v>
      </c>
      <c r="J172" s="2">
        <v>1</v>
      </c>
      <c r="K172" s="212" t="s">
        <v>637</v>
      </c>
    </row>
    <row r="173" spans="1:11">
      <c r="A173" s="2">
        <f t="shared" si="4"/>
        <v>172</v>
      </c>
      <c r="B173" s="2" t="s">
        <v>208</v>
      </c>
      <c r="C173" s="2">
        <v>2022</v>
      </c>
      <c r="D173" s="2" t="s">
        <v>209</v>
      </c>
      <c r="E173" s="2" t="s">
        <v>209</v>
      </c>
      <c r="F173" s="18">
        <v>44834</v>
      </c>
      <c r="G173" s="2">
        <v>30</v>
      </c>
      <c r="H173" s="37">
        <v>44828</v>
      </c>
      <c r="I173" s="211" t="s">
        <v>640</v>
      </c>
      <c r="J173" s="2">
        <v>1</v>
      </c>
      <c r="K173" s="212" t="s">
        <v>639</v>
      </c>
    </row>
    <row r="174" spans="1:11">
      <c r="A174" s="2">
        <f t="shared" si="4"/>
        <v>173</v>
      </c>
      <c r="B174" s="2" t="s">
        <v>208</v>
      </c>
      <c r="C174" s="2">
        <v>2022</v>
      </c>
      <c r="D174" s="2" t="s">
        <v>209</v>
      </c>
      <c r="E174" s="2" t="s">
        <v>209</v>
      </c>
      <c r="F174" s="18">
        <v>44834</v>
      </c>
      <c r="G174" s="2">
        <v>30</v>
      </c>
      <c r="H174" s="37">
        <v>44828</v>
      </c>
      <c r="I174" s="211" t="s">
        <v>642</v>
      </c>
      <c r="J174" s="2">
        <v>1</v>
      </c>
      <c r="K174" s="212" t="s">
        <v>641</v>
      </c>
    </row>
    <row r="175" spans="1:11">
      <c r="A175" s="2">
        <f t="shared" si="4"/>
        <v>174</v>
      </c>
      <c r="B175" s="2" t="s">
        <v>208</v>
      </c>
      <c r="C175" s="2">
        <v>2022</v>
      </c>
      <c r="D175" s="2" t="s">
        <v>209</v>
      </c>
      <c r="E175" s="2" t="s">
        <v>209</v>
      </c>
      <c r="F175" s="18">
        <v>44834</v>
      </c>
      <c r="G175" s="2">
        <v>30</v>
      </c>
      <c r="H175" s="37">
        <v>44828</v>
      </c>
      <c r="I175" s="211" t="s">
        <v>644</v>
      </c>
      <c r="J175" s="2">
        <v>1</v>
      </c>
      <c r="K175" s="212" t="s">
        <v>643</v>
      </c>
    </row>
    <row r="176" spans="1:11">
      <c r="A176" s="2">
        <f t="shared" si="4"/>
        <v>175</v>
      </c>
      <c r="B176" s="2" t="s">
        <v>208</v>
      </c>
      <c r="C176" s="2">
        <v>2022</v>
      </c>
      <c r="D176" s="2" t="s">
        <v>209</v>
      </c>
      <c r="E176" s="2" t="s">
        <v>209</v>
      </c>
      <c r="F176" s="18">
        <v>44834</v>
      </c>
      <c r="G176" s="2">
        <v>30</v>
      </c>
      <c r="H176" s="37">
        <v>44828</v>
      </c>
      <c r="I176" s="211" t="s">
        <v>646</v>
      </c>
      <c r="J176" s="2">
        <v>1</v>
      </c>
      <c r="K176" s="212" t="s">
        <v>645</v>
      </c>
    </row>
    <row r="177" spans="1:11">
      <c r="A177" s="2">
        <f t="shared" si="4"/>
        <v>176</v>
      </c>
      <c r="B177" s="2" t="s">
        <v>208</v>
      </c>
      <c r="C177" s="2">
        <v>2022</v>
      </c>
      <c r="D177" s="2" t="s">
        <v>209</v>
      </c>
      <c r="E177" s="2" t="s">
        <v>209</v>
      </c>
      <c r="F177" s="18">
        <v>44834</v>
      </c>
      <c r="G177" s="2">
        <v>30</v>
      </c>
      <c r="H177" s="37">
        <v>44828</v>
      </c>
      <c r="I177" s="211" t="s">
        <v>648</v>
      </c>
      <c r="J177" s="2">
        <v>1</v>
      </c>
      <c r="K177" s="212" t="s">
        <v>647</v>
      </c>
    </row>
    <row r="178" spans="1:11">
      <c r="A178" s="2">
        <f t="shared" si="4"/>
        <v>177</v>
      </c>
      <c r="B178" s="2" t="s">
        <v>208</v>
      </c>
      <c r="C178" s="2">
        <v>2022</v>
      </c>
      <c r="D178" s="2" t="s">
        <v>209</v>
      </c>
      <c r="E178" s="2" t="s">
        <v>209</v>
      </c>
      <c r="F178" s="18">
        <v>44834</v>
      </c>
      <c r="G178" s="2">
        <v>30</v>
      </c>
      <c r="H178" s="37">
        <v>44828</v>
      </c>
      <c r="I178" s="211" t="s">
        <v>650</v>
      </c>
      <c r="J178" s="2">
        <v>1</v>
      </c>
      <c r="K178" s="212" t="s">
        <v>649</v>
      </c>
    </row>
    <row r="179" spans="1:11">
      <c r="A179" s="2">
        <f t="shared" si="4"/>
        <v>178</v>
      </c>
      <c r="B179" s="2" t="s">
        <v>208</v>
      </c>
      <c r="C179" s="2">
        <v>2022</v>
      </c>
      <c r="D179" s="2" t="s">
        <v>209</v>
      </c>
      <c r="E179" s="2" t="s">
        <v>209</v>
      </c>
      <c r="F179" s="18">
        <v>44834</v>
      </c>
      <c r="G179" s="2">
        <v>30</v>
      </c>
      <c r="H179" s="37">
        <v>44828</v>
      </c>
      <c r="I179" s="211" t="s">
        <v>652</v>
      </c>
      <c r="J179" s="2">
        <v>1</v>
      </c>
      <c r="K179" s="212" t="s">
        <v>651</v>
      </c>
    </row>
    <row r="180" spans="1:11">
      <c r="A180" s="2">
        <f t="shared" si="4"/>
        <v>179</v>
      </c>
      <c r="B180" s="2" t="s">
        <v>208</v>
      </c>
      <c r="C180" s="2">
        <v>2022</v>
      </c>
      <c r="D180" s="2" t="s">
        <v>209</v>
      </c>
      <c r="E180" s="2" t="s">
        <v>209</v>
      </c>
      <c r="F180" s="18">
        <v>44834</v>
      </c>
      <c r="G180" s="2">
        <v>30</v>
      </c>
      <c r="H180" s="37">
        <v>44828</v>
      </c>
      <c r="I180" s="211" t="s">
        <v>654</v>
      </c>
      <c r="J180" s="2">
        <v>1</v>
      </c>
      <c r="K180" s="212" t="s">
        <v>653</v>
      </c>
    </row>
    <row r="181" spans="1:11">
      <c r="A181" s="2">
        <f t="shared" si="4"/>
        <v>180</v>
      </c>
      <c r="B181" s="2" t="s">
        <v>208</v>
      </c>
      <c r="C181" s="2">
        <v>2022</v>
      </c>
      <c r="D181" s="2" t="s">
        <v>209</v>
      </c>
      <c r="E181" s="2" t="s">
        <v>209</v>
      </c>
      <c r="F181" s="18">
        <v>44834</v>
      </c>
      <c r="G181" s="2">
        <v>30</v>
      </c>
      <c r="H181" s="37">
        <v>44828</v>
      </c>
      <c r="I181" s="211" t="s">
        <v>656</v>
      </c>
      <c r="J181" s="2">
        <v>1</v>
      </c>
      <c r="K181" s="212" t="s">
        <v>655</v>
      </c>
    </row>
    <row r="182" spans="1:11">
      <c r="A182" s="2">
        <f t="shared" si="4"/>
        <v>181</v>
      </c>
      <c r="B182" s="2" t="s">
        <v>208</v>
      </c>
      <c r="C182" s="2">
        <v>2022</v>
      </c>
      <c r="D182" s="2" t="s">
        <v>209</v>
      </c>
      <c r="E182" s="2" t="s">
        <v>209</v>
      </c>
      <c r="F182" s="18">
        <v>44834</v>
      </c>
      <c r="G182" s="2">
        <v>30</v>
      </c>
      <c r="H182" s="37">
        <v>44828</v>
      </c>
      <c r="I182" s="211" t="s">
        <v>658</v>
      </c>
      <c r="J182" s="2">
        <v>1</v>
      </c>
      <c r="K182" s="212" t="s">
        <v>657</v>
      </c>
    </row>
    <row r="183" spans="1:11">
      <c r="A183" s="2">
        <f t="shared" si="4"/>
        <v>182</v>
      </c>
      <c r="B183" s="2" t="s">
        <v>208</v>
      </c>
      <c r="C183" s="2">
        <v>2022</v>
      </c>
      <c r="D183" s="2" t="s">
        <v>209</v>
      </c>
      <c r="E183" s="2" t="s">
        <v>209</v>
      </c>
      <c r="F183" s="18">
        <v>44834</v>
      </c>
      <c r="G183" s="2">
        <v>30</v>
      </c>
      <c r="H183" s="37">
        <v>44828</v>
      </c>
      <c r="I183" s="211" t="s">
        <v>660</v>
      </c>
      <c r="J183" s="2">
        <v>1</v>
      </c>
      <c r="K183" s="212" t="s">
        <v>659</v>
      </c>
    </row>
    <row r="184" spans="1:11">
      <c r="A184" s="2">
        <f t="shared" si="4"/>
        <v>183</v>
      </c>
      <c r="B184" s="2" t="s">
        <v>208</v>
      </c>
      <c r="C184" s="2">
        <v>2022</v>
      </c>
      <c r="D184" s="2" t="s">
        <v>209</v>
      </c>
      <c r="E184" s="2" t="s">
        <v>209</v>
      </c>
      <c r="F184" s="18">
        <v>44834</v>
      </c>
      <c r="G184" s="2">
        <v>30</v>
      </c>
      <c r="H184" s="37">
        <v>44828</v>
      </c>
      <c r="I184" s="211" t="s">
        <v>661</v>
      </c>
      <c r="J184" s="2">
        <v>1</v>
      </c>
      <c r="K184" s="212" t="s">
        <v>659</v>
      </c>
    </row>
    <row r="185" spans="1:11">
      <c r="A185" s="2">
        <f t="shared" si="4"/>
        <v>184</v>
      </c>
      <c r="B185" s="2" t="s">
        <v>208</v>
      </c>
      <c r="C185" s="2">
        <v>2022</v>
      </c>
      <c r="D185" s="2" t="s">
        <v>209</v>
      </c>
      <c r="E185" s="2" t="s">
        <v>209</v>
      </c>
      <c r="F185" s="18">
        <v>44834</v>
      </c>
      <c r="G185" s="2">
        <v>30</v>
      </c>
      <c r="H185" s="37">
        <v>44828</v>
      </c>
      <c r="I185" s="211" t="s">
        <v>663</v>
      </c>
      <c r="J185" s="2">
        <v>1</v>
      </c>
      <c r="K185" s="212" t="s">
        <v>662</v>
      </c>
    </row>
    <row r="186" spans="1:11">
      <c r="A186" s="2">
        <f t="shared" si="4"/>
        <v>185</v>
      </c>
      <c r="B186" s="2" t="s">
        <v>208</v>
      </c>
      <c r="C186" s="2">
        <v>2022</v>
      </c>
      <c r="D186" s="2" t="s">
        <v>209</v>
      </c>
      <c r="E186" s="2" t="s">
        <v>209</v>
      </c>
      <c r="F186" s="18">
        <v>44834</v>
      </c>
      <c r="G186" s="2">
        <v>30</v>
      </c>
      <c r="H186" s="37">
        <v>44828</v>
      </c>
      <c r="I186" s="211" t="s">
        <v>665</v>
      </c>
      <c r="J186" s="2">
        <v>1</v>
      </c>
      <c r="K186" s="212" t="s">
        <v>664</v>
      </c>
    </row>
    <row r="187" spans="1:11">
      <c r="A187" s="2">
        <f t="shared" si="4"/>
        <v>186</v>
      </c>
      <c r="B187" s="2" t="s">
        <v>208</v>
      </c>
      <c r="C187" s="2">
        <v>2022</v>
      </c>
      <c r="D187" s="2" t="s">
        <v>209</v>
      </c>
      <c r="E187" s="2" t="s">
        <v>209</v>
      </c>
      <c r="F187" s="18">
        <v>44834</v>
      </c>
      <c r="G187" s="2">
        <v>30</v>
      </c>
      <c r="H187" s="37">
        <v>44828</v>
      </c>
      <c r="I187" s="211" t="s">
        <v>666</v>
      </c>
      <c r="J187" s="2">
        <v>1</v>
      </c>
      <c r="K187" s="212" t="s">
        <v>664</v>
      </c>
    </row>
    <row r="188" spans="1:11">
      <c r="A188" s="2">
        <f t="shared" si="4"/>
        <v>187</v>
      </c>
      <c r="B188" s="2" t="s">
        <v>208</v>
      </c>
      <c r="C188" s="2">
        <v>2022</v>
      </c>
      <c r="D188" s="2" t="s">
        <v>209</v>
      </c>
      <c r="E188" s="2" t="s">
        <v>209</v>
      </c>
      <c r="F188" s="18">
        <v>44834</v>
      </c>
      <c r="G188" s="2">
        <v>30</v>
      </c>
      <c r="H188" s="37">
        <v>44828</v>
      </c>
      <c r="I188" s="211" t="s">
        <v>667</v>
      </c>
      <c r="J188" s="2">
        <v>1</v>
      </c>
      <c r="K188" s="212" t="s">
        <v>664</v>
      </c>
    </row>
    <row r="189" spans="1:11">
      <c r="A189" s="2">
        <f t="shared" si="4"/>
        <v>188</v>
      </c>
      <c r="B189" s="2" t="s">
        <v>208</v>
      </c>
      <c r="C189" s="2">
        <v>2022</v>
      </c>
      <c r="D189" s="2" t="s">
        <v>209</v>
      </c>
      <c r="E189" s="2" t="s">
        <v>209</v>
      </c>
      <c r="F189" s="18">
        <v>44834</v>
      </c>
      <c r="G189" s="2">
        <v>30</v>
      </c>
      <c r="H189" s="37">
        <v>44828</v>
      </c>
      <c r="I189" s="211" t="s">
        <v>668</v>
      </c>
      <c r="J189" s="2">
        <v>1</v>
      </c>
      <c r="K189" s="212" t="s">
        <v>664</v>
      </c>
    </row>
    <row r="190" spans="1:11">
      <c r="A190" s="2">
        <f t="shared" si="4"/>
        <v>189</v>
      </c>
      <c r="B190" s="2" t="s">
        <v>208</v>
      </c>
      <c r="C190" s="2">
        <v>2022</v>
      </c>
      <c r="D190" s="2" t="s">
        <v>209</v>
      </c>
      <c r="E190" s="2" t="s">
        <v>209</v>
      </c>
      <c r="F190" s="18">
        <v>44834</v>
      </c>
      <c r="G190" s="2">
        <v>30</v>
      </c>
      <c r="H190" s="37">
        <v>44828</v>
      </c>
      <c r="I190" s="211" t="s">
        <v>670</v>
      </c>
      <c r="J190" s="2">
        <v>1</v>
      </c>
      <c r="K190" s="212" t="s">
        <v>669</v>
      </c>
    </row>
    <row r="191" spans="1:11">
      <c r="A191" s="2">
        <f t="shared" si="4"/>
        <v>190</v>
      </c>
      <c r="B191" s="2" t="s">
        <v>208</v>
      </c>
      <c r="C191" s="2">
        <v>2022</v>
      </c>
      <c r="D191" s="2" t="s">
        <v>209</v>
      </c>
      <c r="E191" s="2" t="s">
        <v>209</v>
      </c>
      <c r="F191" s="18">
        <v>44834</v>
      </c>
      <c r="G191" s="2">
        <v>30</v>
      </c>
      <c r="H191" s="37">
        <v>44828</v>
      </c>
      <c r="I191" s="211" t="s">
        <v>671</v>
      </c>
      <c r="J191" s="2">
        <v>1</v>
      </c>
      <c r="K191" s="212" t="s">
        <v>669</v>
      </c>
    </row>
    <row r="192" spans="1:11">
      <c r="A192" s="2">
        <f t="shared" si="4"/>
        <v>191</v>
      </c>
      <c r="B192" s="2" t="s">
        <v>208</v>
      </c>
      <c r="C192" s="2">
        <v>2022</v>
      </c>
      <c r="D192" s="2" t="s">
        <v>209</v>
      </c>
      <c r="E192" s="2" t="s">
        <v>209</v>
      </c>
      <c r="F192" s="18">
        <v>44834</v>
      </c>
      <c r="G192" s="2">
        <v>30</v>
      </c>
      <c r="H192" s="37">
        <v>44828</v>
      </c>
      <c r="I192" s="211" t="s">
        <v>673</v>
      </c>
      <c r="J192" s="2">
        <v>1</v>
      </c>
      <c r="K192" s="212" t="s">
        <v>672</v>
      </c>
    </row>
    <row r="193" spans="1:11">
      <c r="A193" s="2">
        <f t="shared" si="4"/>
        <v>192</v>
      </c>
      <c r="B193" s="2" t="s">
        <v>208</v>
      </c>
      <c r="C193" s="2">
        <v>2022</v>
      </c>
      <c r="D193" s="2" t="s">
        <v>209</v>
      </c>
      <c r="E193" s="2" t="s">
        <v>209</v>
      </c>
      <c r="F193" s="18">
        <v>44834</v>
      </c>
      <c r="G193" s="2">
        <v>30</v>
      </c>
      <c r="H193" s="37">
        <v>44828</v>
      </c>
      <c r="I193" s="211" t="s">
        <v>675</v>
      </c>
      <c r="J193" s="2">
        <v>1</v>
      </c>
      <c r="K193" s="212" t="s">
        <v>674</v>
      </c>
    </row>
    <row r="194" spans="1:11">
      <c r="A194" s="2">
        <f t="shared" si="4"/>
        <v>193</v>
      </c>
      <c r="B194" s="2" t="s">
        <v>208</v>
      </c>
      <c r="C194" s="2">
        <v>2022</v>
      </c>
      <c r="D194" s="2" t="s">
        <v>209</v>
      </c>
      <c r="E194" s="2" t="s">
        <v>209</v>
      </c>
      <c r="F194" s="18">
        <v>44834</v>
      </c>
      <c r="G194" s="2">
        <v>30</v>
      </c>
      <c r="H194" s="37">
        <v>44829</v>
      </c>
      <c r="I194" t="s">
        <v>294</v>
      </c>
      <c r="J194" s="2">
        <v>2</v>
      </c>
      <c r="K194" t="s">
        <v>302</v>
      </c>
    </row>
    <row r="195" spans="1:11">
      <c r="A195" s="2">
        <f t="shared" ref="A195:A258" si="5">A194+1</f>
        <v>194</v>
      </c>
      <c r="B195" s="2" t="s">
        <v>208</v>
      </c>
      <c r="C195" s="2">
        <v>2022</v>
      </c>
      <c r="D195" s="2" t="s">
        <v>209</v>
      </c>
      <c r="E195" s="2" t="s">
        <v>209</v>
      </c>
      <c r="F195" s="18">
        <v>44834</v>
      </c>
      <c r="G195" s="2">
        <v>30</v>
      </c>
      <c r="H195" s="37">
        <v>44829</v>
      </c>
      <c r="I195" t="s">
        <v>314</v>
      </c>
      <c r="J195" s="2">
        <v>1</v>
      </c>
      <c r="K195" t="s">
        <v>306</v>
      </c>
    </row>
    <row r="196" spans="1:11">
      <c r="A196" s="2">
        <f t="shared" si="5"/>
        <v>195</v>
      </c>
      <c r="B196" s="2" t="s">
        <v>208</v>
      </c>
      <c r="C196" s="2">
        <v>2022</v>
      </c>
      <c r="D196" s="2" t="s">
        <v>209</v>
      </c>
      <c r="E196" s="2" t="s">
        <v>209</v>
      </c>
      <c r="F196" s="18">
        <v>44834</v>
      </c>
      <c r="G196" s="2">
        <v>30</v>
      </c>
      <c r="H196" s="37">
        <v>44829</v>
      </c>
      <c r="I196" t="s">
        <v>315</v>
      </c>
      <c r="J196" s="2">
        <v>1</v>
      </c>
      <c r="K196" t="s">
        <v>305</v>
      </c>
    </row>
    <row r="197" spans="1:11">
      <c r="A197" s="2">
        <f t="shared" si="5"/>
        <v>196</v>
      </c>
      <c r="B197" s="2" t="s">
        <v>208</v>
      </c>
      <c r="C197" s="2">
        <v>2022</v>
      </c>
      <c r="D197" s="2" t="s">
        <v>209</v>
      </c>
      <c r="E197" s="2" t="s">
        <v>209</v>
      </c>
      <c r="F197" s="18">
        <v>44834</v>
      </c>
      <c r="G197" s="2">
        <v>30</v>
      </c>
      <c r="H197" s="37">
        <v>44830</v>
      </c>
      <c r="I197" s="211" t="s">
        <v>677</v>
      </c>
      <c r="J197" s="2">
        <v>1</v>
      </c>
      <c r="K197" s="212" t="s">
        <v>676</v>
      </c>
    </row>
    <row r="198" spans="1:11">
      <c r="A198" s="2">
        <f t="shared" si="5"/>
        <v>197</v>
      </c>
      <c r="B198" s="2" t="s">
        <v>208</v>
      </c>
      <c r="C198" s="2">
        <v>2022</v>
      </c>
      <c r="D198" s="2" t="s">
        <v>209</v>
      </c>
      <c r="E198" s="2" t="s">
        <v>209</v>
      </c>
      <c r="F198" s="18">
        <v>44834</v>
      </c>
      <c r="G198" s="2">
        <v>30</v>
      </c>
      <c r="H198" s="37">
        <v>44830</v>
      </c>
      <c r="I198" s="211" t="s">
        <v>679</v>
      </c>
      <c r="J198" s="2">
        <v>1</v>
      </c>
      <c r="K198" s="212" t="s">
        <v>678</v>
      </c>
    </row>
    <row r="199" spans="1:11">
      <c r="A199" s="2">
        <f t="shared" si="5"/>
        <v>198</v>
      </c>
      <c r="B199" s="2" t="s">
        <v>208</v>
      </c>
      <c r="C199" s="2">
        <v>2022</v>
      </c>
      <c r="D199" s="2" t="s">
        <v>209</v>
      </c>
      <c r="E199" s="2" t="s">
        <v>209</v>
      </c>
      <c r="F199" s="18">
        <v>44834</v>
      </c>
      <c r="G199" s="2">
        <v>30</v>
      </c>
      <c r="H199" s="37">
        <v>44830</v>
      </c>
      <c r="I199" s="211" t="s">
        <v>681</v>
      </c>
      <c r="J199" s="2">
        <v>1</v>
      </c>
      <c r="K199" s="212" t="s">
        <v>680</v>
      </c>
    </row>
    <row r="200" spans="1:11">
      <c r="A200" s="2">
        <f t="shared" si="5"/>
        <v>199</v>
      </c>
      <c r="B200" s="2" t="s">
        <v>208</v>
      </c>
      <c r="C200" s="2">
        <v>2022</v>
      </c>
      <c r="D200" s="2" t="s">
        <v>209</v>
      </c>
      <c r="E200" s="2" t="s">
        <v>209</v>
      </c>
      <c r="F200" s="18">
        <v>44834</v>
      </c>
      <c r="G200" s="2">
        <v>30</v>
      </c>
      <c r="H200" s="37">
        <v>44830</v>
      </c>
      <c r="I200" s="211" t="s">
        <v>683</v>
      </c>
      <c r="J200" s="2">
        <v>1</v>
      </c>
      <c r="K200" s="212" t="s">
        <v>682</v>
      </c>
    </row>
    <row r="201" spans="1:11">
      <c r="A201" s="2">
        <f t="shared" si="5"/>
        <v>200</v>
      </c>
      <c r="B201" s="2" t="s">
        <v>208</v>
      </c>
      <c r="C201" s="2">
        <v>2022</v>
      </c>
      <c r="D201" s="2" t="s">
        <v>209</v>
      </c>
      <c r="E201" s="2" t="s">
        <v>209</v>
      </c>
      <c r="F201" s="18">
        <v>44834</v>
      </c>
      <c r="G201" s="2">
        <v>30</v>
      </c>
      <c r="H201" s="37">
        <v>44830</v>
      </c>
      <c r="I201" s="211" t="s">
        <v>684</v>
      </c>
      <c r="J201" s="2">
        <v>1</v>
      </c>
      <c r="K201" s="212" t="s">
        <v>682</v>
      </c>
    </row>
    <row r="202" spans="1:11">
      <c r="A202" s="2">
        <f t="shared" si="5"/>
        <v>201</v>
      </c>
      <c r="B202" s="2" t="s">
        <v>208</v>
      </c>
      <c r="C202" s="2">
        <v>2022</v>
      </c>
      <c r="D202" s="2" t="s">
        <v>209</v>
      </c>
      <c r="E202" s="2" t="s">
        <v>209</v>
      </c>
      <c r="F202" s="18">
        <v>44834</v>
      </c>
      <c r="G202" s="2">
        <v>30</v>
      </c>
      <c r="H202" s="37">
        <v>44830</v>
      </c>
      <c r="I202" s="211" t="s">
        <v>686</v>
      </c>
      <c r="J202" s="2">
        <v>1</v>
      </c>
      <c r="K202" s="212" t="s">
        <v>685</v>
      </c>
    </row>
    <row r="203" spans="1:11">
      <c r="A203" s="2">
        <f t="shared" si="5"/>
        <v>202</v>
      </c>
      <c r="B203" s="2" t="s">
        <v>208</v>
      </c>
      <c r="C203" s="2">
        <v>2022</v>
      </c>
      <c r="D203" s="2" t="s">
        <v>209</v>
      </c>
      <c r="E203" s="2" t="s">
        <v>209</v>
      </c>
      <c r="F203" s="18">
        <v>44834</v>
      </c>
      <c r="G203" s="2">
        <v>30</v>
      </c>
      <c r="H203" s="37">
        <v>44830</v>
      </c>
      <c r="I203" s="211" t="s">
        <v>688</v>
      </c>
      <c r="J203" s="2">
        <v>1</v>
      </c>
      <c r="K203" s="212" t="s">
        <v>687</v>
      </c>
    </row>
    <row r="204" spans="1:11">
      <c r="A204" s="2">
        <f t="shared" si="5"/>
        <v>203</v>
      </c>
      <c r="B204" s="2" t="s">
        <v>208</v>
      </c>
      <c r="C204" s="2">
        <v>2022</v>
      </c>
      <c r="D204" s="2" t="s">
        <v>209</v>
      </c>
      <c r="E204" s="2" t="s">
        <v>209</v>
      </c>
      <c r="F204" s="18">
        <v>44834</v>
      </c>
      <c r="G204" s="2">
        <v>30</v>
      </c>
      <c r="H204" s="37">
        <v>44830</v>
      </c>
      <c r="I204" s="211" t="s">
        <v>690</v>
      </c>
      <c r="J204" s="2">
        <v>1</v>
      </c>
      <c r="K204" s="212" t="s">
        <v>689</v>
      </c>
    </row>
    <row r="205" spans="1:11">
      <c r="A205" s="2">
        <f t="shared" si="5"/>
        <v>204</v>
      </c>
      <c r="B205" s="2" t="s">
        <v>208</v>
      </c>
      <c r="C205" s="2">
        <v>2022</v>
      </c>
      <c r="D205" s="2" t="s">
        <v>209</v>
      </c>
      <c r="E205" s="2" t="s">
        <v>209</v>
      </c>
      <c r="F205" s="18">
        <v>44834</v>
      </c>
      <c r="G205" s="2">
        <v>30</v>
      </c>
      <c r="H205" s="37">
        <v>44830</v>
      </c>
      <c r="I205" s="211" t="s">
        <v>692</v>
      </c>
      <c r="J205" s="2">
        <v>1</v>
      </c>
      <c r="K205" s="212" t="s">
        <v>691</v>
      </c>
    </row>
    <row r="206" spans="1:11">
      <c r="A206" s="2">
        <f t="shared" si="5"/>
        <v>205</v>
      </c>
      <c r="B206" s="2" t="s">
        <v>208</v>
      </c>
      <c r="C206" s="2">
        <v>2022</v>
      </c>
      <c r="D206" s="2" t="s">
        <v>209</v>
      </c>
      <c r="E206" s="2" t="s">
        <v>209</v>
      </c>
      <c r="F206" s="18">
        <v>44834</v>
      </c>
      <c r="G206" s="2">
        <v>30</v>
      </c>
      <c r="H206" s="37">
        <v>44830</v>
      </c>
      <c r="I206" s="211" t="s">
        <v>693</v>
      </c>
      <c r="J206" s="2">
        <v>1</v>
      </c>
      <c r="K206" s="212" t="s">
        <v>691</v>
      </c>
    </row>
    <row r="207" spans="1:11">
      <c r="A207" s="2">
        <f t="shared" si="5"/>
        <v>206</v>
      </c>
      <c r="B207" s="2" t="s">
        <v>208</v>
      </c>
      <c r="C207" s="2">
        <v>2022</v>
      </c>
      <c r="D207" s="2" t="s">
        <v>209</v>
      </c>
      <c r="E207" s="2" t="s">
        <v>209</v>
      </c>
      <c r="F207" s="18">
        <v>44834</v>
      </c>
      <c r="G207" s="2">
        <v>30</v>
      </c>
      <c r="H207" s="37">
        <v>44830</v>
      </c>
      <c r="I207" s="211" t="s">
        <v>694</v>
      </c>
      <c r="J207" s="2">
        <v>1</v>
      </c>
      <c r="K207" s="212" t="s">
        <v>691</v>
      </c>
    </row>
    <row r="208" spans="1:11">
      <c r="A208" s="2">
        <f t="shared" si="5"/>
        <v>207</v>
      </c>
      <c r="B208" s="2" t="s">
        <v>208</v>
      </c>
      <c r="C208" s="2">
        <v>2022</v>
      </c>
      <c r="D208" s="2" t="s">
        <v>209</v>
      </c>
      <c r="E208" s="2" t="s">
        <v>209</v>
      </c>
      <c r="F208" s="18">
        <v>44834</v>
      </c>
      <c r="G208" s="2">
        <v>30</v>
      </c>
      <c r="H208" s="37">
        <v>44831</v>
      </c>
      <c r="I208" t="s">
        <v>295</v>
      </c>
      <c r="J208" s="2">
        <v>2</v>
      </c>
      <c r="K208" t="s">
        <v>307</v>
      </c>
    </row>
    <row r="209" spans="1:11">
      <c r="A209" s="2">
        <f t="shared" si="5"/>
        <v>208</v>
      </c>
      <c r="B209" s="2" t="s">
        <v>208</v>
      </c>
      <c r="C209" s="2">
        <v>2022</v>
      </c>
      <c r="D209" s="2" t="s">
        <v>209</v>
      </c>
      <c r="E209" s="2" t="s">
        <v>209</v>
      </c>
      <c r="F209" s="18">
        <v>44834</v>
      </c>
      <c r="G209" s="2">
        <v>30</v>
      </c>
      <c r="H209" s="37">
        <v>44831</v>
      </c>
      <c r="I209" t="s">
        <v>315</v>
      </c>
      <c r="J209" s="2">
        <v>1</v>
      </c>
      <c r="K209" t="s">
        <v>306</v>
      </c>
    </row>
    <row r="210" spans="1:11">
      <c r="A210" s="2">
        <f t="shared" si="5"/>
        <v>209</v>
      </c>
      <c r="B210" s="2" t="s">
        <v>208</v>
      </c>
      <c r="C210" s="2">
        <v>2022</v>
      </c>
      <c r="D210" s="2" t="s">
        <v>209</v>
      </c>
      <c r="E210" s="2" t="s">
        <v>209</v>
      </c>
      <c r="F210" s="18">
        <v>44834</v>
      </c>
      <c r="G210" s="2">
        <v>30</v>
      </c>
      <c r="H210" s="37">
        <v>44831</v>
      </c>
      <c r="I210" t="s">
        <v>294</v>
      </c>
      <c r="J210" s="2">
        <v>2</v>
      </c>
      <c r="K210" t="s">
        <v>303</v>
      </c>
    </row>
    <row r="211" spans="1:11">
      <c r="A211" s="2">
        <f t="shared" si="5"/>
        <v>210</v>
      </c>
      <c r="B211" s="2" t="s">
        <v>208</v>
      </c>
      <c r="C211" s="2">
        <v>2022</v>
      </c>
      <c r="D211" s="2" t="s">
        <v>209</v>
      </c>
      <c r="E211" s="2" t="s">
        <v>209</v>
      </c>
      <c r="F211" s="18">
        <v>44834</v>
      </c>
      <c r="G211" s="2">
        <v>30</v>
      </c>
      <c r="H211" s="37">
        <v>44831</v>
      </c>
      <c r="I211" s="211" t="s">
        <v>696</v>
      </c>
      <c r="J211" s="2">
        <v>1</v>
      </c>
      <c r="K211" s="212" t="s">
        <v>695</v>
      </c>
    </row>
    <row r="212" spans="1:11">
      <c r="A212" s="2">
        <f t="shared" si="5"/>
        <v>211</v>
      </c>
      <c r="B212" s="2" t="s">
        <v>208</v>
      </c>
      <c r="C212" s="2">
        <v>2022</v>
      </c>
      <c r="D212" s="2" t="s">
        <v>209</v>
      </c>
      <c r="E212" s="2" t="s">
        <v>209</v>
      </c>
      <c r="F212" s="18">
        <v>44834</v>
      </c>
      <c r="G212" s="2">
        <v>30</v>
      </c>
      <c r="H212" s="37">
        <v>44831</v>
      </c>
      <c r="I212" s="211" t="s">
        <v>698</v>
      </c>
      <c r="J212" s="2">
        <v>1</v>
      </c>
      <c r="K212" s="212" t="s">
        <v>697</v>
      </c>
    </row>
    <row r="213" spans="1:11">
      <c r="A213" s="2">
        <f t="shared" si="5"/>
        <v>212</v>
      </c>
      <c r="B213" s="2" t="s">
        <v>208</v>
      </c>
      <c r="C213" s="2">
        <v>2022</v>
      </c>
      <c r="D213" s="2" t="s">
        <v>209</v>
      </c>
      <c r="E213" s="2" t="s">
        <v>209</v>
      </c>
      <c r="F213" s="18">
        <v>44834</v>
      </c>
      <c r="G213" s="2">
        <v>30</v>
      </c>
      <c r="H213" s="19">
        <v>44832</v>
      </c>
      <c r="I213" t="s">
        <v>292</v>
      </c>
      <c r="J213" s="2">
        <v>1</v>
      </c>
      <c r="K213" t="s">
        <v>302</v>
      </c>
    </row>
    <row r="214" spans="1:11">
      <c r="A214" s="2">
        <f t="shared" si="5"/>
        <v>213</v>
      </c>
      <c r="B214" s="2" t="s">
        <v>208</v>
      </c>
      <c r="C214" s="2">
        <v>2022</v>
      </c>
      <c r="D214" s="2" t="s">
        <v>209</v>
      </c>
      <c r="E214" s="2" t="s">
        <v>209</v>
      </c>
      <c r="F214" s="18">
        <v>44834</v>
      </c>
      <c r="G214" s="2">
        <v>30</v>
      </c>
      <c r="H214" s="19">
        <v>44832</v>
      </c>
      <c r="I214" t="s">
        <v>294</v>
      </c>
      <c r="J214" s="2">
        <v>2</v>
      </c>
      <c r="K214" t="s">
        <v>305</v>
      </c>
    </row>
    <row r="215" spans="1:11">
      <c r="A215" s="2">
        <f t="shared" si="5"/>
        <v>214</v>
      </c>
      <c r="B215" s="2" t="s">
        <v>208</v>
      </c>
      <c r="C215" s="2">
        <v>2022</v>
      </c>
      <c r="D215" s="2" t="s">
        <v>209</v>
      </c>
      <c r="E215" s="2" t="s">
        <v>209</v>
      </c>
      <c r="F215" s="18">
        <v>44834</v>
      </c>
      <c r="G215" s="2">
        <v>30</v>
      </c>
      <c r="H215" s="19">
        <v>44833</v>
      </c>
      <c r="I215" t="s">
        <v>294</v>
      </c>
      <c r="J215" s="2">
        <v>2</v>
      </c>
      <c r="K215" s="3" t="s">
        <v>303</v>
      </c>
    </row>
    <row r="216" spans="1:11">
      <c r="A216" s="2">
        <f t="shared" si="5"/>
        <v>215</v>
      </c>
      <c r="B216" s="2" t="s">
        <v>208</v>
      </c>
      <c r="C216" s="2">
        <v>2022</v>
      </c>
      <c r="D216" s="2" t="s">
        <v>209</v>
      </c>
      <c r="E216" s="2" t="s">
        <v>209</v>
      </c>
      <c r="F216" s="18">
        <v>44834</v>
      </c>
      <c r="G216" s="2">
        <v>30</v>
      </c>
      <c r="H216" s="19">
        <v>44834</v>
      </c>
      <c r="I216" t="s">
        <v>294</v>
      </c>
      <c r="J216" s="2">
        <v>2</v>
      </c>
      <c r="K216" s="3" t="s">
        <v>303</v>
      </c>
    </row>
    <row r="217" spans="1:11">
      <c r="A217" s="2">
        <f t="shared" si="5"/>
        <v>216</v>
      </c>
      <c r="B217" s="2" t="s">
        <v>208</v>
      </c>
      <c r="C217" s="2">
        <v>2022</v>
      </c>
      <c r="D217" s="2" t="s">
        <v>209</v>
      </c>
      <c r="E217" s="2" t="s">
        <v>209</v>
      </c>
      <c r="F217" s="18">
        <v>44834</v>
      </c>
      <c r="G217" s="2">
        <v>30</v>
      </c>
      <c r="H217" s="19">
        <v>44834</v>
      </c>
      <c r="I217" t="s">
        <v>294</v>
      </c>
      <c r="J217" s="2">
        <v>2</v>
      </c>
      <c r="K217" s="3" t="s">
        <v>308</v>
      </c>
    </row>
    <row r="218" spans="1:11">
      <c r="A218" s="2">
        <f t="shared" si="5"/>
        <v>217</v>
      </c>
      <c r="B218" s="2" t="s">
        <v>208</v>
      </c>
      <c r="C218" s="2">
        <v>2022</v>
      </c>
      <c r="D218" s="2" t="s">
        <v>209</v>
      </c>
      <c r="E218" s="2" t="s">
        <v>209</v>
      </c>
      <c r="F218" s="18">
        <v>44835</v>
      </c>
      <c r="G218" s="2">
        <v>31</v>
      </c>
      <c r="H218" s="19">
        <v>44835</v>
      </c>
      <c r="I218" t="s">
        <v>294</v>
      </c>
      <c r="J218" s="2">
        <v>2</v>
      </c>
      <c r="K218" t="s">
        <v>303</v>
      </c>
    </row>
    <row r="219" spans="1:11">
      <c r="A219" s="2">
        <f t="shared" si="5"/>
        <v>218</v>
      </c>
      <c r="B219" s="2" t="s">
        <v>208</v>
      </c>
      <c r="C219" s="2">
        <v>2022</v>
      </c>
      <c r="D219" s="2" t="s">
        <v>209</v>
      </c>
      <c r="E219" s="2" t="s">
        <v>209</v>
      </c>
      <c r="F219" s="18">
        <v>44835</v>
      </c>
      <c r="G219" s="2">
        <v>31</v>
      </c>
      <c r="H219" s="19">
        <v>44837</v>
      </c>
      <c r="I219" t="s">
        <v>317</v>
      </c>
      <c r="J219" s="2">
        <v>1</v>
      </c>
      <c r="K219" s="3" t="s">
        <v>303</v>
      </c>
    </row>
    <row r="220" spans="1:11">
      <c r="A220" s="2">
        <f t="shared" si="5"/>
        <v>219</v>
      </c>
      <c r="B220" s="2" t="s">
        <v>208</v>
      </c>
      <c r="C220" s="2">
        <v>2022</v>
      </c>
      <c r="D220" s="2" t="s">
        <v>209</v>
      </c>
      <c r="E220" s="2" t="s">
        <v>209</v>
      </c>
      <c r="F220" s="18">
        <v>44835</v>
      </c>
      <c r="G220" s="2">
        <v>31</v>
      </c>
      <c r="H220" s="19">
        <v>44837</v>
      </c>
      <c r="I220" t="s">
        <v>294</v>
      </c>
      <c r="J220" s="2">
        <v>2</v>
      </c>
      <c r="K220" s="3" t="s">
        <v>302</v>
      </c>
    </row>
    <row r="221" spans="1:11">
      <c r="A221" s="2">
        <f t="shared" si="5"/>
        <v>220</v>
      </c>
      <c r="B221" s="2" t="s">
        <v>208</v>
      </c>
      <c r="C221" s="2">
        <v>2022</v>
      </c>
      <c r="D221" s="2" t="s">
        <v>209</v>
      </c>
      <c r="E221" s="2" t="s">
        <v>209</v>
      </c>
      <c r="F221" s="18">
        <v>44835</v>
      </c>
      <c r="G221" s="2">
        <v>31</v>
      </c>
      <c r="H221" s="19">
        <v>44841</v>
      </c>
      <c r="I221" t="s">
        <v>319</v>
      </c>
      <c r="J221" s="2">
        <v>1</v>
      </c>
      <c r="K221" t="s">
        <v>300</v>
      </c>
    </row>
    <row r="222" spans="1:11">
      <c r="A222" s="2">
        <f t="shared" si="5"/>
        <v>221</v>
      </c>
      <c r="B222" s="2" t="s">
        <v>208</v>
      </c>
      <c r="C222" s="2">
        <v>2022</v>
      </c>
      <c r="D222" s="2" t="s">
        <v>209</v>
      </c>
      <c r="E222" s="2" t="s">
        <v>209</v>
      </c>
      <c r="F222" s="18">
        <v>44835</v>
      </c>
      <c r="G222" s="2">
        <v>31</v>
      </c>
      <c r="H222" s="19">
        <v>44841</v>
      </c>
      <c r="I222" t="s">
        <v>294</v>
      </c>
      <c r="J222" s="2">
        <v>2</v>
      </c>
      <c r="K222" t="s">
        <v>304</v>
      </c>
    </row>
    <row r="223" spans="1:11">
      <c r="A223" s="2">
        <f t="shared" si="5"/>
        <v>222</v>
      </c>
      <c r="B223" s="2" t="s">
        <v>208</v>
      </c>
      <c r="C223" s="2">
        <v>2022</v>
      </c>
      <c r="D223" s="2" t="s">
        <v>209</v>
      </c>
      <c r="E223" s="2" t="s">
        <v>209</v>
      </c>
      <c r="F223" s="18">
        <v>44835</v>
      </c>
      <c r="G223" s="2">
        <v>31</v>
      </c>
      <c r="H223" s="19">
        <v>44841</v>
      </c>
      <c r="I223" t="s">
        <v>294</v>
      </c>
      <c r="J223" s="2">
        <v>2</v>
      </c>
      <c r="K223" t="s">
        <v>306</v>
      </c>
    </row>
    <row r="224" spans="1:11">
      <c r="A224" s="2">
        <f t="shared" si="5"/>
        <v>223</v>
      </c>
      <c r="B224" s="2" t="s">
        <v>208</v>
      </c>
      <c r="C224" s="2">
        <v>2022</v>
      </c>
      <c r="D224" s="2" t="s">
        <v>209</v>
      </c>
      <c r="E224" s="2" t="s">
        <v>209</v>
      </c>
      <c r="F224" s="18">
        <v>44835</v>
      </c>
      <c r="G224" s="2">
        <v>31</v>
      </c>
      <c r="H224" s="19">
        <v>44841</v>
      </c>
      <c r="I224" t="s">
        <v>294</v>
      </c>
      <c r="J224" s="2">
        <v>2</v>
      </c>
      <c r="K224" t="s">
        <v>306</v>
      </c>
    </row>
    <row r="225" spans="1:11">
      <c r="A225" s="2">
        <f t="shared" si="5"/>
        <v>224</v>
      </c>
      <c r="B225" s="2" t="s">
        <v>208</v>
      </c>
      <c r="C225" s="2">
        <v>2022</v>
      </c>
      <c r="D225" s="2" t="s">
        <v>209</v>
      </c>
      <c r="E225" s="2" t="s">
        <v>209</v>
      </c>
      <c r="F225" s="18">
        <v>44835</v>
      </c>
      <c r="G225" s="2">
        <v>31</v>
      </c>
      <c r="H225" s="19">
        <v>44843</v>
      </c>
      <c r="I225" s="211" t="s">
        <v>1449</v>
      </c>
      <c r="J225" s="2">
        <v>1</v>
      </c>
      <c r="K225" s="1" t="s">
        <v>699</v>
      </c>
    </row>
    <row r="226" spans="1:11">
      <c r="A226" s="2">
        <f t="shared" si="5"/>
        <v>225</v>
      </c>
      <c r="B226" s="2" t="s">
        <v>208</v>
      </c>
      <c r="C226" s="2">
        <v>2022</v>
      </c>
      <c r="D226" s="2" t="s">
        <v>209</v>
      </c>
      <c r="E226" s="2" t="s">
        <v>209</v>
      </c>
      <c r="F226" s="18">
        <v>44835</v>
      </c>
      <c r="G226" s="2">
        <v>31</v>
      </c>
      <c r="H226" s="19">
        <v>44843</v>
      </c>
      <c r="I226" s="211" t="s">
        <v>1449</v>
      </c>
      <c r="J226" s="2">
        <v>1</v>
      </c>
      <c r="K226" s="1" t="s">
        <v>482</v>
      </c>
    </row>
    <row r="227" spans="1:11">
      <c r="A227" s="2">
        <f t="shared" si="5"/>
        <v>226</v>
      </c>
      <c r="B227" s="2" t="s">
        <v>208</v>
      </c>
      <c r="C227" s="2">
        <v>2022</v>
      </c>
      <c r="D227" s="2" t="s">
        <v>209</v>
      </c>
      <c r="E227" s="2" t="s">
        <v>209</v>
      </c>
      <c r="F227" s="18">
        <v>44835</v>
      </c>
      <c r="G227" s="2">
        <v>31</v>
      </c>
      <c r="H227" s="19">
        <v>44844</v>
      </c>
      <c r="I227" s="211" t="s">
        <v>1449</v>
      </c>
      <c r="J227" s="2">
        <v>1</v>
      </c>
      <c r="K227" s="212" t="s">
        <v>702</v>
      </c>
    </row>
    <row r="228" spans="1:11">
      <c r="A228" s="2">
        <f t="shared" si="5"/>
        <v>227</v>
      </c>
      <c r="B228" s="2" t="s">
        <v>208</v>
      </c>
      <c r="C228" s="2">
        <v>2022</v>
      </c>
      <c r="D228" s="2" t="s">
        <v>209</v>
      </c>
      <c r="E228" s="2" t="s">
        <v>209</v>
      </c>
      <c r="F228" s="18">
        <v>44835</v>
      </c>
      <c r="G228" s="2">
        <v>31</v>
      </c>
      <c r="H228" s="19">
        <v>44845</v>
      </c>
      <c r="I228" t="s">
        <v>319</v>
      </c>
      <c r="J228" s="2">
        <v>1</v>
      </c>
      <c r="K228" t="s">
        <v>303</v>
      </c>
    </row>
    <row r="229" spans="1:11">
      <c r="A229" s="2">
        <f t="shared" si="5"/>
        <v>228</v>
      </c>
      <c r="B229" s="2" t="s">
        <v>208</v>
      </c>
      <c r="C229" s="2">
        <v>2022</v>
      </c>
      <c r="D229" s="2" t="s">
        <v>209</v>
      </c>
      <c r="E229" s="2" t="s">
        <v>209</v>
      </c>
      <c r="F229" s="18">
        <v>44835</v>
      </c>
      <c r="G229" s="2">
        <v>31</v>
      </c>
      <c r="H229" s="19">
        <v>44845</v>
      </c>
      <c r="I229" t="s">
        <v>319</v>
      </c>
      <c r="J229" s="2">
        <v>1</v>
      </c>
      <c r="K229" t="s">
        <v>303</v>
      </c>
    </row>
    <row r="230" spans="1:11">
      <c r="A230" s="2">
        <f t="shared" si="5"/>
        <v>229</v>
      </c>
      <c r="B230" s="2" t="s">
        <v>208</v>
      </c>
      <c r="C230" s="2">
        <v>2022</v>
      </c>
      <c r="D230" s="2" t="s">
        <v>209</v>
      </c>
      <c r="E230" s="2" t="s">
        <v>209</v>
      </c>
      <c r="F230" s="18">
        <v>44835</v>
      </c>
      <c r="G230" s="2">
        <v>31</v>
      </c>
      <c r="H230" s="19">
        <v>44845</v>
      </c>
      <c r="I230" t="s">
        <v>294</v>
      </c>
      <c r="J230" s="2">
        <v>2</v>
      </c>
      <c r="K230" t="s">
        <v>300</v>
      </c>
    </row>
    <row r="231" spans="1:11">
      <c r="A231" s="2">
        <f t="shared" si="5"/>
        <v>230</v>
      </c>
      <c r="B231" s="2" t="s">
        <v>208</v>
      </c>
      <c r="C231" s="2">
        <v>2022</v>
      </c>
      <c r="D231" s="2" t="s">
        <v>209</v>
      </c>
      <c r="E231" s="2" t="s">
        <v>209</v>
      </c>
      <c r="F231" s="18">
        <v>44835</v>
      </c>
      <c r="G231" s="2">
        <v>31</v>
      </c>
      <c r="H231" s="19">
        <v>44845</v>
      </c>
      <c r="I231" t="s">
        <v>294</v>
      </c>
      <c r="J231" s="2">
        <v>2</v>
      </c>
      <c r="K231" t="s">
        <v>305</v>
      </c>
    </row>
    <row r="232" spans="1:11">
      <c r="A232" s="2">
        <f t="shared" si="5"/>
        <v>231</v>
      </c>
      <c r="B232" s="2" t="s">
        <v>208</v>
      </c>
      <c r="C232" s="2">
        <v>2022</v>
      </c>
      <c r="D232" s="2" t="s">
        <v>209</v>
      </c>
      <c r="E232" s="2" t="s">
        <v>209</v>
      </c>
      <c r="F232" s="18">
        <v>44835</v>
      </c>
      <c r="G232" s="2">
        <v>31</v>
      </c>
      <c r="H232" s="19">
        <v>44845</v>
      </c>
      <c r="I232" t="s">
        <v>1450</v>
      </c>
      <c r="J232" s="2">
        <v>1</v>
      </c>
      <c r="K232" t="s">
        <v>303</v>
      </c>
    </row>
    <row r="233" spans="1:11">
      <c r="A233" s="2">
        <f t="shared" si="5"/>
        <v>232</v>
      </c>
      <c r="B233" s="2" t="s">
        <v>208</v>
      </c>
      <c r="C233" s="2">
        <v>2022</v>
      </c>
      <c r="D233" s="2" t="s">
        <v>209</v>
      </c>
      <c r="E233" s="2" t="s">
        <v>209</v>
      </c>
      <c r="F233" s="18">
        <v>44835</v>
      </c>
      <c r="G233" s="2">
        <v>31</v>
      </c>
      <c r="H233" s="19">
        <v>44845</v>
      </c>
      <c r="I233" t="s">
        <v>321</v>
      </c>
      <c r="J233" s="2">
        <v>2</v>
      </c>
      <c r="K233" t="s">
        <v>300</v>
      </c>
    </row>
    <row r="234" spans="1:11">
      <c r="A234" s="2">
        <f t="shared" si="5"/>
        <v>233</v>
      </c>
      <c r="B234" s="2" t="s">
        <v>208</v>
      </c>
      <c r="C234" s="2">
        <v>2022</v>
      </c>
      <c r="D234" s="2" t="s">
        <v>209</v>
      </c>
      <c r="E234" s="2" t="s">
        <v>209</v>
      </c>
      <c r="F234" s="18">
        <v>44835</v>
      </c>
      <c r="G234" s="2">
        <v>31</v>
      </c>
      <c r="H234" s="19">
        <v>44845</v>
      </c>
      <c r="I234" s="101" t="s">
        <v>505</v>
      </c>
      <c r="J234" s="2">
        <v>42</v>
      </c>
      <c r="K234" s="1" t="s">
        <v>703</v>
      </c>
    </row>
    <row r="235" spans="1:11">
      <c r="A235" s="2">
        <f t="shared" si="5"/>
        <v>234</v>
      </c>
      <c r="B235" s="2" t="s">
        <v>208</v>
      </c>
      <c r="C235" s="2">
        <v>2022</v>
      </c>
      <c r="D235" s="2" t="s">
        <v>209</v>
      </c>
      <c r="E235" s="2" t="s">
        <v>209</v>
      </c>
      <c r="F235" s="18">
        <v>44835</v>
      </c>
      <c r="G235" s="2">
        <v>31</v>
      </c>
      <c r="H235" s="19">
        <v>44846</v>
      </c>
      <c r="I235" t="s">
        <v>319</v>
      </c>
      <c r="J235" s="2">
        <v>1</v>
      </c>
      <c r="K235" t="s">
        <v>302</v>
      </c>
    </row>
    <row r="236" spans="1:11">
      <c r="A236" s="2">
        <f t="shared" si="5"/>
        <v>235</v>
      </c>
      <c r="B236" s="2" t="s">
        <v>208</v>
      </c>
      <c r="C236" s="2">
        <v>2022</v>
      </c>
      <c r="D236" s="2" t="s">
        <v>209</v>
      </c>
      <c r="E236" s="2" t="s">
        <v>209</v>
      </c>
      <c r="F236" s="18">
        <v>44835</v>
      </c>
      <c r="G236" s="2">
        <v>31</v>
      </c>
      <c r="H236" s="19">
        <v>44846</v>
      </c>
      <c r="I236" t="s">
        <v>294</v>
      </c>
      <c r="J236" s="2">
        <v>2</v>
      </c>
      <c r="K236" s="211" t="s">
        <v>306</v>
      </c>
    </row>
    <row r="237" spans="1:11">
      <c r="A237" s="2">
        <f t="shared" si="5"/>
        <v>236</v>
      </c>
      <c r="B237" s="2" t="s">
        <v>208</v>
      </c>
      <c r="C237" s="2">
        <v>2022</v>
      </c>
      <c r="D237" s="2" t="s">
        <v>209</v>
      </c>
      <c r="E237" s="2" t="s">
        <v>209</v>
      </c>
      <c r="F237" s="18">
        <v>44835</v>
      </c>
      <c r="G237" s="2">
        <v>31</v>
      </c>
      <c r="H237" s="19">
        <v>44849</v>
      </c>
      <c r="I237" t="s">
        <v>319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208</v>
      </c>
      <c r="C238" s="2">
        <v>2022</v>
      </c>
      <c r="D238" s="2" t="s">
        <v>209</v>
      </c>
      <c r="E238" s="2" t="s">
        <v>209</v>
      </c>
      <c r="F238" s="18">
        <v>44835</v>
      </c>
      <c r="G238" s="2">
        <v>31</v>
      </c>
      <c r="H238" s="19">
        <v>44849</v>
      </c>
      <c r="I238" t="s">
        <v>294</v>
      </c>
      <c r="J238" s="2">
        <v>2</v>
      </c>
      <c r="K238" s="211" t="s">
        <v>189</v>
      </c>
    </row>
    <row r="239" spans="1:11">
      <c r="A239" s="2">
        <f t="shared" si="5"/>
        <v>238</v>
      </c>
      <c r="B239" s="2" t="s">
        <v>208</v>
      </c>
      <c r="C239" s="2">
        <v>2022</v>
      </c>
      <c r="D239" s="2" t="s">
        <v>209</v>
      </c>
      <c r="E239" s="2" t="s">
        <v>209</v>
      </c>
      <c r="F239" s="18">
        <v>44835</v>
      </c>
      <c r="G239" s="2">
        <v>31</v>
      </c>
      <c r="H239" s="19">
        <v>44852</v>
      </c>
      <c r="I239" s="211" t="s">
        <v>286</v>
      </c>
      <c r="J239" s="2">
        <v>1</v>
      </c>
      <c r="K239" s="211" t="s">
        <v>185</v>
      </c>
    </row>
    <row r="240" spans="1:11">
      <c r="A240" s="2">
        <f t="shared" si="5"/>
        <v>239</v>
      </c>
      <c r="B240" s="2" t="s">
        <v>208</v>
      </c>
      <c r="C240" s="2">
        <v>2022</v>
      </c>
      <c r="D240" s="2" t="s">
        <v>209</v>
      </c>
      <c r="E240" s="2" t="s">
        <v>209</v>
      </c>
      <c r="F240" s="18">
        <v>44835</v>
      </c>
      <c r="G240" s="2">
        <v>31</v>
      </c>
      <c r="H240" s="19">
        <v>44855</v>
      </c>
      <c r="I240" t="s">
        <v>319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208</v>
      </c>
      <c r="C241" s="2">
        <v>2022</v>
      </c>
      <c r="D241" s="2" t="s">
        <v>209</v>
      </c>
      <c r="E241" s="2" t="s">
        <v>209</v>
      </c>
      <c r="F241" s="18">
        <v>44835</v>
      </c>
      <c r="G241" s="2">
        <v>31</v>
      </c>
      <c r="H241" s="19">
        <v>44855</v>
      </c>
      <c r="I241" s="211" t="s">
        <v>325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208</v>
      </c>
      <c r="C242" s="2">
        <v>2022</v>
      </c>
      <c r="D242" s="2" t="s">
        <v>209</v>
      </c>
      <c r="E242" s="2" t="s">
        <v>209</v>
      </c>
      <c r="F242" s="18">
        <v>44835</v>
      </c>
      <c r="G242" s="2">
        <v>31</v>
      </c>
      <c r="H242" s="19">
        <v>44857</v>
      </c>
      <c r="I242" t="s">
        <v>319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208</v>
      </c>
      <c r="C243" s="2">
        <v>2022</v>
      </c>
      <c r="D243" s="2" t="s">
        <v>209</v>
      </c>
      <c r="E243" s="2" t="s">
        <v>209</v>
      </c>
      <c r="F243" s="18">
        <v>44835</v>
      </c>
      <c r="G243" s="2">
        <v>31</v>
      </c>
      <c r="H243" s="19">
        <v>44858</v>
      </c>
      <c r="I243" t="s">
        <v>1451</v>
      </c>
      <c r="J243" s="2">
        <v>1</v>
      </c>
      <c r="K243" t="s">
        <v>303</v>
      </c>
    </row>
    <row r="244" spans="1:11">
      <c r="A244" s="2">
        <f t="shared" si="5"/>
        <v>243</v>
      </c>
      <c r="B244" s="2" t="s">
        <v>208</v>
      </c>
      <c r="C244" s="2">
        <v>2022</v>
      </c>
      <c r="D244" s="2" t="s">
        <v>209</v>
      </c>
      <c r="E244" s="2" t="s">
        <v>209</v>
      </c>
      <c r="F244" s="18">
        <v>44835</v>
      </c>
      <c r="G244" s="2">
        <v>31</v>
      </c>
      <c r="H244" s="19">
        <v>44860</v>
      </c>
      <c r="I244" t="s">
        <v>294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208</v>
      </c>
      <c r="C245" s="2">
        <v>2022</v>
      </c>
      <c r="D245" s="2" t="s">
        <v>209</v>
      </c>
      <c r="E245" s="2" t="s">
        <v>209</v>
      </c>
      <c r="F245" s="18">
        <v>44835</v>
      </c>
      <c r="G245" s="2">
        <v>31</v>
      </c>
      <c r="H245" s="19">
        <v>44862</v>
      </c>
      <c r="I245" t="s">
        <v>319</v>
      </c>
      <c r="J245" s="2">
        <v>1</v>
      </c>
      <c r="K245" t="s">
        <v>302</v>
      </c>
    </row>
    <row r="246" spans="1:11">
      <c r="A246" s="2">
        <f t="shared" si="5"/>
        <v>245</v>
      </c>
      <c r="B246" s="2" t="s">
        <v>208</v>
      </c>
      <c r="C246" s="2">
        <v>2022</v>
      </c>
      <c r="D246" s="2" t="s">
        <v>209</v>
      </c>
      <c r="E246" s="2" t="s">
        <v>209</v>
      </c>
      <c r="F246" s="18">
        <v>44835</v>
      </c>
      <c r="G246" s="2">
        <v>31</v>
      </c>
      <c r="H246" s="19">
        <v>44862</v>
      </c>
      <c r="I246" t="s">
        <v>319</v>
      </c>
      <c r="J246" s="2">
        <v>1</v>
      </c>
      <c r="K246" t="s">
        <v>302</v>
      </c>
    </row>
    <row r="247" spans="1:11">
      <c r="A247" s="2">
        <f t="shared" si="5"/>
        <v>246</v>
      </c>
      <c r="B247" s="2" t="s">
        <v>208</v>
      </c>
      <c r="C247" s="2">
        <v>2022</v>
      </c>
      <c r="D247" s="2" t="s">
        <v>209</v>
      </c>
      <c r="E247" s="2" t="s">
        <v>209</v>
      </c>
      <c r="F247" s="18">
        <v>44835</v>
      </c>
      <c r="G247" s="2">
        <v>31</v>
      </c>
      <c r="H247" s="19">
        <v>44862</v>
      </c>
      <c r="I247" s="211" t="s">
        <v>326</v>
      </c>
      <c r="J247" s="2">
        <v>1</v>
      </c>
      <c r="K247" s="211" t="s">
        <v>185</v>
      </c>
    </row>
    <row r="248" spans="1:11">
      <c r="A248" s="2">
        <f t="shared" si="5"/>
        <v>247</v>
      </c>
      <c r="B248" s="2" t="s">
        <v>208</v>
      </c>
      <c r="C248" s="2">
        <v>2022</v>
      </c>
      <c r="D248" s="2" t="s">
        <v>209</v>
      </c>
      <c r="E248" s="2" t="s">
        <v>209</v>
      </c>
      <c r="F248" s="18">
        <v>44835</v>
      </c>
      <c r="G248" s="2">
        <v>31</v>
      </c>
      <c r="H248" s="19">
        <v>44865</v>
      </c>
      <c r="I248" t="s">
        <v>294</v>
      </c>
      <c r="J248" s="2">
        <v>2</v>
      </c>
      <c r="K248" t="s">
        <v>303</v>
      </c>
    </row>
    <row r="249" spans="1:11">
      <c r="A249" s="2">
        <f t="shared" si="5"/>
        <v>248</v>
      </c>
      <c r="B249" s="2" t="s">
        <v>208</v>
      </c>
      <c r="C249" s="2">
        <v>2022</v>
      </c>
      <c r="D249" s="2" t="s">
        <v>209</v>
      </c>
      <c r="E249" s="2" t="s">
        <v>209</v>
      </c>
      <c r="F249" s="18">
        <v>44866</v>
      </c>
      <c r="G249" s="2">
        <v>31</v>
      </c>
      <c r="H249" s="19">
        <v>44867</v>
      </c>
      <c r="I249" s="211" t="s">
        <v>326</v>
      </c>
      <c r="J249" s="2">
        <v>1</v>
      </c>
      <c r="K249" t="s">
        <v>303</v>
      </c>
    </row>
    <row r="250" spans="1:11">
      <c r="A250" s="2">
        <f t="shared" si="5"/>
        <v>249</v>
      </c>
      <c r="B250" s="2" t="s">
        <v>208</v>
      </c>
      <c r="C250" s="2">
        <v>2022</v>
      </c>
      <c r="D250" s="2" t="s">
        <v>209</v>
      </c>
      <c r="E250" s="2" t="s">
        <v>209</v>
      </c>
      <c r="F250" s="18">
        <v>44866</v>
      </c>
      <c r="G250" s="2">
        <v>31</v>
      </c>
      <c r="H250" s="19">
        <v>44868</v>
      </c>
      <c r="I250" t="s">
        <v>321</v>
      </c>
      <c r="J250" s="2">
        <v>2</v>
      </c>
      <c r="K250" s="211" t="s">
        <v>189</v>
      </c>
    </row>
    <row r="251" spans="1:11">
      <c r="A251" s="2">
        <f t="shared" si="5"/>
        <v>250</v>
      </c>
      <c r="B251" s="2" t="s">
        <v>208</v>
      </c>
      <c r="C251" s="2">
        <v>2022</v>
      </c>
      <c r="D251" s="2" t="s">
        <v>209</v>
      </c>
      <c r="E251" s="2" t="s">
        <v>209</v>
      </c>
      <c r="F251" s="18">
        <v>44866</v>
      </c>
      <c r="G251" s="2">
        <v>31</v>
      </c>
      <c r="H251" s="19">
        <v>44872</v>
      </c>
      <c r="I251" t="s">
        <v>320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208</v>
      </c>
      <c r="C252" s="2">
        <v>2022</v>
      </c>
      <c r="D252" s="2" t="s">
        <v>209</v>
      </c>
      <c r="E252" s="2" t="s">
        <v>209</v>
      </c>
      <c r="F252" s="18">
        <v>44866</v>
      </c>
      <c r="G252" s="2">
        <v>31</v>
      </c>
      <c r="H252" s="19">
        <v>44875</v>
      </c>
      <c r="I252" t="s">
        <v>319</v>
      </c>
      <c r="J252" s="2">
        <v>1</v>
      </c>
      <c r="K252" s="211" t="s">
        <v>186</v>
      </c>
    </row>
    <row r="253" spans="1:11">
      <c r="A253" s="2">
        <f t="shared" si="5"/>
        <v>252</v>
      </c>
      <c r="B253" s="2" t="s">
        <v>208</v>
      </c>
      <c r="C253" s="2">
        <v>2022</v>
      </c>
      <c r="D253" s="2" t="s">
        <v>209</v>
      </c>
      <c r="E253" s="2" t="s">
        <v>209</v>
      </c>
      <c r="F253" s="18">
        <v>44866</v>
      </c>
      <c r="G253" s="2">
        <v>31</v>
      </c>
      <c r="H253" s="19">
        <v>44875</v>
      </c>
      <c r="I253" t="s">
        <v>294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208</v>
      </c>
      <c r="C254" s="2">
        <v>2022</v>
      </c>
      <c r="D254" s="2" t="s">
        <v>209</v>
      </c>
      <c r="E254" s="2" t="s">
        <v>209</v>
      </c>
      <c r="F254" s="18">
        <v>44866</v>
      </c>
      <c r="G254" s="2">
        <v>31</v>
      </c>
      <c r="H254" s="19">
        <v>44875</v>
      </c>
      <c r="I254" t="s">
        <v>327</v>
      </c>
      <c r="J254" s="2">
        <v>2</v>
      </c>
      <c r="K254" s="211" t="s">
        <v>188</v>
      </c>
    </row>
    <row r="255" spans="1:11">
      <c r="A255" s="2">
        <f t="shared" si="5"/>
        <v>254</v>
      </c>
      <c r="B255" s="2" t="s">
        <v>208</v>
      </c>
      <c r="C255" s="2">
        <v>2022</v>
      </c>
      <c r="D255" s="2" t="s">
        <v>209</v>
      </c>
      <c r="E255" s="2" t="s">
        <v>209</v>
      </c>
      <c r="F255" s="18">
        <v>44866</v>
      </c>
      <c r="G255" s="2">
        <v>31</v>
      </c>
      <c r="H255" s="19">
        <v>44877</v>
      </c>
      <c r="I255" t="s">
        <v>321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208</v>
      </c>
      <c r="C256" s="2">
        <v>2022</v>
      </c>
      <c r="D256" s="2" t="s">
        <v>209</v>
      </c>
      <c r="E256" s="2" t="s">
        <v>209</v>
      </c>
      <c r="F256" s="18">
        <v>44866</v>
      </c>
      <c r="G256" s="2">
        <v>31</v>
      </c>
      <c r="H256" s="19">
        <v>44877</v>
      </c>
      <c r="I256" t="s">
        <v>321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208</v>
      </c>
      <c r="C257" s="2">
        <v>2022</v>
      </c>
      <c r="D257" s="2" t="s">
        <v>209</v>
      </c>
      <c r="E257" s="2" t="s">
        <v>209</v>
      </c>
      <c r="F257" s="18">
        <v>44866</v>
      </c>
      <c r="G257" s="2">
        <v>31</v>
      </c>
      <c r="H257" s="19">
        <v>44883</v>
      </c>
      <c r="I257" t="s">
        <v>294</v>
      </c>
      <c r="J257" s="2">
        <v>2</v>
      </c>
      <c r="K257" s="211" t="s">
        <v>185</v>
      </c>
    </row>
    <row r="258" spans="1:11">
      <c r="A258" s="2">
        <f t="shared" si="5"/>
        <v>257</v>
      </c>
      <c r="B258" s="2" t="s">
        <v>208</v>
      </c>
      <c r="C258" s="2">
        <v>2022</v>
      </c>
      <c r="D258" s="2" t="s">
        <v>209</v>
      </c>
      <c r="E258" s="2" t="s">
        <v>209</v>
      </c>
      <c r="F258" s="18">
        <v>44866</v>
      </c>
      <c r="G258" s="2">
        <v>31</v>
      </c>
      <c r="H258" s="19">
        <v>44883</v>
      </c>
      <c r="I258" t="s">
        <v>327</v>
      </c>
      <c r="J258" s="2">
        <v>2</v>
      </c>
      <c r="K258" s="211" t="s">
        <v>184</v>
      </c>
    </row>
    <row r="259" spans="1:11">
      <c r="A259" s="2">
        <f t="shared" ref="A259:A322" si="6">A258+1</f>
        <v>258</v>
      </c>
      <c r="B259" s="2" t="s">
        <v>208</v>
      </c>
      <c r="C259" s="2">
        <v>2022</v>
      </c>
      <c r="D259" s="2" t="s">
        <v>209</v>
      </c>
      <c r="E259" s="2" t="s">
        <v>209</v>
      </c>
      <c r="F259" s="18">
        <v>44866</v>
      </c>
      <c r="G259" s="2">
        <v>31</v>
      </c>
      <c r="H259" s="19">
        <v>44887</v>
      </c>
      <c r="I259" t="s">
        <v>327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208</v>
      </c>
      <c r="C260" s="2">
        <v>2022</v>
      </c>
      <c r="D260" s="2" t="s">
        <v>209</v>
      </c>
      <c r="E260" s="2" t="s">
        <v>209</v>
      </c>
      <c r="F260" s="18">
        <v>44866</v>
      </c>
      <c r="G260" s="2">
        <v>31</v>
      </c>
      <c r="H260" s="19">
        <v>44889</v>
      </c>
      <c r="I260" t="s">
        <v>294</v>
      </c>
      <c r="J260" s="2">
        <v>2</v>
      </c>
      <c r="K260" s="211" t="s">
        <v>184</v>
      </c>
    </row>
    <row r="261" spans="1:11">
      <c r="A261" s="2">
        <f t="shared" si="6"/>
        <v>260</v>
      </c>
      <c r="B261" s="2" t="s">
        <v>208</v>
      </c>
      <c r="C261" s="2">
        <v>2022</v>
      </c>
      <c r="D261" s="2" t="s">
        <v>209</v>
      </c>
      <c r="E261" s="2" t="s">
        <v>209</v>
      </c>
      <c r="F261" s="18">
        <v>44866</v>
      </c>
      <c r="G261" s="2">
        <v>31</v>
      </c>
      <c r="H261" s="19">
        <v>44892</v>
      </c>
      <c r="I261" t="s">
        <v>321</v>
      </c>
      <c r="J261" s="2">
        <v>2</v>
      </c>
      <c r="K261" s="211" t="s">
        <v>188</v>
      </c>
    </row>
    <row r="262" spans="1:11">
      <c r="A262" s="2">
        <f t="shared" si="6"/>
        <v>261</v>
      </c>
      <c r="B262" s="2" t="s">
        <v>208</v>
      </c>
      <c r="C262" s="2">
        <v>2022</v>
      </c>
      <c r="D262" s="2" t="s">
        <v>209</v>
      </c>
      <c r="E262" s="2" t="s">
        <v>209</v>
      </c>
      <c r="F262" s="18">
        <v>44866</v>
      </c>
      <c r="G262" s="2">
        <v>31</v>
      </c>
      <c r="H262" s="19">
        <v>44895</v>
      </c>
      <c r="I262" t="s">
        <v>328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208</v>
      </c>
      <c r="C263" s="2">
        <v>2022</v>
      </c>
      <c r="D263" s="2" t="s">
        <v>209</v>
      </c>
      <c r="E263" s="2" t="s">
        <v>209</v>
      </c>
      <c r="F263" s="18">
        <v>44866</v>
      </c>
      <c r="G263" s="2">
        <v>31</v>
      </c>
      <c r="H263" s="19">
        <v>44895</v>
      </c>
      <c r="I263" t="s">
        <v>294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208</v>
      </c>
      <c r="C264" s="2">
        <v>2022</v>
      </c>
      <c r="D264" s="2" t="s">
        <v>209</v>
      </c>
      <c r="E264" s="2" t="s">
        <v>209</v>
      </c>
      <c r="F264" s="18">
        <v>44866</v>
      </c>
      <c r="G264" s="2">
        <v>31</v>
      </c>
      <c r="H264" s="19">
        <v>44895</v>
      </c>
      <c r="I264" t="s">
        <v>327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208</v>
      </c>
      <c r="C265" s="2">
        <v>2022</v>
      </c>
      <c r="D265" s="2" t="s">
        <v>209</v>
      </c>
      <c r="E265" s="2" t="s">
        <v>209</v>
      </c>
      <c r="F265" s="18">
        <v>44866</v>
      </c>
      <c r="G265" s="2">
        <v>31</v>
      </c>
      <c r="H265" s="19">
        <v>44895</v>
      </c>
      <c r="I265" t="s">
        <v>321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208</v>
      </c>
      <c r="C266" s="2">
        <v>2022</v>
      </c>
      <c r="D266" s="2" t="s">
        <v>209</v>
      </c>
      <c r="E266" s="2" t="s">
        <v>209</v>
      </c>
      <c r="F266" s="18">
        <v>44896</v>
      </c>
      <c r="G266" s="2">
        <v>31</v>
      </c>
      <c r="H266" s="19">
        <v>44901</v>
      </c>
      <c r="I266" t="s">
        <v>328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208</v>
      </c>
      <c r="C267" s="2">
        <v>2022</v>
      </c>
      <c r="D267" s="2" t="s">
        <v>209</v>
      </c>
      <c r="E267" s="2" t="s">
        <v>209</v>
      </c>
      <c r="F267" s="18">
        <v>44896</v>
      </c>
      <c r="G267" s="2">
        <v>31</v>
      </c>
      <c r="H267" s="19">
        <v>44901</v>
      </c>
      <c r="I267" t="s">
        <v>328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208</v>
      </c>
      <c r="C268" s="2">
        <v>2022</v>
      </c>
      <c r="D268" s="2" t="s">
        <v>209</v>
      </c>
      <c r="E268" s="2" t="s">
        <v>209</v>
      </c>
      <c r="F268" s="18">
        <v>44896</v>
      </c>
      <c r="G268" s="2">
        <v>31</v>
      </c>
      <c r="H268" s="19">
        <v>44901</v>
      </c>
      <c r="I268" t="s">
        <v>327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208</v>
      </c>
      <c r="C269" s="2">
        <v>2022</v>
      </c>
      <c r="D269" s="2" t="s">
        <v>209</v>
      </c>
      <c r="E269" s="2" t="s">
        <v>209</v>
      </c>
      <c r="F269" s="18">
        <v>44896</v>
      </c>
      <c r="G269" s="2">
        <v>31</v>
      </c>
      <c r="H269" s="19">
        <v>44906</v>
      </c>
      <c r="I269" t="s">
        <v>328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208</v>
      </c>
      <c r="C270" s="2">
        <v>2022</v>
      </c>
      <c r="D270" s="2" t="s">
        <v>209</v>
      </c>
      <c r="E270" s="2" t="s">
        <v>209</v>
      </c>
      <c r="F270" s="18">
        <v>44896</v>
      </c>
      <c r="G270" s="2">
        <v>31</v>
      </c>
      <c r="H270" s="19">
        <v>44906</v>
      </c>
      <c r="I270" t="s">
        <v>327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208</v>
      </c>
      <c r="C271" s="2">
        <v>2022</v>
      </c>
      <c r="D271" s="2" t="s">
        <v>209</v>
      </c>
      <c r="E271" s="2" t="s">
        <v>209</v>
      </c>
      <c r="F271" s="18">
        <v>44896</v>
      </c>
      <c r="G271" s="2">
        <v>31</v>
      </c>
      <c r="H271" s="19">
        <v>44906</v>
      </c>
      <c r="I271" t="s">
        <v>328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208</v>
      </c>
      <c r="C272" s="2">
        <v>2022</v>
      </c>
      <c r="D272" s="2" t="s">
        <v>209</v>
      </c>
      <c r="E272" s="2" t="s">
        <v>209</v>
      </c>
      <c r="F272" s="18">
        <v>44896</v>
      </c>
      <c r="G272" s="2">
        <v>31</v>
      </c>
      <c r="H272" s="19">
        <v>44910</v>
      </c>
      <c r="I272" s="211" t="s">
        <v>329</v>
      </c>
      <c r="J272" s="2">
        <v>2</v>
      </c>
      <c r="K272" s="211" t="s">
        <v>188</v>
      </c>
    </row>
    <row r="273" spans="1:11">
      <c r="A273" s="2">
        <f t="shared" si="6"/>
        <v>272</v>
      </c>
      <c r="B273" s="2" t="s">
        <v>208</v>
      </c>
      <c r="C273" s="2">
        <v>2022</v>
      </c>
      <c r="D273" s="2" t="s">
        <v>209</v>
      </c>
      <c r="E273" s="2" t="s">
        <v>209</v>
      </c>
      <c r="F273" s="18">
        <v>44896</v>
      </c>
      <c r="G273" s="2">
        <v>31</v>
      </c>
      <c r="H273" s="19">
        <v>44910</v>
      </c>
      <c r="I273" t="s">
        <v>328</v>
      </c>
      <c r="J273" s="2">
        <v>1</v>
      </c>
      <c r="K273" s="211" t="s">
        <v>188</v>
      </c>
    </row>
    <row r="274" spans="1:11">
      <c r="A274" s="2">
        <f t="shared" si="6"/>
        <v>273</v>
      </c>
      <c r="B274" s="2" t="s">
        <v>208</v>
      </c>
      <c r="C274" s="2">
        <v>2022</v>
      </c>
      <c r="D274" s="2" t="s">
        <v>209</v>
      </c>
      <c r="E274" s="2" t="s">
        <v>209</v>
      </c>
      <c r="F274" s="18">
        <v>44896</v>
      </c>
      <c r="G274" s="2">
        <v>31</v>
      </c>
      <c r="H274" s="19">
        <v>44910</v>
      </c>
      <c r="I274" t="s">
        <v>328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208</v>
      </c>
      <c r="C275" s="2">
        <v>2022</v>
      </c>
      <c r="D275" s="2" t="s">
        <v>209</v>
      </c>
      <c r="E275" s="2" t="s">
        <v>209</v>
      </c>
      <c r="F275" s="18">
        <v>44896</v>
      </c>
      <c r="G275" s="2">
        <v>31</v>
      </c>
      <c r="H275" s="19">
        <v>44911</v>
      </c>
      <c r="I275" t="s">
        <v>328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208</v>
      </c>
      <c r="C276" s="2">
        <v>2022</v>
      </c>
      <c r="D276" s="2" t="s">
        <v>209</v>
      </c>
      <c r="E276" s="2" t="s">
        <v>209</v>
      </c>
      <c r="F276" s="18">
        <v>44896</v>
      </c>
      <c r="G276" s="2">
        <v>31</v>
      </c>
      <c r="H276" s="19">
        <v>44912</v>
      </c>
      <c r="I276" t="s">
        <v>319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208</v>
      </c>
      <c r="C277" s="2">
        <v>2022</v>
      </c>
      <c r="D277" s="2" t="s">
        <v>209</v>
      </c>
      <c r="E277" s="2" t="s">
        <v>209</v>
      </c>
      <c r="F277" s="18">
        <v>44896</v>
      </c>
      <c r="G277" s="2">
        <v>31</v>
      </c>
      <c r="H277" s="19">
        <v>44912</v>
      </c>
      <c r="I277" t="s">
        <v>328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208</v>
      </c>
      <c r="C278" s="2">
        <v>2022</v>
      </c>
      <c r="D278" s="2" t="s">
        <v>209</v>
      </c>
      <c r="E278" s="2" t="s">
        <v>209</v>
      </c>
      <c r="F278" s="18">
        <v>44896</v>
      </c>
      <c r="G278" s="2">
        <v>31</v>
      </c>
      <c r="H278" s="19">
        <v>44915</v>
      </c>
      <c r="I278" t="s">
        <v>328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208</v>
      </c>
      <c r="C279" s="2">
        <v>2022</v>
      </c>
      <c r="D279" s="2" t="s">
        <v>209</v>
      </c>
      <c r="E279" s="2" t="s">
        <v>209</v>
      </c>
      <c r="F279" s="18">
        <v>44896</v>
      </c>
      <c r="G279" s="2">
        <v>31</v>
      </c>
      <c r="H279" s="19">
        <v>44919</v>
      </c>
      <c r="I279" s="211" t="s">
        <v>1449</v>
      </c>
      <c r="J279" s="2">
        <v>1</v>
      </c>
      <c r="K279" s="212" t="s">
        <v>704</v>
      </c>
    </row>
    <row r="280" spans="1:11">
      <c r="A280" s="2">
        <f t="shared" si="6"/>
        <v>279</v>
      </c>
      <c r="B280" s="2" t="s">
        <v>208</v>
      </c>
      <c r="C280" s="2">
        <v>2022</v>
      </c>
      <c r="D280" s="2" t="s">
        <v>209</v>
      </c>
      <c r="E280" s="2" t="s">
        <v>209</v>
      </c>
      <c r="F280" s="18">
        <v>44896</v>
      </c>
      <c r="G280" s="2">
        <v>31</v>
      </c>
      <c r="H280" s="19">
        <v>44920</v>
      </c>
      <c r="I280" s="211" t="s">
        <v>1451</v>
      </c>
      <c r="J280" s="2">
        <v>1</v>
      </c>
      <c r="K280" s="212" t="s">
        <v>705</v>
      </c>
    </row>
    <row r="281" spans="1:11">
      <c r="A281" s="2">
        <f t="shared" si="6"/>
        <v>280</v>
      </c>
      <c r="B281" s="2" t="s">
        <v>208</v>
      </c>
      <c r="C281" s="2">
        <v>2022</v>
      </c>
      <c r="D281" s="2" t="s">
        <v>209</v>
      </c>
      <c r="E281" s="2" t="s">
        <v>209</v>
      </c>
      <c r="F281" s="18">
        <v>44896</v>
      </c>
      <c r="G281" s="2">
        <v>31</v>
      </c>
      <c r="H281" s="19">
        <v>44920</v>
      </c>
      <c r="I281" s="211" t="s">
        <v>1449</v>
      </c>
      <c r="J281" s="2">
        <v>1</v>
      </c>
      <c r="K281" s="212" t="s">
        <v>707</v>
      </c>
    </row>
    <row r="282" spans="1:11">
      <c r="A282" s="2">
        <f t="shared" si="6"/>
        <v>281</v>
      </c>
      <c r="B282" s="2" t="s">
        <v>208</v>
      </c>
      <c r="C282" s="2">
        <v>2022</v>
      </c>
      <c r="D282" s="2" t="s">
        <v>209</v>
      </c>
      <c r="E282" s="2" t="s">
        <v>209</v>
      </c>
      <c r="F282" s="18">
        <v>44896</v>
      </c>
      <c r="G282" s="2">
        <v>31</v>
      </c>
      <c r="H282" s="19">
        <v>44920</v>
      </c>
      <c r="I282" s="211" t="s">
        <v>1449</v>
      </c>
      <c r="J282" s="2">
        <v>1</v>
      </c>
      <c r="K282" s="212" t="s">
        <v>708</v>
      </c>
    </row>
    <row r="283" spans="1:11">
      <c r="A283" s="2">
        <f t="shared" si="6"/>
        <v>282</v>
      </c>
      <c r="B283" s="2" t="s">
        <v>208</v>
      </c>
      <c r="C283" s="2">
        <v>2022</v>
      </c>
      <c r="D283" s="2" t="s">
        <v>209</v>
      </c>
      <c r="E283" s="2" t="s">
        <v>209</v>
      </c>
      <c r="F283" s="18">
        <v>44896</v>
      </c>
      <c r="G283" s="2">
        <v>31</v>
      </c>
      <c r="H283" s="19">
        <v>44921</v>
      </c>
      <c r="I283" s="211" t="s">
        <v>1449</v>
      </c>
      <c r="J283" s="2">
        <v>1</v>
      </c>
      <c r="K283" s="212" t="s">
        <v>509</v>
      </c>
    </row>
    <row r="284" spans="1:11">
      <c r="A284" s="2">
        <f t="shared" si="6"/>
        <v>283</v>
      </c>
      <c r="B284" s="2" t="s">
        <v>208</v>
      </c>
      <c r="C284" s="2">
        <v>2022</v>
      </c>
      <c r="D284" s="2" t="s">
        <v>209</v>
      </c>
      <c r="E284" s="2" t="s">
        <v>209</v>
      </c>
      <c r="F284" s="18">
        <v>44896</v>
      </c>
      <c r="G284" s="2">
        <v>31</v>
      </c>
      <c r="H284" s="19">
        <v>44921</v>
      </c>
      <c r="I284" s="211" t="s">
        <v>1452</v>
      </c>
      <c r="J284" s="2">
        <v>1</v>
      </c>
      <c r="K284" s="212" t="s">
        <v>709</v>
      </c>
    </row>
    <row r="285" spans="1:11">
      <c r="A285" s="2">
        <f t="shared" si="6"/>
        <v>284</v>
      </c>
      <c r="B285" s="2" t="s">
        <v>208</v>
      </c>
      <c r="C285" s="2">
        <v>2022</v>
      </c>
      <c r="D285" s="2" t="s">
        <v>209</v>
      </c>
      <c r="E285" s="2" t="s">
        <v>209</v>
      </c>
      <c r="F285" s="18">
        <v>44896</v>
      </c>
      <c r="G285" s="2">
        <v>31</v>
      </c>
      <c r="H285" s="19">
        <v>44921</v>
      </c>
      <c r="I285" s="211" t="s">
        <v>1451</v>
      </c>
      <c r="J285" s="2">
        <v>1</v>
      </c>
      <c r="K285" s="212" t="s">
        <v>491</v>
      </c>
    </row>
    <row r="286" spans="1:11">
      <c r="A286" s="2">
        <f t="shared" si="6"/>
        <v>285</v>
      </c>
      <c r="B286" s="2" t="s">
        <v>208</v>
      </c>
      <c r="C286" s="2">
        <v>2022</v>
      </c>
      <c r="D286" s="2" t="s">
        <v>209</v>
      </c>
      <c r="E286" s="2" t="s">
        <v>209</v>
      </c>
      <c r="F286" s="18">
        <v>44896</v>
      </c>
      <c r="G286" s="2">
        <v>31</v>
      </c>
      <c r="H286" s="19">
        <v>44924</v>
      </c>
      <c r="I286" t="s">
        <v>327</v>
      </c>
      <c r="J286" s="2">
        <v>2</v>
      </c>
      <c r="K286" s="211" t="s">
        <v>188</v>
      </c>
    </row>
    <row r="287" spans="1:11">
      <c r="A287" s="2">
        <f t="shared" si="6"/>
        <v>286</v>
      </c>
      <c r="B287" s="2" t="s">
        <v>208</v>
      </c>
      <c r="C287" s="2">
        <v>2022</v>
      </c>
      <c r="D287" s="2" t="s">
        <v>209</v>
      </c>
      <c r="E287" s="2" t="s">
        <v>209</v>
      </c>
      <c r="F287" s="18">
        <v>44896</v>
      </c>
      <c r="G287" s="2">
        <v>31</v>
      </c>
      <c r="H287" s="19">
        <v>44924</v>
      </c>
      <c r="I287" t="s">
        <v>328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208</v>
      </c>
      <c r="C288" s="2">
        <v>2022</v>
      </c>
      <c r="D288" s="2" t="s">
        <v>209</v>
      </c>
      <c r="E288" s="2" t="s">
        <v>209</v>
      </c>
      <c r="F288" s="18">
        <v>44896</v>
      </c>
      <c r="G288" s="2">
        <v>31</v>
      </c>
      <c r="H288" s="19">
        <v>44924</v>
      </c>
      <c r="I288" t="s">
        <v>319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208</v>
      </c>
      <c r="C289" s="2">
        <v>2023</v>
      </c>
      <c r="D289" s="2" t="s">
        <v>209</v>
      </c>
      <c r="E289" s="2" t="s">
        <v>209</v>
      </c>
      <c r="F289" s="18">
        <v>44927</v>
      </c>
      <c r="G289" s="2">
        <v>31</v>
      </c>
      <c r="H289" s="19">
        <v>44929</v>
      </c>
      <c r="I289" t="s">
        <v>327</v>
      </c>
      <c r="J289" s="2">
        <v>2</v>
      </c>
      <c r="K289" s="211" t="s">
        <v>185</v>
      </c>
    </row>
    <row r="290" spans="1:11">
      <c r="A290" s="2">
        <f t="shared" si="6"/>
        <v>289</v>
      </c>
      <c r="B290" s="2" t="s">
        <v>208</v>
      </c>
      <c r="C290" s="2">
        <v>2023</v>
      </c>
      <c r="D290" s="2" t="s">
        <v>209</v>
      </c>
      <c r="E290" s="2" t="s">
        <v>209</v>
      </c>
      <c r="F290" s="18">
        <v>44927</v>
      </c>
      <c r="G290" s="2">
        <v>31</v>
      </c>
      <c r="H290" s="19">
        <v>44929</v>
      </c>
      <c r="I290" t="s">
        <v>328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208</v>
      </c>
      <c r="C291" s="2">
        <v>2023</v>
      </c>
      <c r="D291" s="2" t="s">
        <v>209</v>
      </c>
      <c r="E291" s="2" t="s">
        <v>209</v>
      </c>
      <c r="F291" s="18">
        <v>44927</v>
      </c>
      <c r="G291" s="2">
        <v>31</v>
      </c>
      <c r="H291" s="19">
        <v>44930</v>
      </c>
      <c r="I291" t="s">
        <v>327</v>
      </c>
      <c r="J291" s="2">
        <v>2</v>
      </c>
      <c r="K291" s="211" t="s">
        <v>189</v>
      </c>
    </row>
    <row r="292" spans="1:11">
      <c r="A292" s="2">
        <f t="shared" si="6"/>
        <v>291</v>
      </c>
      <c r="B292" s="2" t="s">
        <v>208</v>
      </c>
      <c r="C292" s="2">
        <v>2023</v>
      </c>
      <c r="D292" s="2" t="s">
        <v>209</v>
      </c>
      <c r="E292" s="2" t="s">
        <v>209</v>
      </c>
      <c r="F292" s="18">
        <v>44927</v>
      </c>
      <c r="G292" s="2">
        <v>31</v>
      </c>
      <c r="H292" s="19">
        <v>44931</v>
      </c>
      <c r="I292" t="s">
        <v>328</v>
      </c>
      <c r="J292" s="2">
        <v>1</v>
      </c>
      <c r="K292" s="211" t="s">
        <v>188</v>
      </c>
    </row>
    <row r="293" spans="1:11">
      <c r="A293" s="2">
        <f t="shared" si="6"/>
        <v>292</v>
      </c>
      <c r="B293" s="2" t="s">
        <v>208</v>
      </c>
      <c r="C293" s="2">
        <v>2023</v>
      </c>
      <c r="D293" s="2" t="s">
        <v>209</v>
      </c>
      <c r="E293" s="2" t="s">
        <v>209</v>
      </c>
      <c r="F293" s="18">
        <v>44927</v>
      </c>
      <c r="G293" s="2">
        <v>31</v>
      </c>
      <c r="H293" s="19">
        <v>44931</v>
      </c>
      <c r="I293" t="s">
        <v>327</v>
      </c>
      <c r="J293" s="2">
        <v>2</v>
      </c>
      <c r="K293" s="211" t="s">
        <v>189</v>
      </c>
    </row>
    <row r="294" spans="1:11">
      <c r="A294" s="2">
        <f t="shared" si="6"/>
        <v>293</v>
      </c>
      <c r="B294" s="2" t="s">
        <v>208</v>
      </c>
      <c r="C294" s="2">
        <v>2023</v>
      </c>
      <c r="D294" s="2" t="s">
        <v>209</v>
      </c>
      <c r="E294" s="2" t="s">
        <v>209</v>
      </c>
      <c r="F294" s="18">
        <v>44927</v>
      </c>
      <c r="G294" s="2">
        <v>31</v>
      </c>
      <c r="H294" s="19">
        <v>44931</v>
      </c>
      <c r="I294" t="s">
        <v>319</v>
      </c>
      <c r="J294" s="2">
        <v>1</v>
      </c>
      <c r="K294" s="211" t="s">
        <v>189</v>
      </c>
    </row>
    <row r="295" spans="1:11">
      <c r="A295" s="2">
        <f t="shared" si="6"/>
        <v>294</v>
      </c>
      <c r="B295" s="2" t="s">
        <v>208</v>
      </c>
      <c r="C295" s="2">
        <v>2023</v>
      </c>
      <c r="D295" s="2" t="s">
        <v>209</v>
      </c>
      <c r="E295" s="2" t="s">
        <v>209</v>
      </c>
      <c r="F295" s="18">
        <v>44927</v>
      </c>
      <c r="G295" s="2">
        <v>31</v>
      </c>
      <c r="H295" s="19">
        <v>44932</v>
      </c>
      <c r="I295" t="s">
        <v>330</v>
      </c>
      <c r="J295" s="2">
        <v>1</v>
      </c>
      <c r="K295" s="211" t="s">
        <v>189</v>
      </c>
    </row>
    <row r="296" spans="1:11">
      <c r="A296" s="2">
        <f t="shared" si="6"/>
        <v>295</v>
      </c>
      <c r="B296" s="2" t="s">
        <v>208</v>
      </c>
      <c r="C296" s="2">
        <v>2023</v>
      </c>
      <c r="D296" s="2" t="s">
        <v>209</v>
      </c>
      <c r="E296" s="2" t="s">
        <v>209</v>
      </c>
      <c r="F296" s="18">
        <v>44927</v>
      </c>
      <c r="G296" s="2">
        <v>31</v>
      </c>
      <c r="H296" s="19">
        <v>44933</v>
      </c>
      <c r="I296" t="s">
        <v>294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208</v>
      </c>
      <c r="C297" s="2">
        <v>2023</v>
      </c>
      <c r="D297" s="2" t="s">
        <v>209</v>
      </c>
      <c r="E297" s="2" t="s">
        <v>209</v>
      </c>
      <c r="F297" s="18">
        <v>44927</v>
      </c>
      <c r="G297" s="2">
        <v>31</v>
      </c>
      <c r="H297" s="19">
        <v>44933</v>
      </c>
      <c r="I297" t="s">
        <v>328</v>
      </c>
      <c r="J297" s="2">
        <v>1</v>
      </c>
      <c r="K297" s="211" t="s">
        <v>189</v>
      </c>
    </row>
    <row r="298" spans="1:11">
      <c r="A298" s="2">
        <f t="shared" si="6"/>
        <v>297</v>
      </c>
      <c r="B298" s="2" t="s">
        <v>208</v>
      </c>
      <c r="C298" s="2">
        <v>2023</v>
      </c>
      <c r="D298" s="2" t="s">
        <v>209</v>
      </c>
      <c r="E298" s="2" t="s">
        <v>209</v>
      </c>
      <c r="F298" s="18">
        <v>44927</v>
      </c>
      <c r="G298" s="2">
        <v>31</v>
      </c>
      <c r="H298" s="19">
        <v>44934</v>
      </c>
      <c r="I298" s="211" t="s">
        <v>1453</v>
      </c>
      <c r="J298" s="2">
        <v>1</v>
      </c>
      <c r="K298" s="212" t="s">
        <v>710</v>
      </c>
    </row>
    <row r="299" spans="1:11">
      <c r="A299" s="2">
        <f t="shared" si="6"/>
        <v>298</v>
      </c>
      <c r="B299" s="2" t="s">
        <v>208</v>
      </c>
      <c r="C299" s="2">
        <v>2023</v>
      </c>
      <c r="D299" s="2" t="s">
        <v>209</v>
      </c>
      <c r="E299" s="2" t="s">
        <v>209</v>
      </c>
      <c r="F299" s="18">
        <v>44927</v>
      </c>
      <c r="G299" s="2">
        <v>31</v>
      </c>
      <c r="H299" s="19">
        <v>44934</v>
      </c>
      <c r="I299" s="211" t="s">
        <v>1451</v>
      </c>
      <c r="J299" s="2">
        <v>1</v>
      </c>
      <c r="K299" s="212" t="s">
        <v>710</v>
      </c>
    </row>
    <row r="300" spans="1:11">
      <c r="A300" s="2">
        <f t="shared" si="6"/>
        <v>299</v>
      </c>
      <c r="B300" s="2" t="s">
        <v>208</v>
      </c>
      <c r="C300" s="2">
        <v>2023</v>
      </c>
      <c r="D300" s="2" t="s">
        <v>209</v>
      </c>
      <c r="E300" s="2" t="s">
        <v>209</v>
      </c>
      <c r="F300" s="18">
        <v>44927</v>
      </c>
      <c r="G300" s="2">
        <v>31</v>
      </c>
      <c r="H300" s="19">
        <v>44941</v>
      </c>
      <c r="I300" s="211" t="s">
        <v>329</v>
      </c>
      <c r="J300" s="2">
        <v>2</v>
      </c>
      <c r="K300" s="214" t="s">
        <v>189</v>
      </c>
    </row>
    <row r="301" spans="1:11">
      <c r="A301" s="2">
        <f t="shared" si="6"/>
        <v>300</v>
      </c>
      <c r="B301" s="2" t="s">
        <v>208</v>
      </c>
      <c r="C301" s="2">
        <v>2023</v>
      </c>
      <c r="D301" s="2" t="s">
        <v>209</v>
      </c>
      <c r="E301" s="2" t="s">
        <v>209</v>
      </c>
      <c r="F301" s="18">
        <v>44927</v>
      </c>
      <c r="G301" s="2">
        <v>31</v>
      </c>
      <c r="H301" s="19">
        <v>44941</v>
      </c>
      <c r="I301" s="211" t="s">
        <v>329</v>
      </c>
      <c r="J301" s="2">
        <v>2</v>
      </c>
      <c r="K301" s="214" t="s">
        <v>189</v>
      </c>
    </row>
    <row r="302" spans="1:11">
      <c r="A302" s="2">
        <f t="shared" si="6"/>
        <v>301</v>
      </c>
      <c r="B302" s="2" t="s">
        <v>208</v>
      </c>
      <c r="C302" s="2">
        <v>2023</v>
      </c>
      <c r="D302" s="2" t="s">
        <v>209</v>
      </c>
      <c r="E302" s="2" t="s">
        <v>209</v>
      </c>
      <c r="F302" s="18">
        <v>44927</v>
      </c>
      <c r="G302" s="2">
        <v>31</v>
      </c>
      <c r="H302" s="19">
        <v>44941</v>
      </c>
      <c r="I302" s="211" t="s">
        <v>329</v>
      </c>
      <c r="J302" s="2">
        <v>2</v>
      </c>
      <c r="K302" s="214" t="s">
        <v>189</v>
      </c>
    </row>
    <row r="303" spans="1:11">
      <c r="A303" s="2">
        <f t="shared" si="6"/>
        <v>302</v>
      </c>
      <c r="B303" s="2" t="s">
        <v>208</v>
      </c>
      <c r="C303" s="2">
        <v>2023</v>
      </c>
      <c r="D303" s="2" t="s">
        <v>209</v>
      </c>
      <c r="E303" s="2" t="s">
        <v>209</v>
      </c>
      <c r="F303" s="18">
        <v>44927</v>
      </c>
      <c r="G303" s="2">
        <v>31</v>
      </c>
      <c r="H303" s="19">
        <v>44941</v>
      </c>
      <c r="I303" s="211" t="s">
        <v>329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208</v>
      </c>
      <c r="C304" s="2">
        <v>2023</v>
      </c>
      <c r="D304" s="2" t="s">
        <v>209</v>
      </c>
      <c r="E304" s="2" t="s">
        <v>209</v>
      </c>
      <c r="F304" s="18">
        <v>44927</v>
      </c>
      <c r="G304" s="2">
        <v>31</v>
      </c>
      <c r="H304" s="19">
        <v>44941</v>
      </c>
      <c r="I304" s="211" t="s">
        <v>329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208</v>
      </c>
      <c r="C305" s="2">
        <v>2023</v>
      </c>
      <c r="D305" s="2" t="s">
        <v>209</v>
      </c>
      <c r="E305" s="2" t="s">
        <v>209</v>
      </c>
      <c r="F305" s="18">
        <v>44927</v>
      </c>
      <c r="G305" s="2">
        <v>31</v>
      </c>
      <c r="H305" s="19">
        <v>44942</v>
      </c>
      <c r="I305" t="s">
        <v>328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208</v>
      </c>
      <c r="C306" s="2">
        <v>2023</v>
      </c>
      <c r="D306" s="2" t="s">
        <v>209</v>
      </c>
      <c r="E306" s="2" t="s">
        <v>209</v>
      </c>
      <c r="F306" s="18">
        <v>44927</v>
      </c>
      <c r="G306" s="2">
        <v>31</v>
      </c>
      <c r="H306" s="19">
        <v>44942</v>
      </c>
      <c r="I306" t="s">
        <v>319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208</v>
      </c>
      <c r="C307" s="2">
        <v>2023</v>
      </c>
      <c r="D307" s="2" t="s">
        <v>209</v>
      </c>
      <c r="E307" s="2" t="s">
        <v>209</v>
      </c>
      <c r="F307" s="18">
        <v>44927</v>
      </c>
      <c r="G307" s="2">
        <v>31</v>
      </c>
      <c r="H307" s="19">
        <v>44942</v>
      </c>
      <c r="I307" s="211" t="s">
        <v>329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208</v>
      </c>
      <c r="C308" s="2">
        <v>2023</v>
      </c>
      <c r="D308" s="2" t="s">
        <v>209</v>
      </c>
      <c r="E308" s="2" t="s">
        <v>209</v>
      </c>
      <c r="F308" s="18">
        <v>44927</v>
      </c>
      <c r="G308" s="2">
        <v>31</v>
      </c>
      <c r="H308" s="19">
        <v>44942</v>
      </c>
      <c r="I308" s="211" t="s">
        <v>329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208</v>
      </c>
      <c r="C309" s="2">
        <v>2023</v>
      </c>
      <c r="D309" s="2" t="s">
        <v>209</v>
      </c>
      <c r="E309" s="2" t="s">
        <v>209</v>
      </c>
      <c r="F309" s="18">
        <v>44927</v>
      </c>
      <c r="G309" s="2">
        <v>31</v>
      </c>
      <c r="H309" s="19">
        <v>44942</v>
      </c>
      <c r="I309" s="211" t="s">
        <v>329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208</v>
      </c>
      <c r="C310" s="2">
        <v>2023</v>
      </c>
      <c r="D310" s="2" t="s">
        <v>209</v>
      </c>
      <c r="E310" s="2" t="s">
        <v>209</v>
      </c>
      <c r="F310" s="18">
        <v>44927</v>
      </c>
      <c r="G310" s="2">
        <v>31</v>
      </c>
      <c r="H310" s="19">
        <v>44943</v>
      </c>
      <c r="I310" t="s">
        <v>328</v>
      </c>
      <c r="J310" s="2">
        <v>1</v>
      </c>
      <c r="K310" s="211" t="s">
        <v>184</v>
      </c>
    </row>
    <row r="311" spans="1:11">
      <c r="A311" s="2">
        <f t="shared" si="6"/>
        <v>310</v>
      </c>
      <c r="B311" s="2" t="s">
        <v>208</v>
      </c>
      <c r="C311" s="2">
        <v>2023</v>
      </c>
      <c r="D311" s="2" t="s">
        <v>209</v>
      </c>
      <c r="E311" s="2" t="s">
        <v>209</v>
      </c>
      <c r="F311" s="18">
        <v>44927</v>
      </c>
      <c r="G311" s="2">
        <v>31</v>
      </c>
      <c r="H311" s="19">
        <v>44944</v>
      </c>
      <c r="I311" s="211" t="s">
        <v>329</v>
      </c>
      <c r="J311" s="2">
        <v>2</v>
      </c>
      <c r="K311" s="211" t="s">
        <v>189</v>
      </c>
    </row>
    <row r="312" spans="1:11">
      <c r="A312" s="2">
        <f t="shared" si="6"/>
        <v>311</v>
      </c>
      <c r="B312" s="2" t="s">
        <v>208</v>
      </c>
      <c r="C312" s="2">
        <v>2023</v>
      </c>
      <c r="D312" s="2" t="s">
        <v>209</v>
      </c>
      <c r="E312" s="2" t="s">
        <v>209</v>
      </c>
      <c r="F312" s="18">
        <v>44927</v>
      </c>
      <c r="G312" s="2">
        <v>31</v>
      </c>
      <c r="H312" s="19">
        <v>44946</v>
      </c>
      <c r="I312" t="s">
        <v>328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208</v>
      </c>
      <c r="C313" s="2">
        <v>2023</v>
      </c>
      <c r="D313" s="2" t="s">
        <v>209</v>
      </c>
      <c r="E313" s="2" t="s">
        <v>209</v>
      </c>
      <c r="F313" s="18">
        <v>44927</v>
      </c>
      <c r="G313" s="2">
        <v>31</v>
      </c>
      <c r="H313" s="19">
        <v>44946</v>
      </c>
      <c r="I313" t="s">
        <v>319</v>
      </c>
      <c r="J313" s="2">
        <v>1</v>
      </c>
      <c r="K313" s="211" t="s">
        <v>185</v>
      </c>
    </row>
    <row r="314" spans="1:11">
      <c r="A314" s="2">
        <f t="shared" si="6"/>
        <v>313</v>
      </c>
      <c r="B314" s="2" t="s">
        <v>208</v>
      </c>
      <c r="C314" s="2">
        <v>2023</v>
      </c>
      <c r="D314" s="2" t="s">
        <v>209</v>
      </c>
      <c r="E314" s="2" t="s">
        <v>209</v>
      </c>
      <c r="F314" s="18">
        <v>44927</v>
      </c>
      <c r="G314" s="2">
        <v>31</v>
      </c>
      <c r="H314" s="19">
        <v>44946</v>
      </c>
      <c r="I314" t="s">
        <v>327</v>
      </c>
      <c r="J314" s="2">
        <v>2</v>
      </c>
      <c r="K314" s="211" t="s">
        <v>187</v>
      </c>
    </row>
    <row r="315" spans="1:11">
      <c r="A315" s="2">
        <f t="shared" si="6"/>
        <v>314</v>
      </c>
      <c r="B315" s="2" t="s">
        <v>208</v>
      </c>
      <c r="C315" s="2">
        <v>2023</v>
      </c>
      <c r="D315" s="2" t="s">
        <v>209</v>
      </c>
      <c r="E315" s="2" t="s">
        <v>209</v>
      </c>
      <c r="F315" s="18">
        <v>44927</v>
      </c>
      <c r="G315" s="2">
        <v>31</v>
      </c>
      <c r="H315" s="19">
        <v>44947</v>
      </c>
      <c r="I315" t="s">
        <v>319</v>
      </c>
      <c r="J315" s="2">
        <v>1</v>
      </c>
      <c r="K315" s="211" t="s">
        <v>188</v>
      </c>
    </row>
    <row r="316" spans="1:11">
      <c r="A316" s="2">
        <f t="shared" si="6"/>
        <v>315</v>
      </c>
      <c r="B316" s="2" t="s">
        <v>208</v>
      </c>
      <c r="C316" s="2">
        <v>2023</v>
      </c>
      <c r="D316" s="2" t="s">
        <v>209</v>
      </c>
      <c r="E316" s="2" t="s">
        <v>209</v>
      </c>
      <c r="F316" s="18">
        <v>44927</v>
      </c>
      <c r="G316" s="2">
        <v>31</v>
      </c>
      <c r="H316" s="19">
        <v>44948</v>
      </c>
      <c r="I316" t="s">
        <v>328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208</v>
      </c>
      <c r="C317" s="2">
        <v>2023</v>
      </c>
      <c r="D317" s="2" t="s">
        <v>209</v>
      </c>
      <c r="E317" s="2" t="s">
        <v>209</v>
      </c>
      <c r="F317" s="18">
        <v>44927</v>
      </c>
      <c r="G317" s="2">
        <v>31</v>
      </c>
      <c r="H317" s="19">
        <v>44948</v>
      </c>
      <c r="I317" t="s">
        <v>331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208</v>
      </c>
      <c r="C318" s="2">
        <v>2023</v>
      </c>
      <c r="D318" s="2" t="s">
        <v>209</v>
      </c>
      <c r="E318" s="2" t="s">
        <v>209</v>
      </c>
      <c r="F318" s="18">
        <v>44927</v>
      </c>
      <c r="G318" s="2">
        <v>31</v>
      </c>
      <c r="H318" s="19">
        <v>44949</v>
      </c>
      <c r="I318" t="s">
        <v>332</v>
      </c>
      <c r="J318" s="2">
        <v>1</v>
      </c>
      <c r="K318" s="214" t="s">
        <v>189</v>
      </c>
    </row>
    <row r="319" spans="1:11">
      <c r="A319" s="2">
        <f t="shared" si="6"/>
        <v>318</v>
      </c>
      <c r="B319" s="2" t="s">
        <v>208</v>
      </c>
      <c r="C319" s="2">
        <v>2023</v>
      </c>
      <c r="D319" s="2" t="s">
        <v>209</v>
      </c>
      <c r="E319" s="2" t="s">
        <v>209</v>
      </c>
      <c r="F319" s="18">
        <v>44927</v>
      </c>
      <c r="G319" s="2">
        <v>31</v>
      </c>
      <c r="H319" s="19">
        <v>44949</v>
      </c>
      <c r="I319" t="s">
        <v>294</v>
      </c>
      <c r="J319" s="2">
        <v>2</v>
      </c>
      <c r="K319" s="214" t="s">
        <v>188</v>
      </c>
    </row>
    <row r="320" spans="1:11">
      <c r="A320" s="2">
        <f t="shared" si="6"/>
        <v>319</v>
      </c>
      <c r="B320" s="2" t="s">
        <v>208</v>
      </c>
      <c r="C320" s="2">
        <v>2023</v>
      </c>
      <c r="D320" s="2" t="s">
        <v>209</v>
      </c>
      <c r="E320" s="2" t="s">
        <v>209</v>
      </c>
      <c r="F320" s="18">
        <v>44927</v>
      </c>
      <c r="G320" s="2">
        <v>31</v>
      </c>
      <c r="H320" s="19">
        <v>44950</v>
      </c>
      <c r="I320" t="s">
        <v>319</v>
      </c>
      <c r="J320" s="2">
        <v>1</v>
      </c>
      <c r="K320" s="214" t="s">
        <v>189</v>
      </c>
    </row>
    <row r="321" spans="1:11">
      <c r="A321" s="2">
        <f t="shared" si="6"/>
        <v>320</v>
      </c>
      <c r="B321" s="2" t="s">
        <v>208</v>
      </c>
      <c r="C321" s="2">
        <v>2023</v>
      </c>
      <c r="D321" s="2" t="s">
        <v>209</v>
      </c>
      <c r="E321" s="2" t="s">
        <v>209</v>
      </c>
      <c r="F321" s="18">
        <v>44927</v>
      </c>
      <c r="G321" s="2">
        <v>31</v>
      </c>
      <c r="H321" s="19">
        <v>44951</v>
      </c>
      <c r="I321" t="s">
        <v>328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208</v>
      </c>
      <c r="C322" s="2">
        <v>2023</v>
      </c>
      <c r="D322" s="2" t="s">
        <v>209</v>
      </c>
      <c r="E322" s="2" t="s">
        <v>209</v>
      </c>
      <c r="F322" s="18">
        <v>44927</v>
      </c>
      <c r="G322" s="2">
        <v>31</v>
      </c>
      <c r="H322" s="19">
        <v>44952</v>
      </c>
      <c r="I322" s="211" t="s">
        <v>333</v>
      </c>
      <c r="J322" s="2">
        <v>1</v>
      </c>
      <c r="K322" s="214" t="s">
        <v>188</v>
      </c>
    </row>
    <row r="323" spans="1:11">
      <c r="A323" s="2">
        <f t="shared" ref="A323:A386" si="7">A322+1</f>
        <v>322</v>
      </c>
      <c r="B323" s="2" t="s">
        <v>208</v>
      </c>
      <c r="C323" s="2">
        <v>2023</v>
      </c>
      <c r="D323" s="2" t="s">
        <v>209</v>
      </c>
      <c r="E323" s="2" t="s">
        <v>209</v>
      </c>
      <c r="F323" s="18">
        <v>44927</v>
      </c>
      <c r="G323" s="2">
        <v>31</v>
      </c>
      <c r="H323" s="19">
        <v>44954</v>
      </c>
      <c r="I323" t="s">
        <v>328</v>
      </c>
      <c r="J323" s="2">
        <v>1</v>
      </c>
      <c r="K323" s="211" t="s">
        <v>185</v>
      </c>
    </row>
    <row r="324" spans="1:11">
      <c r="A324" s="2">
        <f t="shared" si="7"/>
        <v>323</v>
      </c>
      <c r="B324" s="2" t="s">
        <v>208</v>
      </c>
      <c r="C324" s="2">
        <v>2023</v>
      </c>
      <c r="D324" s="2" t="s">
        <v>209</v>
      </c>
      <c r="E324" s="2" t="s">
        <v>209</v>
      </c>
      <c r="F324" s="18">
        <v>44927</v>
      </c>
      <c r="G324" s="2">
        <v>31</v>
      </c>
      <c r="H324" s="19">
        <v>44954</v>
      </c>
      <c r="I324" s="211" t="s">
        <v>334</v>
      </c>
      <c r="J324" s="2">
        <v>2</v>
      </c>
      <c r="K324" s="211" t="s">
        <v>188</v>
      </c>
    </row>
    <row r="325" spans="1:11">
      <c r="A325" s="2">
        <f t="shared" si="7"/>
        <v>324</v>
      </c>
      <c r="B325" s="2" t="s">
        <v>208</v>
      </c>
      <c r="C325" s="2">
        <v>2023</v>
      </c>
      <c r="D325" s="2" t="s">
        <v>209</v>
      </c>
      <c r="E325" s="2" t="s">
        <v>209</v>
      </c>
      <c r="F325" s="18">
        <v>44927</v>
      </c>
      <c r="G325" s="2">
        <v>31</v>
      </c>
      <c r="H325" s="19">
        <v>44954</v>
      </c>
      <c r="I325" t="s">
        <v>328</v>
      </c>
      <c r="J325" s="2">
        <v>1</v>
      </c>
      <c r="K325" s="211" t="s">
        <v>185</v>
      </c>
    </row>
    <row r="326" spans="1:11">
      <c r="A326" s="2">
        <f t="shared" si="7"/>
        <v>325</v>
      </c>
      <c r="B326" s="2" t="s">
        <v>208</v>
      </c>
      <c r="C326" s="2">
        <v>2023</v>
      </c>
      <c r="D326" s="2" t="s">
        <v>209</v>
      </c>
      <c r="E326" s="2" t="s">
        <v>209</v>
      </c>
      <c r="F326" s="18">
        <v>44927</v>
      </c>
      <c r="G326" s="2">
        <v>31</v>
      </c>
      <c r="H326" s="19">
        <v>44954</v>
      </c>
      <c r="I326" t="s">
        <v>319</v>
      </c>
      <c r="J326" s="2">
        <v>1</v>
      </c>
      <c r="K326" s="211" t="s">
        <v>185</v>
      </c>
    </row>
    <row r="327" spans="1:11">
      <c r="A327" s="2">
        <f t="shared" si="7"/>
        <v>326</v>
      </c>
      <c r="B327" s="2" t="s">
        <v>208</v>
      </c>
      <c r="C327" s="2">
        <v>2023</v>
      </c>
      <c r="D327" s="2" t="s">
        <v>209</v>
      </c>
      <c r="E327" s="2" t="s">
        <v>209</v>
      </c>
      <c r="F327" s="18">
        <v>44927</v>
      </c>
      <c r="G327" s="2">
        <v>31</v>
      </c>
      <c r="H327" s="19">
        <v>44955</v>
      </c>
      <c r="I327" s="211" t="s">
        <v>334</v>
      </c>
      <c r="J327" s="2">
        <v>2</v>
      </c>
      <c r="K327" s="214" t="s">
        <v>189</v>
      </c>
    </row>
    <row r="328" spans="1:11">
      <c r="A328" s="2">
        <f t="shared" si="7"/>
        <v>327</v>
      </c>
      <c r="B328" s="2" t="s">
        <v>208</v>
      </c>
      <c r="C328" s="2">
        <v>2023</v>
      </c>
      <c r="D328" s="2" t="s">
        <v>209</v>
      </c>
      <c r="E328" s="2" t="s">
        <v>209</v>
      </c>
      <c r="F328" s="18">
        <v>44927</v>
      </c>
      <c r="G328" s="2">
        <v>31</v>
      </c>
      <c r="H328" s="19">
        <v>44955</v>
      </c>
      <c r="I328" t="s">
        <v>328</v>
      </c>
      <c r="J328" s="2">
        <v>1</v>
      </c>
      <c r="K328" s="214" t="s">
        <v>189</v>
      </c>
    </row>
    <row r="329" spans="1:11">
      <c r="A329" s="2">
        <f t="shared" si="7"/>
        <v>328</v>
      </c>
      <c r="B329" s="2" t="s">
        <v>208</v>
      </c>
      <c r="C329" s="2">
        <v>2023</v>
      </c>
      <c r="D329" s="2" t="s">
        <v>209</v>
      </c>
      <c r="E329" s="2" t="s">
        <v>209</v>
      </c>
      <c r="F329" s="18">
        <v>44927</v>
      </c>
      <c r="G329" s="2">
        <v>31</v>
      </c>
      <c r="H329" s="19">
        <v>44956</v>
      </c>
      <c r="I329" s="211" t="s">
        <v>334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208</v>
      </c>
      <c r="C330" s="2">
        <v>2023</v>
      </c>
      <c r="D330" s="2" t="s">
        <v>209</v>
      </c>
      <c r="E330" s="2" t="s">
        <v>209</v>
      </c>
      <c r="F330" s="18">
        <v>44927</v>
      </c>
      <c r="G330" s="2">
        <v>31</v>
      </c>
      <c r="H330" s="19">
        <v>44956</v>
      </c>
      <c r="I330" t="s">
        <v>319</v>
      </c>
      <c r="J330" s="2">
        <v>1</v>
      </c>
      <c r="K330" s="211" t="s">
        <v>185</v>
      </c>
    </row>
    <row r="331" spans="1:11">
      <c r="A331" s="2">
        <f t="shared" si="7"/>
        <v>330</v>
      </c>
      <c r="B331" s="2" t="s">
        <v>208</v>
      </c>
      <c r="C331" s="2">
        <v>2023</v>
      </c>
      <c r="D331" s="2" t="s">
        <v>209</v>
      </c>
      <c r="E331" s="2" t="s">
        <v>209</v>
      </c>
      <c r="F331" s="18">
        <v>44927</v>
      </c>
      <c r="G331" s="2">
        <v>31</v>
      </c>
      <c r="H331" s="19">
        <v>44957</v>
      </c>
      <c r="I331" t="s">
        <v>294</v>
      </c>
      <c r="J331" s="2">
        <v>2</v>
      </c>
      <c r="K331" s="211" t="s">
        <v>185</v>
      </c>
    </row>
    <row r="332" spans="1:11">
      <c r="A332" s="2">
        <f t="shared" si="7"/>
        <v>331</v>
      </c>
      <c r="B332" s="2" t="s">
        <v>208</v>
      </c>
      <c r="C332" s="2">
        <v>2023</v>
      </c>
      <c r="D332" s="2" t="s">
        <v>209</v>
      </c>
      <c r="E332" s="2" t="s">
        <v>209</v>
      </c>
      <c r="F332" s="18">
        <v>44958</v>
      </c>
      <c r="G332" s="2">
        <v>28</v>
      </c>
      <c r="H332" s="19">
        <v>44959</v>
      </c>
      <c r="I332" t="s">
        <v>328</v>
      </c>
      <c r="J332" s="2">
        <v>1</v>
      </c>
      <c r="K332" s="214" t="s">
        <v>189</v>
      </c>
    </row>
    <row r="333" spans="1:11">
      <c r="A333" s="2">
        <f t="shared" si="7"/>
        <v>332</v>
      </c>
      <c r="B333" s="2" t="s">
        <v>208</v>
      </c>
      <c r="C333" s="2">
        <v>2023</v>
      </c>
      <c r="D333" s="2" t="s">
        <v>209</v>
      </c>
      <c r="E333" s="2" t="s">
        <v>209</v>
      </c>
      <c r="F333" s="18">
        <v>44958</v>
      </c>
      <c r="G333" s="2">
        <v>28</v>
      </c>
      <c r="H333" s="19">
        <v>44959</v>
      </c>
      <c r="I333" t="s">
        <v>319</v>
      </c>
      <c r="J333" s="2">
        <v>1</v>
      </c>
      <c r="K333" s="211" t="s">
        <v>184</v>
      </c>
    </row>
    <row r="334" spans="1:11">
      <c r="A334" s="2">
        <f t="shared" si="7"/>
        <v>333</v>
      </c>
      <c r="B334" s="2" t="s">
        <v>208</v>
      </c>
      <c r="C334" s="2">
        <v>2023</v>
      </c>
      <c r="D334" s="2" t="s">
        <v>209</v>
      </c>
      <c r="E334" s="2" t="s">
        <v>209</v>
      </c>
      <c r="F334" s="18">
        <v>44958</v>
      </c>
      <c r="G334" s="2">
        <v>28</v>
      </c>
      <c r="H334" s="19">
        <v>44959</v>
      </c>
      <c r="I334" s="211" t="s">
        <v>334</v>
      </c>
      <c r="J334" s="2">
        <v>2</v>
      </c>
      <c r="K334" s="211" t="s">
        <v>184</v>
      </c>
    </row>
    <row r="335" spans="1:11">
      <c r="A335" s="2">
        <f t="shared" si="7"/>
        <v>334</v>
      </c>
      <c r="B335" s="2" t="s">
        <v>208</v>
      </c>
      <c r="C335" s="2">
        <v>2023</v>
      </c>
      <c r="D335" s="2" t="s">
        <v>209</v>
      </c>
      <c r="E335" s="2" t="s">
        <v>209</v>
      </c>
      <c r="F335" s="18">
        <v>44958</v>
      </c>
      <c r="G335" s="2">
        <v>28</v>
      </c>
      <c r="H335" s="19">
        <v>44960</v>
      </c>
      <c r="I335" t="s">
        <v>332</v>
      </c>
      <c r="J335" s="2">
        <v>1</v>
      </c>
      <c r="K335" s="211" t="s">
        <v>184</v>
      </c>
    </row>
    <row r="336" spans="1:11">
      <c r="A336" s="2">
        <f t="shared" si="7"/>
        <v>335</v>
      </c>
      <c r="B336" s="2" t="s">
        <v>208</v>
      </c>
      <c r="C336" s="2">
        <v>2023</v>
      </c>
      <c r="D336" s="2" t="s">
        <v>209</v>
      </c>
      <c r="E336" s="2" t="s">
        <v>209</v>
      </c>
      <c r="F336" s="18">
        <v>44958</v>
      </c>
      <c r="G336" s="2">
        <v>28</v>
      </c>
      <c r="H336" s="19">
        <v>44960</v>
      </c>
      <c r="I336" t="s">
        <v>294</v>
      </c>
      <c r="J336" s="2">
        <v>2</v>
      </c>
      <c r="K336" s="211" t="s">
        <v>188</v>
      </c>
    </row>
    <row r="337" spans="1:11">
      <c r="A337" s="2">
        <f t="shared" si="7"/>
        <v>336</v>
      </c>
      <c r="B337" s="2" t="s">
        <v>208</v>
      </c>
      <c r="C337" s="2">
        <v>2023</v>
      </c>
      <c r="D337" s="2" t="s">
        <v>209</v>
      </c>
      <c r="E337" s="2" t="s">
        <v>209</v>
      </c>
      <c r="F337" s="18">
        <v>44958</v>
      </c>
      <c r="G337" s="2">
        <v>28</v>
      </c>
      <c r="H337" s="19">
        <v>44962</v>
      </c>
      <c r="I337" t="s">
        <v>332</v>
      </c>
      <c r="J337" s="2">
        <v>1</v>
      </c>
      <c r="K337" s="214" t="s">
        <v>185</v>
      </c>
    </row>
    <row r="338" spans="1:11">
      <c r="A338" s="2">
        <f t="shared" si="7"/>
        <v>337</v>
      </c>
      <c r="B338" s="2" t="s">
        <v>208</v>
      </c>
      <c r="C338" s="2">
        <v>2023</v>
      </c>
      <c r="D338" s="2" t="s">
        <v>209</v>
      </c>
      <c r="E338" s="2" t="s">
        <v>209</v>
      </c>
      <c r="F338" s="18">
        <v>44958</v>
      </c>
      <c r="G338" s="2">
        <v>28</v>
      </c>
      <c r="H338" s="19">
        <v>44962</v>
      </c>
      <c r="I338" t="s">
        <v>328</v>
      </c>
      <c r="J338" s="2">
        <v>1</v>
      </c>
      <c r="K338" s="214" t="s">
        <v>187</v>
      </c>
    </row>
    <row r="339" spans="1:11">
      <c r="A339" s="2">
        <f t="shared" si="7"/>
        <v>338</v>
      </c>
      <c r="B339" s="2" t="s">
        <v>208</v>
      </c>
      <c r="C339" s="2">
        <v>2023</v>
      </c>
      <c r="D339" s="2" t="s">
        <v>209</v>
      </c>
      <c r="E339" s="2" t="s">
        <v>209</v>
      </c>
      <c r="F339" s="18">
        <v>44958</v>
      </c>
      <c r="G339" s="2">
        <v>28</v>
      </c>
      <c r="H339" s="19">
        <v>44962</v>
      </c>
      <c r="I339" t="s">
        <v>294</v>
      </c>
      <c r="J339" s="2">
        <v>2</v>
      </c>
      <c r="K339" s="214" t="s">
        <v>189</v>
      </c>
    </row>
    <row r="340" spans="1:11">
      <c r="A340" s="2">
        <f t="shared" si="7"/>
        <v>339</v>
      </c>
      <c r="B340" s="2" t="s">
        <v>208</v>
      </c>
      <c r="C340" s="2">
        <v>2023</v>
      </c>
      <c r="D340" s="2" t="s">
        <v>209</v>
      </c>
      <c r="E340" s="2" t="s">
        <v>209</v>
      </c>
      <c r="F340" s="18">
        <v>44958</v>
      </c>
      <c r="G340" s="2">
        <v>28</v>
      </c>
      <c r="H340" s="19">
        <v>44962</v>
      </c>
      <c r="I340" t="s">
        <v>1451</v>
      </c>
      <c r="J340" s="2">
        <v>1</v>
      </c>
      <c r="K340" s="213" t="s">
        <v>607</v>
      </c>
    </row>
    <row r="341" spans="1:11">
      <c r="A341" s="2">
        <f t="shared" si="7"/>
        <v>340</v>
      </c>
      <c r="B341" s="2" t="s">
        <v>208</v>
      </c>
      <c r="C341" s="2">
        <v>2023</v>
      </c>
      <c r="D341" s="2" t="s">
        <v>209</v>
      </c>
      <c r="E341" s="2" t="s">
        <v>209</v>
      </c>
      <c r="F341" s="18">
        <v>44958</v>
      </c>
      <c r="G341" s="2">
        <v>28</v>
      </c>
      <c r="H341" s="19">
        <v>44964</v>
      </c>
      <c r="I341" t="s">
        <v>328</v>
      </c>
      <c r="J341" s="2">
        <v>1</v>
      </c>
      <c r="K341" s="211" t="s">
        <v>185</v>
      </c>
    </row>
    <row r="342" spans="1:11">
      <c r="A342" s="2">
        <f t="shared" si="7"/>
        <v>341</v>
      </c>
      <c r="B342" s="2" t="s">
        <v>208</v>
      </c>
      <c r="C342" s="2">
        <v>2023</v>
      </c>
      <c r="D342" s="2" t="s">
        <v>209</v>
      </c>
      <c r="E342" s="2" t="s">
        <v>209</v>
      </c>
      <c r="F342" s="18">
        <v>44958</v>
      </c>
      <c r="G342" s="2">
        <v>28</v>
      </c>
      <c r="H342" s="19">
        <v>44964</v>
      </c>
      <c r="I342" t="s">
        <v>334</v>
      </c>
      <c r="J342" s="2">
        <v>2</v>
      </c>
      <c r="K342" s="211" t="s">
        <v>187</v>
      </c>
    </row>
    <row r="343" spans="1:11">
      <c r="A343" s="2">
        <f t="shared" si="7"/>
        <v>342</v>
      </c>
      <c r="B343" s="2" t="s">
        <v>208</v>
      </c>
      <c r="C343" s="2">
        <v>2023</v>
      </c>
      <c r="D343" s="2" t="s">
        <v>209</v>
      </c>
      <c r="E343" s="2" t="s">
        <v>209</v>
      </c>
      <c r="F343" s="18">
        <v>44958</v>
      </c>
      <c r="G343" s="2">
        <v>28</v>
      </c>
      <c r="H343" s="19">
        <v>44964</v>
      </c>
      <c r="I343" t="s">
        <v>333</v>
      </c>
      <c r="J343" s="2">
        <v>1</v>
      </c>
      <c r="K343" s="211" t="s">
        <v>187</v>
      </c>
    </row>
    <row r="344" spans="1:11">
      <c r="A344" s="2">
        <f t="shared" si="7"/>
        <v>343</v>
      </c>
      <c r="B344" s="2" t="s">
        <v>208</v>
      </c>
      <c r="C344" s="2">
        <v>2023</v>
      </c>
      <c r="D344" s="2" t="s">
        <v>209</v>
      </c>
      <c r="E344" s="2" t="s">
        <v>209</v>
      </c>
      <c r="F344" s="18">
        <v>44958</v>
      </c>
      <c r="G344" s="2">
        <v>28</v>
      </c>
      <c r="H344" s="19">
        <v>44965</v>
      </c>
      <c r="I344" s="211" t="s">
        <v>335</v>
      </c>
      <c r="J344" s="2">
        <v>1</v>
      </c>
      <c r="K344" s="214" t="s">
        <v>189</v>
      </c>
    </row>
    <row r="345" spans="1:11">
      <c r="A345" s="2">
        <f t="shared" si="7"/>
        <v>344</v>
      </c>
      <c r="B345" s="2" t="s">
        <v>208</v>
      </c>
      <c r="C345" s="2">
        <v>2023</v>
      </c>
      <c r="D345" s="2" t="s">
        <v>209</v>
      </c>
      <c r="E345" s="2" t="s">
        <v>209</v>
      </c>
      <c r="F345" s="18">
        <v>44958</v>
      </c>
      <c r="G345" s="2">
        <v>28</v>
      </c>
      <c r="H345" s="19">
        <v>44965</v>
      </c>
      <c r="I345" t="s">
        <v>294</v>
      </c>
      <c r="J345" s="2">
        <v>2</v>
      </c>
      <c r="K345" s="214" t="s">
        <v>185</v>
      </c>
    </row>
    <row r="346" spans="1:11">
      <c r="A346" s="2">
        <f t="shared" si="7"/>
        <v>345</v>
      </c>
      <c r="B346" s="2" t="s">
        <v>208</v>
      </c>
      <c r="C346" s="2">
        <v>2023</v>
      </c>
      <c r="D346" s="2" t="s">
        <v>209</v>
      </c>
      <c r="E346" s="2" t="s">
        <v>209</v>
      </c>
      <c r="F346" s="18">
        <v>44958</v>
      </c>
      <c r="G346" s="2">
        <v>28</v>
      </c>
      <c r="H346" s="19">
        <v>44966</v>
      </c>
      <c r="I346" s="211" t="s">
        <v>329</v>
      </c>
      <c r="J346" s="2">
        <v>2</v>
      </c>
      <c r="K346" s="211" t="s">
        <v>184</v>
      </c>
    </row>
    <row r="347" spans="1:11">
      <c r="A347" s="2">
        <f t="shared" si="7"/>
        <v>346</v>
      </c>
      <c r="B347" s="2" t="s">
        <v>208</v>
      </c>
      <c r="C347" s="2">
        <v>2023</v>
      </c>
      <c r="D347" s="2" t="s">
        <v>209</v>
      </c>
      <c r="E347" s="2" t="s">
        <v>209</v>
      </c>
      <c r="F347" s="18">
        <v>44958</v>
      </c>
      <c r="G347" s="2">
        <v>28</v>
      </c>
      <c r="H347" s="19">
        <v>44966</v>
      </c>
      <c r="I347" t="s">
        <v>327</v>
      </c>
      <c r="J347" s="2">
        <v>2</v>
      </c>
      <c r="K347" s="214" t="s">
        <v>189</v>
      </c>
    </row>
    <row r="348" spans="1:11">
      <c r="A348" s="2">
        <f t="shared" si="7"/>
        <v>347</v>
      </c>
      <c r="B348" s="2" t="s">
        <v>208</v>
      </c>
      <c r="C348" s="2">
        <v>2023</v>
      </c>
      <c r="D348" s="2" t="s">
        <v>209</v>
      </c>
      <c r="E348" s="2" t="s">
        <v>209</v>
      </c>
      <c r="F348" s="18">
        <v>44958</v>
      </c>
      <c r="G348" s="2">
        <v>28</v>
      </c>
      <c r="H348" s="19">
        <v>44966</v>
      </c>
      <c r="I348" t="s">
        <v>319</v>
      </c>
      <c r="J348" s="2">
        <v>1</v>
      </c>
      <c r="K348" s="211" t="s">
        <v>185</v>
      </c>
    </row>
    <row r="349" spans="1:11">
      <c r="A349" s="2">
        <f t="shared" si="7"/>
        <v>348</v>
      </c>
      <c r="B349" s="2" t="s">
        <v>208</v>
      </c>
      <c r="C349" s="2">
        <v>2023</v>
      </c>
      <c r="D349" s="2" t="s">
        <v>209</v>
      </c>
      <c r="E349" s="2" t="s">
        <v>209</v>
      </c>
      <c r="F349" s="18">
        <v>44958</v>
      </c>
      <c r="G349" s="2">
        <v>28</v>
      </c>
      <c r="H349" s="19">
        <v>44966</v>
      </c>
      <c r="I349" s="211" t="s">
        <v>335</v>
      </c>
      <c r="J349" s="2">
        <v>1</v>
      </c>
      <c r="K349" s="211" t="s">
        <v>185</v>
      </c>
    </row>
    <row r="350" spans="1:11">
      <c r="A350" s="2">
        <f t="shared" si="7"/>
        <v>349</v>
      </c>
      <c r="B350" s="2" t="s">
        <v>208</v>
      </c>
      <c r="C350" s="2">
        <v>2023</v>
      </c>
      <c r="D350" s="2" t="s">
        <v>209</v>
      </c>
      <c r="E350" s="2" t="s">
        <v>209</v>
      </c>
      <c r="F350" s="18">
        <v>44958</v>
      </c>
      <c r="G350" s="2">
        <v>28</v>
      </c>
      <c r="H350" s="19">
        <v>44967</v>
      </c>
      <c r="I350" s="211" t="s">
        <v>335</v>
      </c>
      <c r="J350" s="2">
        <v>1</v>
      </c>
      <c r="K350" s="211" t="s">
        <v>187</v>
      </c>
    </row>
    <row r="351" spans="1:11">
      <c r="A351" s="2">
        <f t="shared" si="7"/>
        <v>350</v>
      </c>
      <c r="B351" s="2" t="s">
        <v>208</v>
      </c>
      <c r="C351" s="2">
        <v>2023</v>
      </c>
      <c r="D351" s="2" t="s">
        <v>209</v>
      </c>
      <c r="E351" s="2" t="s">
        <v>209</v>
      </c>
      <c r="F351" s="18">
        <v>44958</v>
      </c>
      <c r="G351" s="2">
        <v>28</v>
      </c>
      <c r="H351" s="19">
        <v>44967</v>
      </c>
      <c r="I351" t="s">
        <v>332</v>
      </c>
      <c r="J351" s="2">
        <v>1</v>
      </c>
      <c r="K351" s="211" t="s">
        <v>185</v>
      </c>
    </row>
    <row r="352" spans="1:11">
      <c r="A352" s="2">
        <f t="shared" si="7"/>
        <v>351</v>
      </c>
      <c r="B352" s="2" t="s">
        <v>208</v>
      </c>
      <c r="C352" s="2">
        <v>2023</v>
      </c>
      <c r="D352" s="2" t="s">
        <v>209</v>
      </c>
      <c r="E352" s="2" t="s">
        <v>209</v>
      </c>
      <c r="F352" s="18">
        <v>44958</v>
      </c>
      <c r="G352" s="2">
        <v>28</v>
      </c>
      <c r="H352" s="19">
        <v>44968</v>
      </c>
      <c r="I352" t="s">
        <v>328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208</v>
      </c>
      <c r="C353" s="2">
        <v>2023</v>
      </c>
      <c r="D353" s="2" t="s">
        <v>209</v>
      </c>
      <c r="E353" s="2" t="s">
        <v>209</v>
      </c>
      <c r="F353" s="18">
        <v>44958</v>
      </c>
      <c r="G353" s="2">
        <v>28</v>
      </c>
      <c r="H353" s="19">
        <v>44968</v>
      </c>
      <c r="I353" t="s">
        <v>319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208</v>
      </c>
      <c r="C354" s="2">
        <v>2023</v>
      </c>
      <c r="D354" s="2" t="s">
        <v>209</v>
      </c>
      <c r="E354" s="2" t="s">
        <v>209</v>
      </c>
      <c r="F354" s="18">
        <v>44958</v>
      </c>
      <c r="G354" s="2">
        <v>28</v>
      </c>
      <c r="H354" s="19">
        <v>44969</v>
      </c>
      <c r="I354" t="s">
        <v>294</v>
      </c>
      <c r="J354" s="2">
        <v>2</v>
      </c>
      <c r="K354" s="211" t="s">
        <v>185</v>
      </c>
    </row>
    <row r="355" spans="1:11">
      <c r="A355" s="2">
        <f t="shared" si="7"/>
        <v>354</v>
      </c>
      <c r="B355" s="2" t="s">
        <v>208</v>
      </c>
      <c r="C355" s="2">
        <v>2023</v>
      </c>
      <c r="D355" s="2" t="s">
        <v>209</v>
      </c>
      <c r="E355" s="2" t="s">
        <v>209</v>
      </c>
      <c r="F355" s="18">
        <v>44958</v>
      </c>
      <c r="G355" s="2">
        <v>28</v>
      </c>
      <c r="H355" s="19">
        <v>44969</v>
      </c>
      <c r="I355" t="s">
        <v>319</v>
      </c>
      <c r="J355" s="2">
        <v>1</v>
      </c>
      <c r="K355" s="211" t="s">
        <v>185</v>
      </c>
    </row>
    <row r="356" spans="1:11">
      <c r="A356" s="2">
        <f t="shared" si="7"/>
        <v>355</v>
      </c>
      <c r="B356" s="2" t="s">
        <v>208</v>
      </c>
      <c r="C356" s="2">
        <v>2023</v>
      </c>
      <c r="D356" s="2" t="s">
        <v>209</v>
      </c>
      <c r="E356" s="2" t="s">
        <v>209</v>
      </c>
      <c r="F356" s="18">
        <v>44958</v>
      </c>
      <c r="G356" s="2">
        <v>28</v>
      </c>
      <c r="H356" s="19">
        <v>44970</v>
      </c>
      <c r="I356" t="s">
        <v>294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208</v>
      </c>
      <c r="C357" s="2">
        <v>2023</v>
      </c>
      <c r="D357" s="2" t="s">
        <v>209</v>
      </c>
      <c r="E357" s="2" t="s">
        <v>209</v>
      </c>
      <c r="F357" s="18">
        <v>44958</v>
      </c>
      <c r="G357" s="2">
        <v>28</v>
      </c>
      <c r="H357" s="19">
        <v>44971</v>
      </c>
      <c r="I357" s="211" t="s">
        <v>329</v>
      </c>
      <c r="J357" s="2">
        <v>2</v>
      </c>
      <c r="K357" s="211" t="s">
        <v>188</v>
      </c>
    </row>
    <row r="358" spans="1:11">
      <c r="A358" s="2">
        <f t="shared" si="7"/>
        <v>357</v>
      </c>
      <c r="B358" s="2" t="s">
        <v>208</v>
      </c>
      <c r="C358" s="2">
        <v>2023</v>
      </c>
      <c r="D358" s="2" t="s">
        <v>209</v>
      </c>
      <c r="E358" s="2" t="s">
        <v>209</v>
      </c>
      <c r="F358" s="18">
        <v>44958</v>
      </c>
      <c r="G358" s="2">
        <v>28</v>
      </c>
      <c r="H358" s="19">
        <v>44971</v>
      </c>
      <c r="I358" t="s">
        <v>328</v>
      </c>
      <c r="J358" s="2">
        <v>1</v>
      </c>
      <c r="K358" s="211" t="s">
        <v>187</v>
      </c>
    </row>
    <row r="359" spans="1:11">
      <c r="A359" s="2">
        <f t="shared" si="7"/>
        <v>358</v>
      </c>
      <c r="B359" s="2" t="s">
        <v>208</v>
      </c>
      <c r="C359" s="2">
        <v>2023</v>
      </c>
      <c r="D359" s="2" t="s">
        <v>209</v>
      </c>
      <c r="E359" s="2" t="s">
        <v>209</v>
      </c>
      <c r="F359" s="18">
        <v>44958</v>
      </c>
      <c r="G359" s="2">
        <v>28</v>
      </c>
      <c r="H359" s="19">
        <v>44971</v>
      </c>
      <c r="I359" t="s">
        <v>294</v>
      </c>
      <c r="J359" s="2">
        <v>2</v>
      </c>
      <c r="K359" s="211" t="s">
        <v>189</v>
      </c>
    </row>
    <row r="360" spans="1:11">
      <c r="A360" s="2">
        <f t="shared" si="7"/>
        <v>359</v>
      </c>
      <c r="B360" s="2" t="s">
        <v>208</v>
      </c>
      <c r="C360" s="2">
        <v>2023</v>
      </c>
      <c r="D360" s="2" t="s">
        <v>209</v>
      </c>
      <c r="E360" s="2" t="s">
        <v>209</v>
      </c>
      <c r="F360" s="18">
        <v>44958</v>
      </c>
      <c r="G360" s="2">
        <v>28</v>
      </c>
      <c r="H360" s="19">
        <v>44972</v>
      </c>
      <c r="I360" t="s">
        <v>319</v>
      </c>
      <c r="J360" s="2">
        <v>1</v>
      </c>
      <c r="K360" s="211" t="s">
        <v>186</v>
      </c>
    </row>
    <row r="361" spans="1:11">
      <c r="A361" s="2">
        <f t="shared" si="7"/>
        <v>360</v>
      </c>
      <c r="B361" s="2" t="s">
        <v>208</v>
      </c>
      <c r="C361" s="2">
        <v>2023</v>
      </c>
      <c r="D361" s="2" t="s">
        <v>209</v>
      </c>
      <c r="E361" s="2" t="s">
        <v>209</v>
      </c>
      <c r="F361" s="18">
        <v>44958</v>
      </c>
      <c r="G361" s="2">
        <v>28</v>
      </c>
      <c r="H361" s="19">
        <v>44973</v>
      </c>
      <c r="I361" t="s">
        <v>334</v>
      </c>
      <c r="J361" s="2">
        <v>2</v>
      </c>
      <c r="K361" s="211" t="s">
        <v>187</v>
      </c>
    </row>
    <row r="362" spans="1:11">
      <c r="A362" s="2">
        <f t="shared" si="7"/>
        <v>361</v>
      </c>
      <c r="B362" s="2" t="s">
        <v>208</v>
      </c>
      <c r="C362" s="2">
        <v>2023</v>
      </c>
      <c r="D362" s="2" t="s">
        <v>209</v>
      </c>
      <c r="E362" s="2" t="s">
        <v>209</v>
      </c>
      <c r="F362" s="18">
        <v>44958</v>
      </c>
      <c r="G362" s="2">
        <v>28</v>
      </c>
      <c r="H362" s="19">
        <v>44974</v>
      </c>
      <c r="I362" s="211" t="s">
        <v>1449</v>
      </c>
      <c r="J362" s="2">
        <v>1</v>
      </c>
      <c r="K362" s="212" t="s">
        <v>711</v>
      </c>
    </row>
    <row r="363" spans="1:11">
      <c r="A363" s="2">
        <f t="shared" si="7"/>
        <v>362</v>
      </c>
      <c r="B363" s="2" t="s">
        <v>208</v>
      </c>
      <c r="C363" s="2">
        <v>2023</v>
      </c>
      <c r="D363" s="2" t="s">
        <v>209</v>
      </c>
      <c r="E363" s="2" t="s">
        <v>209</v>
      </c>
      <c r="F363" s="18">
        <v>44958</v>
      </c>
      <c r="G363" s="2">
        <v>28</v>
      </c>
      <c r="H363" s="19">
        <v>44974</v>
      </c>
      <c r="I363" s="211" t="s">
        <v>1449</v>
      </c>
      <c r="J363" s="2">
        <v>1</v>
      </c>
      <c r="K363" s="212" t="s">
        <v>590</v>
      </c>
    </row>
    <row r="364" spans="1:11">
      <c r="A364" s="2">
        <f t="shared" si="7"/>
        <v>363</v>
      </c>
      <c r="B364" s="2" t="s">
        <v>208</v>
      </c>
      <c r="C364" s="2">
        <v>2023</v>
      </c>
      <c r="D364" s="2" t="s">
        <v>209</v>
      </c>
      <c r="E364" s="2" t="s">
        <v>209</v>
      </c>
      <c r="F364" s="18">
        <v>44958</v>
      </c>
      <c r="G364" s="2">
        <v>28</v>
      </c>
      <c r="H364" s="19">
        <v>44974</v>
      </c>
      <c r="I364" t="s">
        <v>328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208</v>
      </c>
      <c r="C365" s="2">
        <v>2023</v>
      </c>
      <c r="D365" s="2" t="s">
        <v>209</v>
      </c>
      <c r="E365" s="2" t="s">
        <v>209</v>
      </c>
      <c r="F365" s="18">
        <v>44958</v>
      </c>
      <c r="G365" s="2">
        <v>28</v>
      </c>
      <c r="H365" s="19">
        <v>44974</v>
      </c>
      <c r="I365" t="s">
        <v>294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208</v>
      </c>
      <c r="C366" s="2">
        <v>2023</v>
      </c>
      <c r="D366" s="2" t="s">
        <v>209</v>
      </c>
      <c r="E366" s="2" t="s">
        <v>209</v>
      </c>
      <c r="F366" s="18">
        <v>44958</v>
      </c>
      <c r="G366" s="2">
        <v>28</v>
      </c>
      <c r="H366" s="19">
        <v>44974</v>
      </c>
      <c r="I366" t="s">
        <v>327</v>
      </c>
      <c r="J366" s="2">
        <v>2</v>
      </c>
      <c r="K366" s="211" t="s">
        <v>184</v>
      </c>
    </row>
    <row r="367" spans="1:11">
      <c r="A367" s="2">
        <f t="shared" si="7"/>
        <v>366</v>
      </c>
      <c r="B367" s="2" t="s">
        <v>208</v>
      </c>
      <c r="C367" s="2">
        <v>2023</v>
      </c>
      <c r="D367" s="2" t="s">
        <v>209</v>
      </c>
      <c r="E367" s="2" t="s">
        <v>209</v>
      </c>
      <c r="F367" s="18">
        <v>44958</v>
      </c>
      <c r="G367" s="2">
        <v>28</v>
      </c>
      <c r="H367" s="19">
        <v>44975</v>
      </c>
      <c r="I367" t="s">
        <v>334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208</v>
      </c>
      <c r="C368" s="2">
        <v>2023</v>
      </c>
      <c r="D368" s="2" t="s">
        <v>209</v>
      </c>
      <c r="E368" s="2" t="s">
        <v>209</v>
      </c>
      <c r="F368" s="18">
        <v>44958</v>
      </c>
      <c r="G368" s="2">
        <v>28</v>
      </c>
      <c r="H368" s="19">
        <v>44976</v>
      </c>
      <c r="I368" t="s">
        <v>294</v>
      </c>
      <c r="J368" s="2">
        <v>2</v>
      </c>
      <c r="K368" s="211" t="s">
        <v>189</v>
      </c>
    </row>
    <row r="369" spans="1:11">
      <c r="A369" s="2">
        <f t="shared" si="7"/>
        <v>368</v>
      </c>
      <c r="B369" s="2" t="s">
        <v>208</v>
      </c>
      <c r="C369" s="2">
        <v>2023</v>
      </c>
      <c r="D369" s="2" t="s">
        <v>209</v>
      </c>
      <c r="E369" s="2" t="s">
        <v>209</v>
      </c>
      <c r="F369" s="18">
        <v>44958</v>
      </c>
      <c r="G369" s="2">
        <v>28</v>
      </c>
      <c r="H369" s="19">
        <v>44976</v>
      </c>
      <c r="I369" t="s">
        <v>335</v>
      </c>
      <c r="J369" s="2">
        <v>1</v>
      </c>
      <c r="K369" s="211" t="s">
        <v>189</v>
      </c>
    </row>
    <row r="370" spans="1:11">
      <c r="A370" s="2">
        <f t="shared" si="7"/>
        <v>369</v>
      </c>
      <c r="B370" s="2" t="s">
        <v>208</v>
      </c>
      <c r="C370" s="2">
        <v>2023</v>
      </c>
      <c r="D370" s="2" t="s">
        <v>209</v>
      </c>
      <c r="E370" s="2" t="s">
        <v>209</v>
      </c>
      <c r="F370" s="18">
        <v>44958</v>
      </c>
      <c r="G370" s="2">
        <v>28</v>
      </c>
      <c r="H370" s="19">
        <v>44977</v>
      </c>
      <c r="I370" t="s">
        <v>294</v>
      </c>
      <c r="J370" s="2">
        <v>2</v>
      </c>
      <c r="K370" s="211" t="s">
        <v>189</v>
      </c>
    </row>
    <row r="371" spans="1:11">
      <c r="A371" s="2">
        <f t="shared" si="7"/>
        <v>370</v>
      </c>
      <c r="B371" s="2" t="s">
        <v>208</v>
      </c>
      <c r="C371" s="2">
        <v>2023</v>
      </c>
      <c r="D371" s="2" t="s">
        <v>209</v>
      </c>
      <c r="E371" s="2" t="s">
        <v>209</v>
      </c>
      <c r="F371" s="18">
        <v>44958</v>
      </c>
      <c r="G371" s="2">
        <v>28</v>
      </c>
      <c r="H371" s="19">
        <v>44978</v>
      </c>
      <c r="I371" t="s">
        <v>319</v>
      </c>
      <c r="J371" s="2">
        <v>1</v>
      </c>
      <c r="K371" s="214" t="s">
        <v>189</v>
      </c>
    </row>
    <row r="372" spans="1:11">
      <c r="A372" s="2">
        <f t="shared" si="7"/>
        <v>371</v>
      </c>
      <c r="B372" s="2" t="s">
        <v>208</v>
      </c>
      <c r="C372" s="2">
        <v>2023</v>
      </c>
      <c r="D372" s="2" t="s">
        <v>209</v>
      </c>
      <c r="E372" s="2" t="s">
        <v>209</v>
      </c>
      <c r="F372" s="18">
        <v>44958</v>
      </c>
      <c r="G372" s="2">
        <v>28</v>
      </c>
      <c r="H372" s="19">
        <v>44978</v>
      </c>
      <c r="I372" t="s">
        <v>294</v>
      </c>
      <c r="J372" s="2">
        <v>2</v>
      </c>
      <c r="K372" s="214" t="s">
        <v>189</v>
      </c>
    </row>
    <row r="373" spans="1:11">
      <c r="A373" s="2">
        <f t="shared" si="7"/>
        <v>372</v>
      </c>
      <c r="B373" s="2" t="s">
        <v>208</v>
      </c>
      <c r="C373" s="2">
        <v>2023</v>
      </c>
      <c r="D373" s="2" t="s">
        <v>209</v>
      </c>
      <c r="E373" s="2" t="s">
        <v>209</v>
      </c>
      <c r="F373" s="18">
        <v>44958</v>
      </c>
      <c r="G373" s="2">
        <v>28</v>
      </c>
      <c r="H373" s="19">
        <v>44978</v>
      </c>
      <c r="I373" t="s">
        <v>328</v>
      </c>
      <c r="J373" s="2">
        <v>1</v>
      </c>
      <c r="K373" s="214" t="s">
        <v>189</v>
      </c>
    </row>
    <row r="374" spans="1:11">
      <c r="A374" s="2">
        <f t="shared" si="7"/>
        <v>373</v>
      </c>
      <c r="B374" s="2" t="s">
        <v>208</v>
      </c>
      <c r="C374" s="2">
        <v>2023</v>
      </c>
      <c r="D374" s="2" t="s">
        <v>209</v>
      </c>
      <c r="E374" s="2" t="s">
        <v>209</v>
      </c>
      <c r="F374" s="18">
        <v>44958</v>
      </c>
      <c r="G374" s="2">
        <v>28</v>
      </c>
      <c r="H374" s="19">
        <v>44979</v>
      </c>
      <c r="I374" t="s">
        <v>294</v>
      </c>
      <c r="J374" s="2">
        <v>2</v>
      </c>
      <c r="K374" s="211" t="s">
        <v>187</v>
      </c>
    </row>
    <row r="375" spans="1:11">
      <c r="A375" s="2">
        <f t="shared" si="7"/>
        <v>374</v>
      </c>
      <c r="B375" s="2" t="s">
        <v>208</v>
      </c>
      <c r="C375" s="2">
        <v>2023</v>
      </c>
      <c r="D375" s="2" t="s">
        <v>209</v>
      </c>
      <c r="E375" s="2" t="s">
        <v>209</v>
      </c>
      <c r="F375" s="18">
        <v>44958</v>
      </c>
      <c r="G375" s="2">
        <v>28</v>
      </c>
      <c r="H375" s="19">
        <v>44979</v>
      </c>
      <c r="I375" s="211" t="s">
        <v>334</v>
      </c>
      <c r="J375" s="2">
        <v>2</v>
      </c>
      <c r="K375" s="211" t="s">
        <v>189</v>
      </c>
    </row>
    <row r="376" spans="1:11">
      <c r="A376" s="2">
        <f t="shared" si="7"/>
        <v>375</v>
      </c>
      <c r="B376" s="2" t="s">
        <v>208</v>
      </c>
      <c r="C376" s="2">
        <v>2023</v>
      </c>
      <c r="D376" s="2" t="s">
        <v>209</v>
      </c>
      <c r="E376" s="2" t="s">
        <v>209</v>
      </c>
      <c r="F376" s="18">
        <v>44958</v>
      </c>
      <c r="G376" s="2">
        <v>28</v>
      </c>
      <c r="H376" s="19">
        <v>44979</v>
      </c>
      <c r="I376" s="211" t="s">
        <v>1449</v>
      </c>
      <c r="J376" s="2">
        <v>1</v>
      </c>
      <c r="K376" s="213" t="s">
        <v>712</v>
      </c>
    </row>
    <row r="377" spans="1:11">
      <c r="A377" s="2">
        <f t="shared" si="7"/>
        <v>376</v>
      </c>
      <c r="B377" s="2" t="s">
        <v>208</v>
      </c>
      <c r="C377" s="2">
        <v>2023</v>
      </c>
      <c r="D377" s="2" t="s">
        <v>209</v>
      </c>
      <c r="E377" s="2" t="s">
        <v>209</v>
      </c>
      <c r="F377" s="18">
        <v>44958</v>
      </c>
      <c r="G377" s="2">
        <v>28</v>
      </c>
      <c r="H377" s="19">
        <v>44980</v>
      </c>
      <c r="I377" t="s">
        <v>332</v>
      </c>
      <c r="J377" s="2">
        <v>1</v>
      </c>
      <c r="K377" s="211" t="s">
        <v>189</v>
      </c>
    </row>
    <row r="378" spans="1:11">
      <c r="A378" s="2">
        <f t="shared" si="7"/>
        <v>377</v>
      </c>
      <c r="B378" s="2" t="s">
        <v>208</v>
      </c>
      <c r="C378" s="2">
        <v>2023</v>
      </c>
      <c r="D378" s="2" t="s">
        <v>209</v>
      </c>
      <c r="E378" s="2" t="s">
        <v>209</v>
      </c>
      <c r="F378" s="18">
        <v>44958</v>
      </c>
      <c r="G378" s="2">
        <v>28</v>
      </c>
      <c r="H378" s="19">
        <v>44981</v>
      </c>
      <c r="I378" t="s">
        <v>294</v>
      </c>
      <c r="J378" s="2">
        <v>2</v>
      </c>
      <c r="K378" s="211" t="s">
        <v>189</v>
      </c>
    </row>
    <row r="379" spans="1:11">
      <c r="A379" s="2">
        <f t="shared" si="7"/>
        <v>378</v>
      </c>
      <c r="B379" s="2" t="s">
        <v>208</v>
      </c>
      <c r="C379" s="2">
        <v>2023</v>
      </c>
      <c r="D379" s="2" t="s">
        <v>209</v>
      </c>
      <c r="E379" s="2" t="s">
        <v>209</v>
      </c>
      <c r="F379" s="18">
        <v>44958</v>
      </c>
      <c r="G379" s="2">
        <v>28</v>
      </c>
      <c r="H379" s="19">
        <v>44981</v>
      </c>
      <c r="I379" s="211" t="s">
        <v>334</v>
      </c>
      <c r="J379" s="2">
        <v>2</v>
      </c>
      <c r="K379" s="211" t="s">
        <v>185</v>
      </c>
    </row>
    <row r="380" spans="1:11">
      <c r="A380" s="2">
        <f t="shared" si="7"/>
        <v>379</v>
      </c>
      <c r="B380" s="2" t="s">
        <v>208</v>
      </c>
      <c r="C380" s="2">
        <v>2023</v>
      </c>
      <c r="D380" s="2" t="s">
        <v>209</v>
      </c>
      <c r="E380" s="2" t="s">
        <v>209</v>
      </c>
      <c r="F380" s="18">
        <v>44958</v>
      </c>
      <c r="G380" s="2">
        <v>28</v>
      </c>
      <c r="H380" s="19">
        <v>44981</v>
      </c>
      <c r="I380" t="s">
        <v>319</v>
      </c>
      <c r="J380" s="2">
        <v>1</v>
      </c>
      <c r="K380" s="211" t="s">
        <v>185</v>
      </c>
    </row>
    <row r="381" spans="1:11">
      <c r="A381" s="2">
        <f t="shared" si="7"/>
        <v>380</v>
      </c>
      <c r="B381" s="2" t="s">
        <v>208</v>
      </c>
      <c r="C381" s="2">
        <v>2023</v>
      </c>
      <c r="D381" s="2" t="s">
        <v>209</v>
      </c>
      <c r="E381" s="2" t="s">
        <v>209</v>
      </c>
      <c r="F381" s="18">
        <v>44958</v>
      </c>
      <c r="G381" s="2">
        <v>28</v>
      </c>
      <c r="H381" s="19">
        <v>44982</v>
      </c>
      <c r="I381" t="s">
        <v>319</v>
      </c>
      <c r="J381" s="2">
        <v>1</v>
      </c>
      <c r="K381" s="211" t="s">
        <v>185</v>
      </c>
    </row>
    <row r="382" spans="1:11">
      <c r="A382" s="2">
        <f t="shared" si="7"/>
        <v>381</v>
      </c>
      <c r="B382" s="2" t="s">
        <v>208</v>
      </c>
      <c r="C382" s="2">
        <v>2023</v>
      </c>
      <c r="D382" s="2" t="s">
        <v>209</v>
      </c>
      <c r="E382" s="2" t="s">
        <v>209</v>
      </c>
      <c r="F382" s="18">
        <v>44958</v>
      </c>
      <c r="G382" s="2">
        <v>28</v>
      </c>
      <c r="H382" s="19">
        <v>44982</v>
      </c>
      <c r="I382" t="s">
        <v>294</v>
      </c>
      <c r="J382" s="2">
        <v>2</v>
      </c>
      <c r="K382" s="211" t="s">
        <v>185</v>
      </c>
    </row>
    <row r="383" spans="1:11">
      <c r="A383" s="2">
        <f t="shared" si="7"/>
        <v>382</v>
      </c>
      <c r="B383" s="2" t="s">
        <v>208</v>
      </c>
      <c r="C383" s="2">
        <v>2023</v>
      </c>
      <c r="D383" s="2" t="s">
        <v>209</v>
      </c>
      <c r="E383" s="2" t="s">
        <v>209</v>
      </c>
      <c r="F383" s="18">
        <v>44958</v>
      </c>
      <c r="G383" s="2">
        <v>28</v>
      </c>
      <c r="H383" s="19">
        <v>44982</v>
      </c>
      <c r="I383" s="211" t="s">
        <v>337</v>
      </c>
      <c r="J383" s="2">
        <v>1</v>
      </c>
      <c r="K383" s="211" t="s">
        <v>187</v>
      </c>
    </row>
    <row r="384" spans="1:11">
      <c r="A384" s="2">
        <f t="shared" si="7"/>
        <v>383</v>
      </c>
      <c r="B384" s="2" t="s">
        <v>208</v>
      </c>
      <c r="C384" s="2">
        <v>2023</v>
      </c>
      <c r="D384" s="2" t="s">
        <v>209</v>
      </c>
      <c r="E384" s="2" t="s">
        <v>209</v>
      </c>
      <c r="F384" s="18">
        <v>44958</v>
      </c>
      <c r="G384" s="2">
        <v>28</v>
      </c>
      <c r="H384" s="19">
        <v>44983</v>
      </c>
      <c r="I384" s="211" t="s">
        <v>334</v>
      </c>
      <c r="J384" s="2">
        <v>2</v>
      </c>
      <c r="K384" s="211" t="s">
        <v>185</v>
      </c>
    </row>
    <row r="385" spans="1:11">
      <c r="A385" s="2">
        <f t="shared" si="7"/>
        <v>384</v>
      </c>
      <c r="B385" s="2" t="s">
        <v>208</v>
      </c>
      <c r="C385" s="2">
        <v>2023</v>
      </c>
      <c r="D385" s="2" t="s">
        <v>209</v>
      </c>
      <c r="E385" s="2" t="s">
        <v>209</v>
      </c>
      <c r="F385" s="18">
        <v>44958</v>
      </c>
      <c r="G385" s="2">
        <v>28</v>
      </c>
      <c r="H385" s="19">
        <v>44983</v>
      </c>
      <c r="I385" s="211" t="s">
        <v>337</v>
      </c>
      <c r="J385" s="2">
        <v>1</v>
      </c>
      <c r="K385" s="211" t="s">
        <v>189</v>
      </c>
    </row>
    <row r="386" spans="1:11">
      <c r="A386" s="2">
        <f t="shared" si="7"/>
        <v>385</v>
      </c>
      <c r="B386" s="2" t="s">
        <v>208</v>
      </c>
      <c r="C386" s="2">
        <v>2023</v>
      </c>
      <c r="D386" s="2" t="s">
        <v>209</v>
      </c>
      <c r="E386" s="2" t="s">
        <v>209</v>
      </c>
      <c r="F386" s="18">
        <v>44958</v>
      </c>
      <c r="G386" s="2">
        <v>28</v>
      </c>
      <c r="H386" s="19">
        <v>44983</v>
      </c>
      <c r="I386" s="211" t="s">
        <v>286</v>
      </c>
      <c r="J386" s="2">
        <v>1</v>
      </c>
      <c r="K386" s="211" t="s">
        <v>188</v>
      </c>
    </row>
    <row r="387" spans="1:11">
      <c r="A387" s="2">
        <f t="shared" ref="A387:A450" si="8">A386+1</f>
        <v>386</v>
      </c>
      <c r="B387" s="2" t="s">
        <v>208</v>
      </c>
      <c r="C387" s="2">
        <v>2023</v>
      </c>
      <c r="D387" s="2" t="s">
        <v>209</v>
      </c>
      <c r="E387" s="2" t="s">
        <v>209</v>
      </c>
      <c r="F387" s="18">
        <v>44958</v>
      </c>
      <c r="G387" s="2">
        <v>28</v>
      </c>
      <c r="H387" s="19">
        <v>44984</v>
      </c>
      <c r="I387" s="211" t="s">
        <v>286</v>
      </c>
      <c r="J387" s="2">
        <v>1</v>
      </c>
      <c r="K387" s="214" t="s">
        <v>188</v>
      </c>
    </row>
    <row r="388" spans="1:11">
      <c r="A388" s="2">
        <f t="shared" si="8"/>
        <v>387</v>
      </c>
      <c r="B388" s="2" t="s">
        <v>208</v>
      </c>
      <c r="C388" s="2">
        <v>2023</v>
      </c>
      <c r="D388" s="2" t="s">
        <v>209</v>
      </c>
      <c r="E388" s="2" t="s">
        <v>209</v>
      </c>
      <c r="F388" s="18">
        <v>44986</v>
      </c>
      <c r="G388" s="2">
        <v>31</v>
      </c>
      <c r="H388" s="19">
        <v>44986</v>
      </c>
      <c r="I388" t="s">
        <v>319</v>
      </c>
      <c r="J388" s="2">
        <v>1</v>
      </c>
      <c r="K388" s="211" t="s">
        <v>189</v>
      </c>
    </row>
    <row r="389" spans="1:11">
      <c r="A389" s="2">
        <f t="shared" si="8"/>
        <v>388</v>
      </c>
      <c r="B389" s="2" t="s">
        <v>208</v>
      </c>
      <c r="C389" s="2">
        <v>2023</v>
      </c>
      <c r="D389" s="2" t="s">
        <v>209</v>
      </c>
      <c r="E389" s="2" t="s">
        <v>209</v>
      </c>
      <c r="F389" s="18">
        <v>44986</v>
      </c>
      <c r="G389" s="2">
        <v>31</v>
      </c>
      <c r="H389" s="19">
        <v>44987</v>
      </c>
      <c r="I389" t="s">
        <v>319</v>
      </c>
      <c r="J389" s="2">
        <v>1</v>
      </c>
      <c r="K389" s="211" t="s">
        <v>189</v>
      </c>
    </row>
    <row r="390" spans="1:11">
      <c r="A390" s="2">
        <f t="shared" si="8"/>
        <v>389</v>
      </c>
      <c r="B390" s="2" t="s">
        <v>208</v>
      </c>
      <c r="C390" s="2">
        <v>2023</v>
      </c>
      <c r="D390" s="2" t="s">
        <v>209</v>
      </c>
      <c r="E390" s="2" t="s">
        <v>209</v>
      </c>
      <c r="F390" s="18">
        <v>44986</v>
      </c>
      <c r="G390" s="2">
        <v>31</v>
      </c>
      <c r="H390" s="19">
        <v>44987</v>
      </c>
      <c r="I390" t="s">
        <v>332</v>
      </c>
      <c r="J390" s="2">
        <v>1</v>
      </c>
      <c r="K390" s="211" t="s">
        <v>185</v>
      </c>
    </row>
    <row r="391" spans="1:11">
      <c r="A391" s="2">
        <f t="shared" si="8"/>
        <v>390</v>
      </c>
      <c r="B391" s="2" t="s">
        <v>208</v>
      </c>
      <c r="C391" s="2">
        <v>2023</v>
      </c>
      <c r="D391" s="2" t="s">
        <v>209</v>
      </c>
      <c r="E391" s="2" t="s">
        <v>209</v>
      </c>
      <c r="F391" s="18">
        <v>44986</v>
      </c>
      <c r="G391" s="2">
        <v>31</v>
      </c>
      <c r="H391" s="19">
        <v>44987</v>
      </c>
      <c r="I391" t="s">
        <v>328</v>
      </c>
      <c r="J391" s="2">
        <v>1</v>
      </c>
      <c r="K391" s="211" t="s">
        <v>189</v>
      </c>
    </row>
    <row r="392" spans="1:11">
      <c r="A392" s="2">
        <f t="shared" si="8"/>
        <v>391</v>
      </c>
      <c r="B392" s="2" t="s">
        <v>208</v>
      </c>
      <c r="C392" s="2">
        <v>2023</v>
      </c>
      <c r="D392" s="2" t="s">
        <v>209</v>
      </c>
      <c r="E392" s="2" t="s">
        <v>209</v>
      </c>
      <c r="F392" s="18">
        <v>44986</v>
      </c>
      <c r="G392" s="2">
        <v>31</v>
      </c>
      <c r="H392" s="19">
        <v>44989</v>
      </c>
      <c r="I392" t="s">
        <v>319</v>
      </c>
      <c r="J392" s="2">
        <v>1</v>
      </c>
      <c r="K392" s="211" t="s">
        <v>189</v>
      </c>
    </row>
    <row r="393" spans="1:11">
      <c r="A393" s="2">
        <f t="shared" si="8"/>
        <v>392</v>
      </c>
      <c r="B393" s="2" t="s">
        <v>208</v>
      </c>
      <c r="C393" s="2">
        <v>2023</v>
      </c>
      <c r="D393" s="2" t="s">
        <v>209</v>
      </c>
      <c r="E393" s="2" t="s">
        <v>209</v>
      </c>
      <c r="F393" s="18">
        <v>44986</v>
      </c>
      <c r="G393" s="2">
        <v>31</v>
      </c>
      <c r="H393" s="19">
        <v>44989</v>
      </c>
      <c r="I393" t="s">
        <v>332</v>
      </c>
      <c r="J393" s="2">
        <v>1</v>
      </c>
      <c r="K393" s="211" t="s">
        <v>188</v>
      </c>
    </row>
    <row r="394" spans="1:11">
      <c r="A394" s="2">
        <f t="shared" si="8"/>
        <v>393</v>
      </c>
      <c r="B394" s="2" t="s">
        <v>208</v>
      </c>
      <c r="C394" s="2">
        <v>2023</v>
      </c>
      <c r="D394" s="2" t="s">
        <v>209</v>
      </c>
      <c r="E394" s="2" t="s">
        <v>209</v>
      </c>
      <c r="F394" s="18">
        <v>44986</v>
      </c>
      <c r="G394" s="2">
        <v>31</v>
      </c>
      <c r="H394" s="19">
        <v>44989</v>
      </c>
      <c r="I394" t="s">
        <v>328</v>
      </c>
      <c r="J394" s="2">
        <v>1</v>
      </c>
      <c r="K394" s="211" t="s">
        <v>189</v>
      </c>
    </row>
    <row r="395" spans="1:11">
      <c r="A395" s="2">
        <f t="shared" si="8"/>
        <v>394</v>
      </c>
      <c r="B395" s="2" t="s">
        <v>208</v>
      </c>
      <c r="C395" s="2">
        <v>2023</v>
      </c>
      <c r="D395" s="2" t="s">
        <v>209</v>
      </c>
      <c r="E395" s="2" t="s">
        <v>209</v>
      </c>
      <c r="F395" s="18">
        <v>44986</v>
      </c>
      <c r="G395" s="2">
        <v>31</v>
      </c>
      <c r="H395" s="19">
        <v>44989</v>
      </c>
      <c r="I395" t="s">
        <v>294</v>
      </c>
      <c r="J395" s="2">
        <v>2</v>
      </c>
      <c r="K395" s="211" t="s">
        <v>189</v>
      </c>
    </row>
    <row r="396" spans="1:11">
      <c r="A396" s="2">
        <f t="shared" si="8"/>
        <v>395</v>
      </c>
      <c r="B396" s="2" t="s">
        <v>208</v>
      </c>
      <c r="C396" s="2">
        <v>2023</v>
      </c>
      <c r="D396" s="2" t="s">
        <v>209</v>
      </c>
      <c r="E396" s="2" t="s">
        <v>209</v>
      </c>
      <c r="F396" s="18">
        <v>44986</v>
      </c>
      <c r="G396" s="2">
        <v>31</v>
      </c>
      <c r="H396" s="19">
        <v>44990</v>
      </c>
      <c r="I396" t="s">
        <v>328</v>
      </c>
      <c r="J396" s="2">
        <v>1</v>
      </c>
      <c r="K396" s="211" t="s">
        <v>189</v>
      </c>
    </row>
    <row r="397" spans="1:11">
      <c r="A397" s="2">
        <f t="shared" si="8"/>
        <v>396</v>
      </c>
      <c r="B397" s="2" t="s">
        <v>208</v>
      </c>
      <c r="C397" s="2">
        <v>2023</v>
      </c>
      <c r="D397" s="2" t="s">
        <v>209</v>
      </c>
      <c r="E397" s="2" t="s">
        <v>209</v>
      </c>
      <c r="F397" s="18">
        <v>44986</v>
      </c>
      <c r="G397" s="2">
        <v>31</v>
      </c>
      <c r="H397" s="19">
        <v>44990</v>
      </c>
      <c r="I397" t="s">
        <v>294</v>
      </c>
      <c r="J397" s="2">
        <v>2</v>
      </c>
      <c r="K397" s="211" t="s">
        <v>189</v>
      </c>
    </row>
    <row r="398" spans="1:11">
      <c r="A398" s="2">
        <f t="shared" si="8"/>
        <v>397</v>
      </c>
      <c r="B398" s="2" t="s">
        <v>208</v>
      </c>
      <c r="C398" s="2">
        <v>2023</v>
      </c>
      <c r="D398" s="2" t="s">
        <v>209</v>
      </c>
      <c r="E398" s="2" t="s">
        <v>209</v>
      </c>
      <c r="F398" s="18">
        <v>44986</v>
      </c>
      <c r="G398" s="2">
        <v>31</v>
      </c>
      <c r="H398" s="19">
        <v>44990</v>
      </c>
      <c r="I398" t="s">
        <v>331</v>
      </c>
      <c r="J398" s="2">
        <v>1</v>
      </c>
      <c r="K398" s="211" t="s">
        <v>189</v>
      </c>
    </row>
    <row r="399" spans="1:11">
      <c r="A399" s="2">
        <f t="shared" si="8"/>
        <v>398</v>
      </c>
      <c r="B399" s="2" t="s">
        <v>208</v>
      </c>
      <c r="C399" s="2">
        <v>2023</v>
      </c>
      <c r="D399" s="2" t="s">
        <v>209</v>
      </c>
      <c r="E399" s="2" t="s">
        <v>209</v>
      </c>
      <c r="F399" s="18">
        <v>44986</v>
      </c>
      <c r="G399" s="2">
        <v>31</v>
      </c>
      <c r="H399" s="19">
        <v>44994</v>
      </c>
      <c r="I399" t="s">
        <v>328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208</v>
      </c>
      <c r="C400" s="2">
        <v>2023</v>
      </c>
      <c r="D400" s="2" t="s">
        <v>209</v>
      </c>
      <c r="E400" s="2" t="s">
        <v>209</v>
      </c>
      <c r="F400" s="18">
        <v>44986</v>
      </c>
      <c r="G400" s="2">
        <v>31</v>
      </c>
      <c r="H400" s="19">
        <v>44994</v>
      </c>
      <c r="I400" t="s">
        <v>332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208</v>
      </c>
      <c r="C401" s="2">
        <v>2023</v>
      </c>
      <c r="D401" s="2" t="s">
        <v>209</v>
      </c>
      <c r="E401" s="2" t="s">
        <v>209</v>
      </c>
      <c r="F401" s="18">
        <v>44986</v>
      </c>
      <c r="G401" s="2">
        <v>31</v>
      </c>
      <c r="H401" s="19">
        <v>44994</v>
      </c>
      <c r="I401" t="s">
        <v>339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208</v>
      </c>
      <c r="C402" s="2">
        <v>2023</v>
      </c>
      <c r="D402" s="2" t="s">
        <v>209</v>
      </c>
      <c r="E402" s="2" t="s">
        <v>209</v>
      </c>
      <c r="F402" s="18">
        <v>44986</v>
      </c>
      <c r="G402" s="2">
        <v>31</v>
      </c>
      <c r="H402" s="19">
        <v>44995</v>
      </c>
      <c r="I402" t="s">
        <v>339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208</v>
      </c>
      <c r="C403" s="2">
        <v>2023</v>
      </c>
      <c r="D403" s="2" t="s">
        <v>209</v>
      </c>
      <c r="E403" s="2" t="s">
        <v>209</v>
      </c>
      <c r="F403" s="18">
        <v>44986</v>
      </c>
      <c r="G403" s="2">
        <v>31</v>
      </c>
      <c r="H403" s="19">
        <v>44997</v>
      </c>
      <c r="I403" t="s">
        <v>328</v>
      </c>
      <c r="J403" s="2">
        <v>1</v>
      </c>
      <c r="K403" s="211" t="s">
        <v>186</v>
      </c>
    </row>
    <row r="404" spans="1:11">
      <c r="A404" s="2">
        <f t="shared" si="8"/>
        <v>403</v>
      </c>
      <c r="B404" s="2" t="s">
        <v>208</v>
      </c>
      <c r="C404" s="2">
        <v>2023</v>
      </c>
      <c r="D404" s="2" t="s">
        <v>209</v>
      </c>
      <c r="E404" s="2" t="s">
        <v>209</v>
      </c>
      <c r="F404" s="18">
        <v>44986</v>
      </c>
      <c r="G404" s="2">
        <v>31</v>
      </c>
      <c r="H404" s="19">
        <v>44997</v>
      </c>
      <c r="I404" t="s">
        <v>294</v>
      </c>
      <c r="J404" s="2">
        <v>2</v>
      </c>
      <c r="K404" s="211" t="s">
        <v>185</v>
      </c>
    </row>
    <row r="405" spans="1:11">
      <c r="A405" s="2">
        <f t="shared" si="8"/>
        <v>404</v>
      </c>
      <c r="B405" s="2" t="s">
        <v>208</v>
      </c>
      <c r="C405" s="2">
        <v>2023</v>
      </c>
      <c r="D405" s="2" t="s">
        <v>209</v>
      </c>
      <c r="E405" s="2" t="s">
        <v>209</v>
      </c>
      <c r="F405" s="18">
        <v>44986</v>
      </c>
      <c r="G405" s="2">
        <v>31</v>
      </c>
      <c r="H405" s="19">
        <v>44998</v>
      </c>
      <c r="I405" t="s">
        <v>339</v>
      </c>
      <c r="J405" s="2">
        <v>1</v>
      </c>
      <c r="K405" s="211" t="s">
        <v>189</v>
      </c>
    </row>
    <row r="406" spans="1:11">
      <c r="A406" s="2">
        <f t="shared" si="8"/>
        <v>405</v>
      </c>
      <c r="B406" s="2" t="s">
        <v>208</v>
      </c>
      <c r="C406" s="2">
        <v>2023</v>
      </c>
      <c r="D406" s="2" t="s">
        <v>209</v>
      </c>
      <c r="E406" s="2" t="s">
        <v>209</v>
      </c>
      <c r="F406" s="18">
        <v>44986</v>
      </c>
      <c r="G406" s="2">
        <v>31</v>
      </c>
      <c r="H406" s="19">
        <v>45001</v>
      </c>
      <c r="I406" t="s">
        <v>328</v>
      </c>
      <c r="J406" s="2">
        <v>1</v>
      </c>
      <c r="K406" s="211" t="s">
        <v>188</v>
      </c>
    </row>
    <row r="407" spans="1:11">
      <c r="A407" s="2">
        <f t="shared" si="8"/>
        <v>406</v>
      </c>
      <c r="B407" s="2" t="s">
        <v>208</v>
      </c>
      <c r="C407" s="2">
        <v>2023</v>
      </c>
      <c r="D407" s="2" t="s">
        <v>209</v>
      </c>
      <c r="E407" s="2" t="s">
        <v>209</v>
      </c>
      <c r="F407" s="18">
        <v>44986</v>
      </c>
      <c r="G407" s="2">
        <v>31</v>
      </c>
      <c r="H407" s="19">
        <v>45001</v>
      </c>
      <c r="I407" t="s">
        <v>294</v>
      </c>
      <c r="J407" s="2">
        <v>2</v>
      </c>
      <c r="K407" s="211" t="s">
        <v>187</v>
      </c>
    </row>
    <row r="408" spans="1:11">
      <c r="A408" s="2">
        <f t="shared" si="8"/>
        <v>407</v>
      </c>
      <c r="B408" s="2" t="s">
        <v>208</v>
      </c>
      <c r="C408" s="2">
        <v>2023</v>
      </c>
      <c r="D408" s="2" t="s">
        <v>209</v>
      </c>
      <c r="E408" s="2" t="s">
        <v>209</v>
      </c>
      <c r="F408" s="18">
        <v>44986</v>
      </c>
      <c r="G408" s="2">
        <v>31</v>
      </c>
      <c r="H408" s="19">
        <v>45003</v>
      </c>
      <c r="I408" t="s">
        <v>328</v>
      </c>
      <c r="J408" s="2">
        <v>1</v>
      </c>
      <c r="K408" s="211" t="s">
        <v>185</v>
      </c>
    </row>
    <row r="409" spans="1:11">
      <c r="A409" s="2">
        <f t="shared" si="8"/>
        <v>408</v>
      </c>
      <c r="B409" s="2" t="s">
        <v>208</v>
      </c>
      <c r="C409" s="2">
        <v>2023</v>
      </c>
      <c r="D409" s="2" t="s">
        <v>209</v>
      </c>
      <c r="E409" s="2" t="s">
        <v>209</v>
      </c>
      <c r="F409" s="18">
        <v>44986</v>
      </c>
      <c r="G409" s="2">
        <v>31</v>
      </c>
      <c r="H409" s="19">
        <v>45003</v>
      </c>
      <c r="I409" t="s">
        <v>339</v>
      </c>
      <c r="J409" s="2">
        <v>1</v>
      </c>
      <c r="K409" s="211" t="s">
        <v>185</v>
      </c>
    </row>
    <row r="410" spans="1:11">
      <c r="A410" s="2">
        <f t="shared" si="8"/>
        <v>409</v>
      </c>
      <c r="B410" s="2" t="s">
        <v>208</v>
      </c>
      <c r="C410" s="2">
        <v>2023</v>
      </c>
      <c r="D410" s="2" t="s">
        <v>209</v>
      </c>
      <c r="E410" s="2" t="s">
        <v>209</v>
      </c>
      <c r="F410" s="18">
        <v>44986</v>
      </c>
      <c r="G410" s="2">
        <v>31</v>
      </c>
      <c r="H410" s="19">
        <v>45004</v>
      </c>
      <c r="I410" t="s">
        <v>294</v>
      </c>
      <c r="J410" s="2">
        <v>2</v>
      </c>
      <c r="K410" s="211" t="s">
        <v>186</v>
      </c>
    </row>
    <row r="411" spans="1:11">
      <c r="A411" s="2">
        <f t="shared" si="8"/>
        <v>410</v>
      </c>
      <c r="B411" s="2" t="s">
        <v>208</v>
      </c>
      <c r="C411" s="2">
        <v>2023</v>
      </c>
      <c r="D411" s="2" t="s">
        <v>209</v>
      </c>
      <c r="E411" s="2" t="s">
        <v>209</v>
      </c>
      <c r="F411" s="18">
        <v>44986</v>
      </c>
      <c r="G411" s="2">
        <v>31</v>
      </c>
      <c r="H411" s="19">
        <v>45007</v>
      </c>
      <c r="I411" t="s">
        <v>328</v>
      </c>
      <c r="J411" s="2">
        <v>1</v>
      </c>
      <c r="K411" s="211" t="s">
        <v>188</v>
      </c>
    </row>
    <row r="412" spans="1:11">
      <c r="A412" s="2">
        <f t="shared" si="8"/>
        <v>411</v>
      </c>
      <c r="B412" s="2" t="s">
        <v>208</v>
      </c>
      <c r="C412" s="2">
        <v>2023</v>
      </c>
      <c r="D412" s="2" t="s">
        <v>209</v>
      </c>
      <c r="E412" s="2" t="s">
        <v>209</v>
      </c>
      <c r="F412" s="18">
        <v>44986</v>
      </c>
      <c r="G412" s="2">
        <v>31</v>
      </c>
      <c r="H412" s="19">
        <v>45008</v>
      </c>
      <c r="I412" t="s">
        <v>328</v>
      </c>
      <c r="J412" s="2">
        <v>1</v>
      </c>
      <c r="K412" s="211" t="s">
        <v>189</v>
      </c>
    </row>
    <row r="413" spans="1:11">
      <c r="A413" s="2">
        <f t="shared" si="8"/>
        <v>412</v>
      </c>
      <c r="B413" s="2" t="s">
        <v>208</v>
      </c>
      <c r="C413" s="2">
        <v>2023</v>
      </c>
      <c r="D413" s="2" t="s">
        <v>209</v>
      </c>
      <c r="E413" s="2" t="s">
        <v>209</v>
      </c>
      <c r="F413" s="18">
        <v>44986</v>
      </c>
      <c r="G413" s="2">
        <v>31</v>
      </c>
      <c r="H413" s="19">
        <v>45009</v>
      </c>
      <c r="I413" t="s">
        <v>294</v>
      </c>
      <c r="J413" s="2">
        <v>2</v>
      </c>
      <c r="K413" s="211" t="s">
        <v>188</v>
      </c>
    </row>
    <row r="414" spans="1:11">
      <c r="A414" s="2">
        <f t="shared" si="8"/>
        <v>413</v>
      </c>
      <c r="B414" s="2" t="s">
        <v>208</v>
      </c>
      <c r="C414" s="2">
        <v>2023</v>
      </c>
      <c r="D414" s="2" t="s">
        <v>209</v>
      </c>
      <c r="E414" s="2" t="s">
        <v>209</v>
      </c>
      <c r="F414" s="18">
        <v>44986</v>
      </c>
      <c r="G414" s="2">
        <v>31</v>
      </c>
      <c r="H414" s="19">
        <v>45009</v>
      </c>
      <c r="I414" t="s">
        <v>328</v>
      </c>
      <c r="J414" s="2">
        <v>1</v>
      </c>
      <c r="K414" s="211" t="s">
        <v>185</v>
      </c>
    </row>
    <row r="415" spans="1:11">
      <c r="A415" s="2">
        <f t="shared" si="8"/>
        <v>414</v>
      </c>
      <c r="B415" s="2" t="s">
        <v>208</v>
      </c>
      <c r="C415" s="2">
        <v>2023</v>
      </c>
      <c r="D415" s="2" t="s">
        <v>209</v>
      </c>
      <c r="E415" s="2" t="s">
        <v>209</v>
      </c>
      <c r="F415" s="18">
        <v>44986</v>
      </c>
      <c r="G415" s="2">
        <v>31</v>
      </c>
      <c r="H415" s="19">
        <v>45009</v>
      </c>
      <c r="I415" s="211" t="s">
        <v>334</v>
      </c>
      <c r="J415" s="2">
        <v>2</v>
      </c>
      <c r="K415" s="211" t="s">
        <v>185</v>
      </c>
    </row>
    <row r="416" spans="1:11">
      <c r="A416" s="2">
        <f t="shared" si="8"/>
        <v>415</v>
      </c>
      <c r="B416" s="2" t="s">
        <v>208</v>
      </c>
      <c r="C416" s="2">
        <v>2023</v>
      </c>
      <c r="D416" s="2" t="s">
        <v>209</v>
      </c>
      <c r="E416" s="2" t="s">
        <v>209</v>
      </c>
      <c r="F416" s="18">
        <v>44986</v>
      </c>
      <c r="G416" s="2">
        <v>31</v>
      </c>
      <c r="H416" s="19">
        <v>45010</v>
      </c>
      <c r="I416" t="s">
        <v>500</v>
      </c>
      <c r="J416" s="2">
        <v>1</v>
      </c>
      <c r="K416" s="212" t="s">
        <v>715</v>
      </c>
    </row>
    <row r="417" spans="1:11">
      <c r="A417" s="2">
        <f t="shared" si="8"/>
        <v>416</v>
      </c>
      <c r="B417" s="2" t="s">
        <v>208</v>
      </c>
      <c r="C417" s="2">
        <v>2023</v>
      </c>
      <c r="D417" s="2" t="s">
        <v>209</v>
      </c>
      <c r="E417" s="2" t="s">
        <v>209</v>
      </c>
      <c r="F417" s="18">
        <v>44986</v>
      </c>
      <c r="G417" s="2">
        <v>31</v>
      </c>
      <c r="H417" s="19">
        <v>45010</v>
      </c>
      <c r="I417" t="s">
        <v>500</v>
      </c>
      <c r="J417" s="2">
        <v>1</v>
      </c>
      <c r="K417" s="212" t="s">
        <v>717</v>
      </c>
    </row>
    <row r="418" spans="1:11">
      <c r="A418" s="2">
        <f t="shared" si="8"/>
        <v>417</v>
      </c>
      <c r="B418" s="2" t="s">
        <v>208</v>
      </c>
      <c r="C418" s="2">
        <v>2023</v>
      </c>
      <c r="D418" s="2" t="s">
        <v>209</v>
      </c>
      <c r="E418" s="2" t="s">
        <v>209</v>
      </c>
      <c r="F418" s="18">
        <v>44986</v>
      </c>
      <c r="G418" s="2">
        <v>31</v>
      </c>
      <c r="H418" s="19">
        <v>45010</v>
      </c>
      <c r="I418" t="s">
        <v>1451</v>
      </c>
      <c r="J418" s="2">
        <v>1</v>
      </c>
      <c r="K418" s="212" t="s">
        <v>689</v>
      </c>
    </row>
    <row r="419" spans="1:11">
      <c r="A419" s="2">
        <f t="shared" si="8"/>
        <v>418</v>
      </c>
      <c r="B419" s="2" t="s">
        <v>208</v>
      </c>
      <c r="C419" s="2">
        <v>2023</v>
      </c>
      <c r="D419" s="2" t="s">
        <v>209</v>
      </c>
      <c r="E419" s="2" t="s">
        <v>209</v>
      </c>
      <c r="F419" s="18">
        <v>44986</v>
      </c>
      <c r="G419" s="2">
        <v>31</v>
      </c>
      <c r="H419" s="19">
        <v>45011</v>
      </c>
      <c r="I419" t="s">
        <v>328</v>
      </c>
      <c r="J419" s="2">
        <v>1</v>
      </c>
      <c r="K419" s="211" t="s">
        <v>185</v>
      </c>
    </row>
    <row r="420" spans="1:11">
      <c r="A420" s="2">
        <f t="shared" si="8"/>
        <v>419</v>
      </c>
      <c r="B420" s="2" t="s">
        <v>208</v>
      </c>
      <c r="C420" s="2">
        <v>2023</v>
      </c>
      <c r="D420" s="2" t="s">
        <v>209</v>
      </c>
      <c r="E420" s="2" t="s">
        <v>209</v>
      </c>
      <c r="F420" s="18">
        <v>44986</v>
      </c>
      <c r="G420" s="2">
        <v>31</v>
      </c>
      <c r="H420" s="19">
        <v>45011</v>
      </c>
      <c r="I420" t="s">
        <v>294</v>
      </c>
      <c r="J420" s="2">
        <v>2</v>
      </c>
      <c r="K420" s="211" t="s">
        <v>185</v>
      </c>
    </row>
    <row r="421" spans="1:11">
      <c r="A421" s="2">
        <f t="shared" si="8"/>
        <v>420</v>
      </c>
      <c r="B421" s="2" t="s">
        <v>208</v>
      </c>
      <c r="C421" s="2">
        <v>2023</v>
      </c>
      <c r="D421" s="2" t="s">
        <v>209</v>
      </c>
      <c r="E421" s="2" t="s">
        <v>209</v>
      </c>
      <c r="F421" s="18">
        <v>44986</v>
      </c>
      <c r="G421" s="2">
        <v>31</v>
      </c>
      <c r="H421" s="19">
        <v>45011</v>
      </c>
      <c r="I421" s="211" t="s">
        <v>286</v>
      </c>
      <c r="J421" s="2">
        <v>1</v>
      </c>
      <c r="K421" s="211" t="s">
        <v>187</v>
      </c>
    </row>
    <row r="422" spans="1:11">
      <c r="A422" s="2">
        <f t="shared" si="8"/>
        <v>421</v>
      </c>
      <c r="B422" s="2" t="s">
        <v>208</v>
      </c>
      <c r="C422" s="2">
        <v>2023</v>
      </c>
      <c r="D422" s="2" t="s">
        <v>209</v>
      </c>
      <c r="E422" s="2" t="s">
        <v>209</v>
      </c>
      <c r="F422" s="18">
        <v>44986</v>
      </c>
      <c r="G422" s="2">
        <v>31</v>
      </c>
      <c r="H422" s="19">
        <v>45012</v>
      </c>
      <c r="I422" t="s">
        <v>328</v>
      </c>
      <c r="J422" s="2">
        <v>1</v>
      </c>
      <c r="K422" s="211" t="s">
        <v>187</v>
      </c>
    </row>
    <row r="423" spans="1:11">
      <c r="A423" s="2">
        <f t="shared" si="8"/>
        <v>422</v>
      </c>
      <c r="B423" s="2" t="s">
        <v>208</v>
      </c>
      <c r="C423" s="2">
        <v>2023</v>
      </c>
      <c r="D423" s="2" t="s">
        <v>209</v>
      </c>
      <c r="E423" s="2" t="s">
        <v>209</v>
      </c>
      <c r="F423" s="18">
        <v>44986</v>
      </c>
      <c r="G423" s="2">
        <v>31</v>
      </c>
      <c r="H423" s="19">
        <v>45015</v>
      </c>
      <c r="I423" t="s">
        <v>1451</v>
      </c>
      <c r="J423" s="2">
        <v>1</v>
      </c>
      <c r="K423" s="212" t="s">
        <v>487</v>
      </c>
    </row>
    <row r="424" spans="1:11">
      <c r="A424" s="2">
        <f t="shared" si="8"/>
        <v>423</v>
      </c>
      <c r="B424" s="2" t="s">
        <v>208</v>
      </c>
      <c r="C424" s="2">
        <v>2023</v>
      </c>
      <c r="D424" s="2" t="s">
        <v>209</v>
      </c>
      <c r="E424" s="2" t="s">
        <v>209</v>
      </c>
      <c r="F424" s="18">
        <v>44986</v>
      </c>
      <c r="G424" s="2">
        <v>31</v>
      </c>
      <c r="H424" s="19">
        <v>45015</v>
      </c>
      <c r="I424" s="211" t="s">
        <v>1449</v>
      </c>
      <c r="J424" s="2">
        <v>1</v>
      </c>
      <c r="K424" s="212" t="s">
        <v>506</v>
      </c>
    </row>
    <row r="425" spans="1:11">
      <c r="A425" s="2">
        <f t="shared" si="8"/>
        <v>424</v>
      </c>
      <c r="B425" s="2" t="s">
        <v>208</v>
      </c>
      <c r="C425" s="2">
        <v>2023</v>
      </c>
      <c r="D425" s="2" t="s">
        <v>209</v>
      </c>
      <c r="E425" s="2" t="s">
        <v>209</v>
      </c>
      <c r="F425" s="18">
        <v>44986</v>
      </c>
      <c r="G425" s="2">
        <v>31</v>
      </c>
      <c r="H425" s="19">
        <v>45016</v>
      </c>
      <c r="I425" s="211" t="s">
        <v>1449</v>
      </c>
      <c r="J425" s="2">
        <v>1</v>
      </c>
      <c r="K425" s="212" t="s">
        <v>718</v>
      </c>
    </row>
    <row r="426" spans="1:11">
      <c r="A426" s="2">
        <f t="shared" si="8"/>
        <v>425</v>
      </c>
      <c r="B426" s="2" t="s">
        <v>208</v>
      </c>
      <c r="C426" s="2">
        <v>2023</v>
      </c>
      <c r="D426" s="2" t="s">
        <v>209</v>
      </c>
      <c r="E426" s="2" t="s">
        <v>209</v>
      </c>
      <c r="F426" s="18">
        <v>44986</v>
      </c>
      <c r="G426" s="2">
        <v>31</v>
      </c>
      <c r="H426" s="19">
        <v>45016</v>
      </c>
      <c r="I426" t="s">
        <v>1451</v>
      </c>
      <c r="J426" s="2">
        <v>1</v>
      </c>
      <c r="K426" s="212" t="s">
        <v>664</v>
      </c>
    </row>
    <row r="427" spans="1:11">
      <c r="A427" s="2">
        <f t="shared" si="8"/>
        <v>426</v>
      </c>
      <c r="B427" s="2" t="s">
        <v>208</v>
      </c>
      <c r="C427" s="2">
        <v>2023</v>
      </c>
      <c r="D427" s="2" t="s">
        <v>209</v>
      </c>
      <c r="E427" s="2" t="s">
        <v>209</v>
      </c>
      <c r="F427" s="18">
        <v>44986</v>
      </c>
      <c r="G427" s="2">
        <v>31</v>
      </c>
      <c r="H427" s="19">
        <v>45016</v>
      </c>
      <c r="I427" s="211" t="s">
        <v>1449</v>
      </c>
      <c r="J427" s="2">
        <v>1</v>
      </c>
      <c r="K427" s="212" t="s">
        <v>719</v>
      </c>
    </row>
    <row r="428" spans="1:11">
      <c r="A428" s="2">
        <f t="shared" si="8"/>
        <v>427</v>
      </c>
      <c r="B428" s="2" t="s">
        <v>210</v>
      </c>
      <c r="C428" s="2">
        <v>2023</v>
      </c>
      <c r="D428" s="2" t="s">
        <v>211</v>
      </c>
      <c r="E428" s="2" t="s">
        <v>211</v>
      </c>
      <c r="F428" s="18">
        <v>45017</v>
      </c>
      <c r="G428" s="2">
        <v>30</v>
      </c>
      <c r="H428" s="19">
        <v>45023</v>
      </c>
      <c r="I428" s="211" t="s">
        <v>286</v>
      </c>
      <c r="J428" s="2">
        <v>1</v>
      </c>
      <c r="K428" s="211" t="s">
        <v>189</v>
      </c>
    </row>
    <row r="429" spans="1:11">
      <c r="A429" s="2">
        <f t="shared" si="8"/>
        <v>428</v>
      </c>
      <c r="B429" s="2" t="s">
        <v>210</v>
      </c>
      <c r="C429" s="2">
        <v>2023</v>
      </c>
      <c r="D429" s="2" t="s">
        <v>211</v>
      </c>
      <c r="E429" s="2" t="s">
        <v>211</v>
      </c>
      <c r="F429" s="18">
        <v>45017</v>
      </c>
      <c r="G429" s="2">
        <v>30</v>
      </c>
      <c r="H429" s="19">
        <v>45025</v>
      </c>
      <c r="I429" t="s">
        <v>1451</v>
      </c>
      <c r="J429" s="2">
        <v>1</v>
      </c>
      <c r="K429" s="212" t="s">
        <v>720</v>
      </c>
    </row>
    <row r="430" spans="1:11">
      <c r="A430" s="2">
        <f t="shared" si="8"/>
        <v>429</v>
      </c>
      <c r="B430" s="2" t="s">
        <v>210</v>
      </c>
      <c r="C430" s="2">
        <v>2023</v>
      </c>
      <c r="D430" s="2" t="s">
        <v>211</v>
      </c>
      <c r="E430" s="2" t="s">
        <v>211</v>
      </c>
      <c r="F430" s="18">
        <v>45017</v>
      </c>
      <c r="G430" s="2">
        <v>30</v>
      </c>
      <c r="H430" s="19">
        <v>45025</v>
      </c>
      <c r="I430" s="211" t="s">
        <v>1449</v>
      </c>
      <c r="J430" s="2">
        <v>1</v>
      </c>
      <c r="K430" s="212" t="s">
        <v>721</v>
      </c>
    </row>
    <row r="431" spans="1:11">
      <c r="A431" s="2">
        <f t="shared" si="8"/>
        <v>430</v>
      </c>
      <c r="B431" s="2" t="s">
        <v>210</v>
      </c>
      <c r="C431" s="2">
        <v>2023</v>
      </c>
      <c r="D431" s="2" t="s">
        <v>211</v>
      </c>
      <c r="E431" s="2" t="s">
        <v>211</v>
      </c>
      <c r="F431" s="18">
        <v>45017</v>
      </c>
      <c r="G431" s="2">
        <v>30</v>
      </c>
      <c r="H431" s="19">
        <v>45025</v>
      </c>
      <c r="I431" s="211" t="s">
        <v>1449</v>
      </c>
      <c r="J431" s="2">
        <v>1</v>
      </c>
      <c r="K431" s="212" t="s">
        <v>722</v>
      </c>
    </row>
    <row r="432" spans="1:11">
      <c r="A432" s="2">
        <f t="shared" si="8"/>
        <v>431</v>
      </c>
      <c r="B432" s="2" t="s">
        <v>210</v>
      </c>
      <c r="C432" s="2">
        <v>2023</v>
      </c>
      <c r="D432" s="2" t="s">
        <v>211</v>
      </c>
      <c r="E432" s="2" t="s">
        <v>211</v>
      </c>
      <c r="F432" s="18">
        <v>45017</v>
      </c>
      <c r="G432" s="2">
        <v>30</v>
      </c>
      <c r="H432" s="19">
        <v>45025</v>
      </c>
      <c r="I432" t="s">
        <v>500</v>
      </c>
      <c r="J432" s="2">
        <v>1</v>
      </c>
      <c r="K432" s="212" t="s">
        <v>722</v>
      </c>
    </row>
    <row r="433" spans="1:11">
      <c r="A433" s="2">
        <f t="shared" si="8"/>
        <v>432</v>
      </c>
      <c r="B433" s="2" t="s">
        <v>210</v>
      </c>
      <c r="C433" s="2">
        <v>2023</v>
      </c>
      <c r="D433" s="2" t="s">
        <v>211</v>
      </c>
      <c r="E433" s="2" t="s">
        <v>211</v>
      </c>
      <c r="F433" s="18">
        <v>45017</v>
      </c>
      <c r="G433" s="2">
        <v>30</v>
      </c>
      <c r="H433" s="19">
        <v>45026</v>
      </c>
      <c r="I433" t="s">
        <v>339</v>
      </c>
      <c r="J433" s="2">
        <v>1</v>
      </c>
      <c r="K433" s="211" t="s">
        <v>185</v>
      </c>
    </row>
    <row r="434" spans="1:11">
      <c r="A434" s="2">
        <f t="shared" si="8"/>
        <v>433</v>
      </c>
      <c r="B434" s="2" t="s">
        <v>210</v>
      </c>
      <c r="C434" s="2">
        <v>2023</v>
      </c>
      <c r="D434" s="2" t="s">
        <v>211</v>
      </c>
      <c r="E434" s="2" t="s">
        <v>211</v>
      </c>
      <c r="F434" s="18">
        <v>45017</v>
      </c>
      <c r="G434" s="2">
        <v>30</v>
      </c>
      <c r="H434" s="19">
        <v>45026</v>
      </c>
      <c r="I434" t="s">
        <v>328</v>
      </c>
      <c r="J434" s="2">
        <v>1</v>
      </c>
      <c r="K434" s="211" t="s">
        <v>186</v>
      </c>
    </row>
    <row r="435" spans="1:11">
      <c r="A435" s="2">
        <f t="shared" si="8"/>
        <v>434</v>
      </c>
      <c r="B435" s="2" t="s">
        <v>210</v>
      </c>
      <c r="C435" s="2">
        <v>2023</v>
      </c>
      <c r="D435" s="2" t="s">
        <v>211</v>
      </c>
      <c r="E435" s="2" t="s">
        <v>211</v>
      </c>
      <c r="F435" s="18">
        <v>45017</v>
      </c>
      <c r="G435" s="2">
        <v>30</v>
      </c>
      <c r="H435" s="19">
        <v>45026</v>
      </c>
      <c r="I435" s="211" t="s">
        <v>334</v>
      </c>
      <c r="J435" s="2">
        <v>2</v>
      </c>
      <c r="K435" s="211" t="s">
        <v>186</v>
      </c>
    </row>
    <row r="436" spans="1:11">
      <c r="A436" s="2">
        <f t="shared" si="8"/>
        <v>435</v>
      </c>
      <c r="B436" s="2" t="s">
        <v>210</v>
      </c>
      <c r="C436" s="2">
        <v>2023</v>
      </c>
      <c r="D436" s="2" t="s">
        <v>211</v>
      </c>
      <c r="E436" s="2" t="s">
        <v>211</v>
      </c>
      <c r="F436" s="18">
        <v>45017</v>
      </c>
      <c r="G436" s="2">
        <v>30</v>
      </c>
      <c r="H436" s="19">
        <v>45026</v>
      </c>
      <c r="I436" t="s">
        <v>339</v>
      </c>
      <c r="J436" s="2">
        <v>1</v>
      </c>
      <c r="K436" s="211" t="s">
        <v>186</v>
      </c>
    </row>
    <row r="437" spans="1:11">
      <c r="A437" s="2">
        <f t="shared" si="8"/>
        <v>436</v>
      </c>
      <c r="B437" s="2" t="s">
        <v>210</v>
      </c>
      <c r="C437" s="2">
        <v>2023</v>
      </c>
      <c r="D437" s="2" t="s">
        <v>211</v>
      </c>
      <c r="E437" s="2" t="s">
        <v>211</v>
      </c>
      <c r="F437" s="18">
        <v>45017</v>
      </c>
      <c r="G437" s="2">
        <v>30</v>
      </c>
      <c r="H437" s="19">
        <v>45027</v>
      </c>
      <c r="I437" t="s">
        <v>328</v>
      </c>
      <c r="J437" s="2">
        <v>1</v>
      </c>
      <c r="K437" s="211" t="s">
        <v>188</v>
      </c>
    </row>
    <row r="438" spans="1:11">
      <c r="A438" s="2">
        <f t="shared" si="8"/>
        <v>437</v>
      </c>
      <c r="B438" s="2" t="s">
        <v>210</v>
      </c>
      <c r="C438" s="2">
        <v>2023</v>
      </c>
      <c r="D438" s="2" t="s">
        <v>211</v>
      </c>
      <c r="E438" s="2" t="s">
        <v>211</v>
      </c>
      <c r="F438" s="18">
        <v>45017</v>
      </c>
      <c r="G438" s="2">
        <v>30</v>
      </c>
      <c r="H438" s="19">
        <v>45027</v>
      </c>
      <c r="I438" s="211" t="s">
        <v>334</v>
      </c>
      <c r="J438" s="2">
        <v>2</v>
      </c>
      <c r="K438" s="211" t="s">
        <v>188</v>
      </c>
    </row>
    <row r="439" spans="1:11">
      <c r="A439" s="2">
        <f t="shared" si="8"/>
        <v>438</v>
      </c>
      <c r="B439" s="2" t="s">
        <v>210</v>
      </c>
      <c r="C439" s="2">
        <v>2023</v>
      </c>
      <c r="D439" s="2" t="s">
        <v>211</v>
      </c>
      <c r="E439" s="2" t="s">
        <v>211</v>
      </c>
      <c r="F439" s="18">
        <v>45017</v>
      </c>
      <c r="G439" s="2">
        <v>30</v>
      </c>
      <c r="H439" s="19">
        <v>45027</v>
      </c>
      <c r="I439" t="s">
        <v>319</v>
      </c>
      <c r="J439" s="2">
        <v>1</v>
      </c>
      <c r="K439" s="211" t="s">
        <v>187</v>
      </c>
    </row>
    <row r="440" spans="1:11">
      <c r="A440" s="2">
        <f t="shared" si="8"/>
        <v>439</v>
      </c>
      <c r="B440" s="2" t="s">
        <v>210</v>
      </c>
      <c r="C440" s="2">
        <v>2023</v>
      </c>
      <c r="D440" s="2" t="s">
        <v>211</v>
      </c>
      <c r="E440" s="2" t="s">
        <v>211</v>
      </c>
      <c r="F440" s="18">
        <v>45017</v>
      </c>
      <c r="G440" s="2">
        <v>30</v>
      </c>
      <c r="H440" s="19">
        <v>45027</v>
      </c>
      <c r="I440" t="s">
        <v>332</v>
      </c>
      <c r="J440" s="2">
        <v>1</v>
      </c>
      <c r="K440" s="211" t="s">
        <v>185</v>
      </c>
    </row>
    <row r="441" spans="1:11">
      <c r="A441" s="2">
        <f t="shared" si="8"/>
        <v>440</v>
      </c>
      <c r="B441" s="2" t="s">
        <v>210</v>
      </c>
      <c r="C441" s="2">
        <v>2023</v>
      </c>
      <c r="D441" s="2" t="s">
        <v>211</v>
      </c>
      <c r="E441" s="2" t="s">
        <v>211</v>
      </c>
      <c r="F441" s="18">
        <v>45017</v>
      </c>
      <c r="G441" s="2">
        <v>30</v>
      </c>
      <c r="H441" s="19">
        <v>45028</v>
      </c>
      <c r="I441" t="s">
        <v>328</v>
      </c>
      <c r="J441" s="2">
        <v>1</v>
      </c>
      <c r="K441" s="211" t="s">
        <v>184</v>
      </c>
    </row>
    <row r="442" spans="1:11">
      <c r="A442" s="2">
        <f t="shared" si="8"/>
        <v>441</v>
      </c>
      <c r="B442" s="2" t="s">
        <v>210</v>
      </c>
      <c r="C442" s="2">
        <v>2023</v>
      </c>
      <c r="D442" s="2" t="s">
        <v>211</v>
      </c>
      <c r="E442" s="2" t="s">
        <v>211</v>
      </c>
      <c r="F442" s="18">
        <v>45017</v>
      </c>
      <c r="G442" s="2">
        <v>30</v>
      </c>
      <c r="H442" s="19">
        <v>45028</v>
      </c>
      <c r="I442" t="s">
        <v>332</v>
      </c>
      <c r="J442" s="2">
        <v>1</v>
      </c>
      <c r="K442" s="211" t="s">
        <v>186</v>
      </c>
    </row>
    <row r="443" spans="1:11">
      <c r="A443" s="2">
        <f t="shared" si="8"/>
        <v>442</v>
      </c>
      <c r="B443" s="2" t="s">
        <v>210</v>
      </c>
      <c r="C443" s="2">
        <v>2023</v>
      </c>
      <c r="D443" s="2" t="s">
        <v>211</v>
      </c>
      <c r="E443" s="2" t="s">
        <v>211</v>
      </c>
      <c r="F443" s="18">
        <v>45017</v>
      </c>
      <c r="G443" s="2">
        <v>30</v>
      </c>
      <c r="H443" s="19">
        <v>45028</v>
      </c>
      <c r="I443" t="s">
        <v>1451</v>
      </c>
      <c r="J443" s="2">
        <v>1</v>
      </c>
      <c r="K443" s="212" t="s">
        <v>723</v>
      </c>
    </row>
    <row r="444" spans="1:11">
      <c r="A444" s="2">
        <f t="shared" si="8"/>
        <v>443</v>
      </c>
      <c r="B444" s="2" t="s">
        <v>210</v>
      </c>
      <c r="C444" s="2">
        <v>2023</v>
      </c>
      <c r="D444" s="2" t="s">
        <v>211</v>
      </c>
      <c r="E444" s="2" t="s">
        <v>211</v>
      </c>
      <c r="F444" s="18">
        <v>45017</v>
      </c>
      <c r="G444" s="2">
        <v>30</v>
      </c>
      <c r="H444" s="19">
        <v>45028</v>
      </c>
      <c r="I444" s="211" t="s">
        <v>1449</v>
      </c>
      <c r="J444" s="2">
        <v>1</v>
      </c>
      <c r="K444" s="212" t="s">
        <v>724</v>
      </c>
    </row>
    <row r="445" spans="1:11">
      <c r="A445" s="2">
        <f t="shared" si="8"/>
        <v>444</v>
      </c>
      <c r="B445" s="2" t="s">
        <v>210</v>
      </c>
      <c r="C445" s="2">
        <v>2023</v>
      </c>
      <c r="D445" s="2" t="s">
        <v>211</v>
      </c>
      <c r="E445" s="2" t="s">
        <v>211</v>
      </c>
      <c r="F445" s="18">
        <v>45017</v>
      </c>
      <c r="G445" s="2">
        <v>30</v>
      </c>
      <c r="H445" s="19">
        <v>45028</v>
      </c>
      <c r="I445" t="s">
        <v>1454</v>
      </c>
      <c r="J445" s="2">
        <v>1</v>
      </c>
      <c r="K445" s="212" t="s">
        <v>509</v>
      </c>
    </row>
    <row r="446" spans="1:11">
      <c r="A446" s="2">
        <f t="shared" si="8"/>
        <v>445</v>
      </c>
      <c r="B446" s="2" t="s">
        <v>210</v>
      </c>
      <c r="C446" s="2">
        <v>2023</v>
      </c>
      <c r="D446" s="2" t="s">
        <v>211</v>
      </c>
      <c r="E446" s="2" t="s">
        <v>211</v>
      </c>
      <c r="F446" s="18">
        <v>45017</v>
      </c>
      <c r="G446" s="2">
        <v>30</v>
      </c>
      <c r="H446" s="19">
        <v>45028</v>
      </c>
      <c r="I446" s="211" t="s">
        <v>1449</v>
      </c>
      <c r="J446" s="2">
        <v>1</v>
      </c>
      <c r="K446" s="212" t="s">
        <v>726</v>
      </c>
    </row>
    <row r="447" spans="1:11">
      <c r="A447" s="2">
        <f t="shared" si="8"/>
        <v>446</v>
      </c>
      <c r="B447" s="2" t="s">
        <v>210</v>
      </c>
      <c r="C447" s="2">
        <v>2023</v>
      </c>
      <c r="D447" s="2" t="s">
        <v>211</v>
      </c>
      <c r="E447" s="2" t="s">
        <v>211</v>
      </c>
      <c r="F447" s="18">
        <v>45017</v>
      </c>
      <c r="G447" s="2">
        <v>30</v>
      </c>
      <c r="H447" s="19">
        <v>45030</v>
      </c>
      <c r="I447" t="s">
        <v>327</v>
      </c>
      <c r="J447" s="2">
        <v>2</v>
      </c>
      <c r="K447" s="211" t="s">
        <v>184</v>
      </c>
    </row>
    <row r="448" spans="1:11">
      <c r="A448" s="2">
        <f t="shared" si="8"/>
        <v>447</v>
      </c>
      <c r="B448" s="2" t="s">
        <v>210</v>
      </c>
      <c r="C448" s="2">
        <v>2023</v>
      </c>
      <c r="D448" s="2" t="s">
        <v>211</v>
      </c>
      <c r="E448" s="2" t="s">
        <v>211</v>
      </c>
      <c r="F448" s="18">
        <v>45017</v>
      </c>
      <c r="G448" s="2">
        <v>30</v>
      </c>
      <c r="H448" s="19">
        <v>45033</v>
      </c>
      <c r="I448" t="s">
        <v>328</v>
      </c>
      <c r="J448" s="2">
        <v>1</v>
      </c>
      <c r="K448" s="211" t="s">
        <v>187</v>
      </c>
    </row>
    <row r="449" spans="1:11">
      <c r="A449" s="2">
        <f t="shared" si="8"/>
        <v>448</v>
      </c>
      <c r="B449" s="2" t="s">
        <v>210</v>
      </c>
      <c r="C449" s="2">
        <v>2023</v>
      </c>
      <c r="D449" s="2" t="s">
        <v>211</v>
      </c>
      <c r="E449" s="2" t="s">
        <v>211</v>
      </c>
      <c r="F449" s="18">
        <v>45017</v>
      </c>
      <c r="G449" s="2">
        <v>30</v>
      </c>
      <c r="H449" s="19">
        <v>45033</v>
      </c>
      <c r="I449" s="211" t="s">
        <v>334</v>
      </c>
      <c r="J449" s="2">
        <v>2</v>
      </c>
      <c r="K449" s="211" t="s">
        <v>185</v>
      </c>
    </row>
    <row r="450" spans="1:11">
      <c r="A450" s="2">
        <f t="shared" si="8"/>
        <v>449</v>
      </c>
      <c r="B450" s="2" t="s">
        <v>210</v>
      </c>
      <c r="C450" s="2">
        <v>2023</v>
      </c>
      <c r="D450" s="2" t="s">
        <v>211</v>
      </c>
      <c r="E450" s="2" t="s">
        <v>211</v>
      </c>
      <c r="F450" s="18">
        <v>45017</v>
      </c>
      <c r="G450" s="2">
        <v>30</v>
      </c>
      <c r="H450" s="19">
        <v>45034</v>
      </c>
      <c r="I450" t="s">
        <v>332</v>
      </c>
      <c r="J450" s="2">
        <v>1</v>
      </c>
      <c r="K450" s="211" t="s">
        <v>184</v>
      </c>
    </row>
    <row r="451" spans="1:11">
      <c r="A451" s="2">
        <f t="shared" ref="A451:A514" si="9">A450+1</f>
        <v>450</v>
      </c>
      <c r="B451" s="2" t="s">
        <v>210</v>
      </c>
      <c r="C451" s="2">
        <v>2023</v>
      </c>
      <c r="D451" s="2" t="s">
        <v>211</v>
      </c>
      <c r="E451" s="2" t="s">
        <v>211</v>
      </c>
      <c r="F451" s="18">
        <v>45017</v>
      </c>
      <c r="G451" s="2">
        <v>30</v>
      </c>
      <c r="H451" s="19">
        <v>45034</v>
      </c>
      <c r="I451" t="s">
        <v>319</v>
      </c>
      <c r="J451" s="2">
        <v>1</v>
      </c>
      <c r="K451" s="211" t="s">
        <v>184</v>
      </c>
    </row>
    <row r="452" spans="1:11">
      <c r="A452" s="2">
        <f t="shared" si="9"/>
        <v>451</v>
      </c>
      <c r="B452" s="2" t="s">
        <v>210</v>
      </c>
      <c r="C452" s="2">
        <v>2023</v>
      </c>
      <c r="D452" s="2" t="s">
        <v>211</v>
      </c>
      <c r="E452" s="2" t="s">
        <v>211</v>
      </c>
      <c r="F452" s="18">
        <v>45017</v>
      </c>
      <c r="G452" s="2">
        <v>30</v>
      </c>
      <c r="H452" s="19">
        <v>45034</v>
      </c>
      <c r="I452" t="s">
        <v>328</v>
      </c>
      <c r="J452" s="2">
        <v>1</v>
      </c>
      <c r="K452" s="211" t="s">
        <v>184</v>
      </c>
    </row>
    <row r="453" spans="1:11">
      <c r="A453" s="2">
        <f t="shared" si="9"/>
        <v>452</v>
      </c>
      <c r="B453" s="2" t="s">
        <v>210</v>
      </c>
      <c r="C453" s="2">
        <v>2023</v>
      </c>
      <c r="D453" s="2" t="s">
        <v>211</v>
      </c>
      <c r="E453" s="2" t="s">
        <v>211</v>
      </c>
      <c r="F453" s="18">
        <v>45017</v>
      </c>
      <c r="G453" s="2">
        <v>30</v>
      </c>
      <c r="H453" s="19">
        <v>45034</v>
      </c>
      <c r="I453" t="s">
        <v>339</v>
      </c>
      <c r="J453" s="2">
        <v>1</v>
      </c>
      <c r="K453" s="211" t="s">
        <v>189</v>
      </c>
    </row>
    <row r="454" spans="1:11">
      <c r="A454" s="2">
        <f t="shared" si="9"/>
        <v>453</v>
      </c>
      <c r="B454" s="2" t="s">
        <v>210</v>
      </c>
      <c r="C454" s="2">
        <v>2023</v>
      </c>
      <c r="D454" s="2" t="s">
        <v>211</v>
      </c>
      <c r="E454" s="2" t="s">
        <v>211</v>
      </c>
      <c r="F454" s="18">
        <v>45017</v>
      </c>
      <c r="G454" s="2">
        <v>30</v>
      </c>
      <c r="H454" s="19">
        <v>45035</v>
      </c>
      <c r="I454" t="s">
        <v>328</v>
      </c>
      <c r="J454" s="2">
        <v>1</v>
      </c>
      <c r="K454" s="211" t="s">
        <v>189</v>
      </c>
    </row>
    <row r="455" spans="1:11">
      <c r="A455" s="2">
        <f t="shared" si="9"/>
        <v>454</v>
      </c>
      <c r="B455" s="2" t="s">
        <v>210</v>
      </c>
      <c r="C455" s="2">
        <v>2023</v>
      </c>
      <c r="D455" s="2" t="s">
        <v>211</v>
      </c>
      <c r="E455" s="2" t="s">
        <v>211</v>
      </c>
      <c r="F455" s="18">
        <v>45017</v>
      </c>
      <c r="G455" s="2">
        <v>30</v>
      </c>
      <c r="H455" s="19">
        <v>45035</v>
      </c>
      <c r="I455" t="s">
        <v>319</v>
      </c>
      <c r="J455" s="2">
        <v>1</v>
      </c>
      <c r="K455" s="211" t="s">
        <v>184</v>
      </c>
    </row>
    <row r="456" spans="1:11">
      <c r="A456" s="2">
        <f t="shared" si="9"/>
        <v>455</v>
      </c>
      <c r="B456" s="2" t="s">
        <v>210</v>
      </c>
      <c r="C456" s="2">
        <v>2023</v>
      </c>
      <c r="D456" s="2" t="s">
        <v>211</v>
      </c>
      <c r="E456" s="2" t="s">
        <v>211</v>
      </c>
      <c r="F456" s="18">
        <v>45017</v>
      </c>
      <c r="G456" s="2">
        <v>30</v>
      </c>
      <c r="H456" s="19">
        <v>45036</v>
      </c>
      <c r="I456" t="s">
        <v>328</v>
      </c>
      <c r="J456" s="2">
        <v>1</v>
      </c>
      <c r="K456" s="211" t="s">
        <v>187</v>
      </c>
    </row>
    <row r="457" spans="1:11">
      <c r="A457" s="2">
        <f t="shared" si="9"/>
        <v>456</v>
      </c>
      <c r="B457" s="2" t="s">
        <v>210</v>
      </c>
      <c r="C457" s="2">
        <v>2023</v>
      </c>
      <c r="D457" s="2" t="s">
        <v>211</v>
      </c>
      <c r="E457" s="2" t="s">
        <v>211</v>
      </c>
      <c r="F457" s="18">
        <v>45017</v>
      </c>
      <c r="G457" s="2">
        <v>30</v>
      </c>
      <c r="H457" s="19">
        <v>45036</v>
      </c>
      <c r="I457" s="211" t="s">
        <v>334</v>
      </c>
      <c r="J457" s="2">
        <v>2</v>
      </c>
      <c r="K457" s="211" t="s">
        <v>186</v>
      </c>
    </row>
    <row r="458" spans="1:11">
      <c r="A458" s="2">
        <f t="shared" si="9"/>
        <v>457</v>
      </c>
      <c r="B458" s="2" t="s">
        <v>210</v>
      </c>
      <c r="C458" s="2">
        <v>2023</v>
      </c>
      <c r="D458" s="2" t="s">
        <v>211</v>
      </c>
      <c r="E458" s="2" t="s">
        <v>211</v>
      </c>
      <c r="F458" s="18">
        <v>45017</v>
      </c>
      <c r="G458" s="2">
        <v>30</v>
      </c>
      <c r="H458" s="19">
        <v>45037</v>
      </c>
      <c r="I458" t="s">
        <v>339</v>
      </c>
      <c r="J458" s="2">
        <v>1</v>
      </c>
      <c r="K458" s="211" t="s">
        <v>185</v>
      </c>
    </row>
    <row r="459" spans="1:11">
      <c r="A459" s="2">
        <f t="shared" si="9"/>
        <v>458</v>
      </c>
      <c r="B459" s="2" t="s">
        <v>210</v>
      </c>
      <c r="C459" s="2">
        <v>2023</v>
      </c>
      <c r="D459" s="2" t="s">
        <v>211</v>
      </c>
      <c r="E459" s="2" t="s">
        <v>211</v>
      </c>
      <c r="F459" s="18">
        <v>45017</v>
      </c>
      <c r="G459" s="2">
        <v>30</v>
      </c>
      <c r="H459" s="19">
        <v>45037</v>
      </c>
      <c r="I459" t="s">
        <v>327</v>
      </c>
      <c r="J459" s="2">
        <v>2</v>
      </c>
      <c r="K459" s="211" t="s">
        <v>186</v>
      </c>
    </row>
    <row r="460" spans="1:11">
      <c r="A460" s="2">
        <f t="shared" si="9"/>
        <v>459</v>
      </c>
      <c r="B460" s="2" t="s">
        <v>210</v>
      </c>
      <c r="C460" s="2">
        <v>2023</v>
      </c>
      <c r="D460" s="2" t="s">
        <v>211</v>
      </c>
      <c r="E460" s="2" t="s">
        <v>211</v>
      </c>
      <c r="F460" s="18">
        <v>45017</v>
      </c>
      <c r="G460" s="2">
        <v>30</v>
      </c>
      <c r="H460" s="19">
        <v>45037</v>
      </c>
      <c r="I460" t="s">
        <v>328</v>
      </c>
      <c r="J460" s="2">
        <v>1</v>
      </c>
      <c r="K460" s="211" t="s">
        <v>188</v>
      </c>
    </row>
    <row r="461" spans="1:11">
      <c r="A461" s="2">
        <f t="shared" si="9"/>
        <v>460</v>
      </c>
      <c r="B461" s="2" t="s">
        <v>210</v>
      </c>
      <c r="C461" s="2">
        <v>2023</v>
      </c>
      <c r="D461" s="2" t="s">
        <v>211</v>
      </c>
      <c r="E461" s="2" t="s">
        <v>211</v>
      </c>
      <c r="F461" s="18">
        <v>45017</v>
      </c>
      <c r="G461" s="2">
        <v>30</v>
      </c>
      <c r="H461" s="19">
        <v>45039</v>
      </c>
      <c r="I461" t="s">
        <v>328</v>
      </c>
      <c r="J461" s="2">
        <v>1</v>
      </c>
      <c r="K461" s="211" t="s">
        <v>189</v>
      </c>
    </row>
    <row r="462" spans="1:11">
      <c r="A462" s="2">
        <f t="shared" si="9"/>
        <v>461</v>
      </c>
      <c r="B462" s="2" t="s">
        <v>210</v>
      </c>
      <c r="C462" s="2">
        <v>2023</v>
      </c>
      <c r="D462" s="2" t="s">
        <v>211</v>
      </c>
      <c r="E462" s="2" t="s">
        <v>211</v>
      </c>
      <c r="F462" s="18">
        <v>45017</v>
      </c>
      <c r="G462" s="2">
        <v>30</v>
      </c>
      <c r="H462" s="19">
        <v>45040</v>
      </c>
      <c r="I462" t="s">
        <v>332</v>
      </c>
      <c r="J462" s="2">
        <v>1</v>
      </c>
      <c r="K462" s="211" t="s">
        <v>188</v>
      </c>
    </row>
    <row r="463" spans="1:11">
      <c r="A463" s="2">
        <f t="shared" si="9"/>
        <v>462</v>
      </c>
      <c r="B463" s="2" t="s">
        <v>210</v>
      </c>
      <c r="C463" s="2">
        <v>2023</v>
      </c>
      <c r="D463" s="2" t="s">
        <v>211</v>
      </c>
      <c r="E463" s="2" t="s">
        <v>211</v>
      </c>
      <c r="F463" s="18">
        <v>45017</v>
      </c>
      <c r="G463" s="2">
        <v>30</v>
      </c>
      <c r="H463" s="19">
        <v>45040</v>
      </c>
      <c r="I463" t="s">
        <v>328</v>
      </c>
      <c r="J463" s="2">
        <v>1</v>
      </c>
      <c r="K463" s="211" t="s">
        <v>188</v>
      </c>
    </row>
    <row r="464" spans="1:11">
      <c r="A464" s="2">
        <f t="shared" si="9"/>
        <v>463</v>
      </c>
      <c r="B464" s="2" t="s">
        <v>210</v>
      </c>
      <c r="C464" s="2">
        <v>2023</v>
      </c>
      <c r="D464" s="2" t="s">
        <v>211</v>
      </c>
      <c r="E464" s="2" t="s">
        <v>211</v>
      </c>
      <c r="F464" s="18">
        <v>45017</v>
      </c>
      <c r="G464" s="2">
        <v>30</v>
      </c>
      <c r="H464" s="19">
        <v>45040</v>
      </c>
      <c r="I464" t="s">
        <v>1455</v>
      </c>
      <c r="J464" s="2">
        <v>2</v>
      </c>
      <c r="K464" s="211" t="s">
        <v>185</v>
      </c>
    </row>
    <row r="465" spans="1:11">
      <c r="A465" s="2">
        <f t="shared" si="9"/>
        <v>464</v>
      </c>
      <c r="B465" s="2" t="s">
        <v>210</v>
      </c>
      <c r="C465" s="2">
        <v>2023</v>
      </c>
      <c r="D465" s="2" t="s">
        <v>211</v>
      </c>
      <c r="E465" s="2" t="s">
        <v>211</v>
      </c>
      <c r="F465" s="18">
        <v>45017</v>
      </c>
      <c r="G465" s="2">
        <v>30</v>
      </c>
      <c r="H465" s="19">
        <v>45040</v>
      </c>
      <c r="I465" t="s">
        <v>1456</v>
      </c>
      <c r="J465" s="2">
        <v>1</v>
      </c>
      <c r="K465" s="211" t="s">
        <v>185</v>
      </c>
    </row>
    <row r="466" spans="1:11">
      <c r="A466" s="2">
        <f t="shared" si="9"/>
        <v>465</v>
      </c>
      <c r="B466" s="2" t="s">
        <v>210</v>
      </c>
      <c r="C466" s="2">
        <v>2023</v>
      </c>
      <c r="D466" s="2" t="s">
        <v>211</v>
      </c>
      <c r="E466" s="2" t="s">
        <v>211</v>
      </c>
      <c r="F466" s="18">
        <v>45017</v>
      </c>
      <c r="G466" s="2">
        <v>30</v>
      </c>
      <c r="H466" s="19">
        <v>45040</v>
      </c>
      <c r="I466" t="s">
        <v>319</v>
      </c>
      <c r="J466" s="2">
        <v>1</v>
      </c>
      <c r="K466" s="211" t="s">
        <v>185</v>
      </c>
    </row>
    <row r="467" spans="1:11">
      <c r="A467" s="2">
        <f t="shared" si="9"/>
        <v>466</v>
      </c>
      <c r="B467" s="2" t="s">
        <v>210</v>
      </c>
      <c r="C467" s="2">
        <v>2023</v>
      </c>
      <c r="D467" s="2" t="s">
        <v>211</v>
      </c>
      <c r="E467" s="2" t="s">
        <v>211</v>
      </c>
      <c r="F467" s="18">
        <v>45017</v>
      </c>
      <c r="G467" s="2">
        <v>30</v>
      </c>
      <c r="H467" s="19">
        <v>45041</v>
      </c>
      <c r="I467" t="s">
        <v>328</v>
      </c>
      <c r="J467" s="2">
        <v>1</v>
      </c>
      <c r="K467" s="211" t="s">
        <v>186</v>
      </c>
    </row>
    <row r="468" spans="1:11">
      <c r="A468" s="2">
        <f t="shared" si="9"/>
        <v>467</v>
      </c>
      <c r="B468" s="2" t="s">
        <v>210</v>
      </c>
      <c r="C468" s="2">
        <v>2023</v>
      </c>
      <c r="D468" s="2" t="s">
        <v>211</v>
      </c>
      <c r="E468" s="2" t="s">
        <v>211</v>
      </c>
      <c r="F468" s="18">
        <v>45017</v>
      </c>
      <c r="G468" s="2">
        <v>30</v>
      </c>
      <c r="H468" s="19">
        <v>45041</v>
      </c>
      <c r="I468" t="s">
        <v>359</v>
      </c>
      <c r="J468" s="2">
        <v>1</v>
      </c>
      <c r="K468" s="211" t="s">
        <v>187</v>
      </c>
    </row>
    <row r="469" spans="1:11">
      <c r="A469" s="2">
        <f t="shared" si="9"/>
        <v>468</v>
      </c>
      <c r="B469" s="2" t="s">
        <v>210</v>
      </c>
      <c r="C469" s="2">
        <v>2023</v>
      </c>
      <c r="D469" s="2" t="s">
        <v>211</v>
      </c>
      <c r="E469" s="2" t="s">
        <v>211</v>
      </c>
      <c r="F469" s="18">
        <v>45017</v>
      </c>
      <c r="G469" s="2">
        <v>30</v>
      </c>
      <c r="H469" s="19">
        <v>45041</v>
      </c>
      <c r="I469" t="s">
        <v>1457</v>
      </c>
      <c r="J469" s="2">
        <v>1</v>
      </c>
      <c r="K469" s="211" t="s">
        <v>187</v>
      </c>
    </row>
    <row r="470" spans="1:11">
      <c r="A470" s="2">
        <f t="shared" si="9"/>
        <v>469</v>
      </c>
      <c r="B470" s="2" t="s">
        <v>210</v>
      </c>
      <c r="C470" s="2">
        <v>2023</v>
      </c>
      <c r="D470" s="2" t="s">
        <v>211</v>
      </c>
      <c r="E470" s="2" t="s">
        <v>211</v>
      </c>
      <c r="F470" s="18">
        <v>45017</v>
      </c>
      <c r="G470" s="2">
        <v>30</v>
      </c>
      <c r="H470" s="19">
        <v>45042</v>
      </c>
      <c r="I470" s="211" t="s">
        <v>334</v>
      </c>
      <c r="J470" s="2">
        <v>2</v>
      </c>
      <c r="K470" s="211" t="s">
        <v>189</v>
      </c>
    </row>
    <row r="471" spans="1:11">
      <c r="A471" s="2">
        <f t="shared" si="9"/>
        <v>470</v>
      </c>
      <c r="B471" s="2" t="s">
        <v>210</v>
      </c>
      <c r="C471" s="2">
        <v>2023</v>
      </c>
      <c r="D471" s="2" t="s">
        <v>211</v>
      </c>
      <c r="E471" s="2" t="s">
        <v>211</v>
      </c>
      <c r="F471" s="18">
        <v>45017</v>
      </c>
      <c r="G471" s="2">
        <v>30</v>
      </c>
      <c r="H471" s="19">
        <v>45042</v>
      </c>
      <c r="I471" t="s">
        <v>1457</v>
      </c>
      <c r="J471" s="2">
        <v>1</v>
      </c>
      <c r="K471" s="211" t="s">
        <v>189</v>
      </c>
    </row>
    <row r="472" spans="1:11">
      <c r="A472" s="2">
        <f t="shared" si="9"/>
        <v>471</v>
      </c>
      <c r="B472" s="2" t="s">
        <v>210</v>
      </c>
      <c r="C472" s="2">
        <v>2023</v>
      </c>
      <c r="D472" s="2" t="s">
        <v>211</v>
      </c>
      <c r="E472" s="2" t="s">
        <v>211</v>
      </c>
      <c r="F472" s="18">
        <v>45017</v>
      </c>
      <c r="G472" s="2">
        <v>30</v>
      </c>
      <c r="H472" s="19">
        <v>45042</v>
      </c>
      <c r="I472" t="s">
        <v>294</v>
      </c>
      <c r="J472" s="2">
        <v>2</v>
      </c>
      <c r="K472" s="211" t="s">
        <v>189</v>
      </c>
    </row>
    <row r="473" spans="1:11">
      <c r="A473" s="2">
        <f t="shared" si="9"/>
        <v>472</v>
      </c>
      <c r="B473" s="2" t="s">
        <v>210</v>
      </c>
      <c r="C473" s="2">
        <v>2023</v>
      </c>
      <c r="D473" s="2" t="s">
        <v>211</v>
      </c>
      <c r="E473" s="2" t="s">
        <v>211</v>
      </c>
      <c r="F473" s="18">
        <v>45017</v>
      </c>
      <c r="G473" s="2">
        <v>30</v>
      </c>
      <c r="H473" s="19">
        <v>45042</v>
      </c>
      <c r="I473" t="s">
        <v>328</v>
      </c>
      <c r="J473" s="2">
        <v>1</v>
      </c>
      <c r="K473" s="211" t="s">
        <v>189</v>
      </c>
    </row>
    <row r="474" spans="1:11">
      <c r="A474" s="2">
        <f t="shared" si="9"/>
        <v>473</v>
      </c>
      <c r="B474" s="2" t="s">
        <v>210</v>
      </c>
      <c r="C474" s="2">
        <v>2023</v>
      </c>
      <c r="D474" s="2" t="s">
        <v>211</v>
      </c>
      <c r="E474" s="2" t="s">
        <v>211</v>
      </c>
      <c r="F474" s="18">
        <v>45017</v>
      </c>
      <c r="G474" s="2">
        <v>30</v>
      </c>
      <c r="H474" s="19">
        <v>45042</v>
      </c>
      <c r="I474" t="s">
        <v>328</v>
      </c>
      <c r="J474" s="2">
        <v>1</v>
      </c>
      <c r="K474" s="211" t="s">
        <v>185</v>
      </c>
    </row>
    <row r="475" spans="1:11">
      <c r="A475" s="2">
        <f t="shared" si="9"/>
        <v>474</v>
      </c>
      <c r="B475" s="2" t="s">
        <v>210</v>
      </c>
      <c r="C475" s="2">
        <v>2023</v>
      </c>
      <c r="D475" s="2" t="s">
        <v>211</v>
      </c>
      <c r="E475" s="2" t="s">
        <v>211</v>
      </c>
      <c r="F475" s="18">
        <v>45017</v>
      </c>
      <c r="G475" s="2">
        <v>30</v>
      </c>
      <c r="H475" s="19">
        <v>45043</v>
      </c>
      <c r="I475" t="s">
        <v>359</v>
      </c>
      <c r="J475" s="2">
        <v>1</v>
      </c>
      <c r="K475" s="211" t="s">
        <v>184</v>
      </c>
    </row>
    <row r="476" spans="1:11">
      <c r="A476" s="2">
        <f t="shared" si="9"/>
        <v>475</v>
      </c>
      <c r="B476" s="2" t="s">
        <v>210</v>
      </c>
      <c r="C476" s="2">
        <v>2023</v>
      </c>
      <c r="D476" s="2" t="s">
        <v>211</v>
      </c>
      <c r="E476" s="2" t="s">
        <v>211</v>
      </c>
      <c r="F476" s="18">
        <v>45017</v>
      </c>
      <c r="G476" s="2">
        <v>30</v>
      </c>
      <c r="H476" s="19">
        <v>45043</v>
      </c>
      <c r="I476" s="211" t="s">
        <v>370</v>
      </c>
      <c r="J476" s="2">
        <v>1</v>
      </c>
      <c r="K476" s="211" t="s">
        <v>185</v>
      </c>
    </row>
    <row r="477" spans="1:11">
      <c r="A477" s="2">
        <f t="shared" si="9"/>
        <v>476</v>
      </c>
      <c r="B477" s="2" t="s">
        <v>210</v>
      </c>
      <c r="C477" s="2">
        <v>2023</v>
      </c>
      <c r="D477" s="2" t="s">
        <v>211</v>
      </c>
      <c r="E477" s="2" t="s">
        <v>211</v>
      </c>
      <c r="F477" s="18">
        <v>45017</v>
      </c>
      <c r="G477" s="2">
        <v>30</v>
      </c>
      <c r="H477" s="19">
        <v>45043</v>
      </c>
      <c r="I477" t="s">
        <v>328</v>
      </c>
      <c r="J477" s="2">
        <v>1</v>
      </c>
      <c r="K477" s="211" t="s">
        <v>185</v>
      </c>
    </row>
    <row r="478" spans="1:11">
      <c r="A478" s="2">
        <f t="shared" si="9"/>
        <v>477</v>
      </c>
      <c r="B478" s="2" t="s">
        <v>210</v>
      </c>
      <c r="C478" s="2">
        <v>2023</v>
      </c>
      <c r="D478" s="2" t="s">
        <v>211</v>
      </c>
      <c r="E478" s="2" t="s">
        <v>211</v>
      </c>
      <c r="F478" s="18">
        <v>45017</v>
      </c>
      <c r="G478" s="2">
        <v>30</v>
      </c>
      <c r="H478" s="19">
        <v>45043</v>
      </c>
      <c r="I478" t="s">
        <v>294</v>
      </c>
      <c r="J478" s="2">
        <v>2</v>
      </c>
      <c r="K478" s="211" t="s">
        <v>185</v>
      </c>
    </row>
    <row r="479" spans="1:11">
      <c r="A479" s="2">
        <f t="shared" si="9"/>
        <v>478</v>
      </c>
      <c r="B479" s="2" t="s">
        <v>210</v>
      </c>
      <c r="C479" s="2">
        <v>2023</v>
      </c>
      <c r="D479" s="2" t="s">
        <v>211</v>
      </c>
      <c r="E479" s="2" t="s">
        <v>211</v>
      </c>
      <c r="F479" s="18">
        <v>45017</v>
      </c>
      <c r="G479" s="2">
        <v>30</v>
      </c>
      <c r="H479" s="19">
        <v>45044</v>
      </c>
      <c r="I479" t="s">
        <v>328</v>
      </c>
      <c r="J479" s="2">
        <v>1</v>
      </c>
      <c r="K479" s="211" t="s">
        <v>186</v>
      </c>
    </row>
    <row r="480" spans="1:11">
      <c r="A480" s="2">
        <f t="shared" si="9"/>
        <v>479</v>
      </c>
      <c r="B480" s="2" t="s">
        <v>210</v>
      </c>
      <c r="C480" s="2">
        <v>2023</v>
      </c>
      <c r="D480" s="2" t="s">
        <v>211</v>
      </c>
      <c r="E480" s="2" t="s">
        <v>211</v>
      </c>
      <c r="F480" s="18">
        <v>45017</v>
      </c>
      <c r="G480" s="2">
        <v>30</v>
      </c>
      <c r="H480" s="19">
        <v>45044</v>
      </c>
      <c r="I480" t="s">
        <v>294</v>
      </c>
      <c r="J480" s="2">
        <v>2</v>
      </c>
      <c r="K480" s="211" t="s">
        <v>187</v>
      </c>
    </row>
    <row r="481" spans="1:11">
      <c r="A481" s="2">
        <f t="shared" si="9"/>
        <v>480</v>
      </c>
      <c r="B481" s="2" t="s">
        <v>210</v>
      </c>
      <c r="C481" s="2">
        <v>2023</v>
      </c>
      <c r="D481" s="2" t="s">
        <v>211</v>
      </c>
      <c r="E481" s="2" t="s">
        <v>211</v>
      </c>
      <c r="F481" s="18">
        <v>45017</v>
      </c>
      <c r="G481" s="2">
        <v>30</v>
      </c>
      <c r="H481" s="19">
        <v>45045</v>
      </c>
      <c r="I481" s="211" t="s">
        <v>334</v>
      </c>
      <c r="J481" s="2">
        <v>2</v>
      </c>
      <c r="K481" s="211" t="s">
        <v>188</v>
      </c>
    </row>
    <row r="482" spans="1:11">
      <c r="A482" s="2">
        <f t="shared" si="9"/>
        <v>481</v>
      </c>
      <c r="B482" s="2" t="s">
        <v>210</v>
      </c>
      <c r="C482" s="2">
        <v>2023</v>
      </c>
      <c r="D482" s="2" t="s">
        <v>211</v>
      </c>
      <c r="E482" s="2" t="s">
        <v>211</v>
      </c>
      <c r="F482" s="18">
        <v>45017</v>
      </c>
      <c r="G482" s="2">
        <v>30</v>
      </c>
      <c r="H482" s="19">
        <v>45045</v>
      </c>
      <c r="I482" t="s">
        <v>1457</v>
      </c>
      <c r="J482" s="2">
        <v>1</v>
      </c>
      <c r="K482" s="211" t="s">
        <v>188</v>
      </c>
    </row>
    <row r="483" spans="1:11">
      <c r="A483" s="2">
        <f t="shared" si="9"/>
        <v>482</v>
      </c>
      <c r="B483" s="2" t="s">
        <v>210</v>
      </c>
      <c r="C483" s="2">
        <v>2023</v>
      </c>
      <c r="D483" s="2" t="s">
        <v>211</v>
      </c>
      <c r="E483" s="2" t="s">
        <v>211</v>
      </c>
      <c r="F483" s="18">
        <v>45047</v>
      </c>
      <c r="G483" s="2">
        <v>31</v>
      </c>
      <c r="H483" s="19">
        <v>45048</v>
      </c>
      <c r="I483" t="s">
        <v>328</v>
      </c>
      <c r="J483" s="2">
        <v>1</v>
      </c>
      <c r="K483" s="211" t="s">
        <v>189</v>
      </c>
    </row>
    <row r="484" spans="1:11">
      <c r="A484" s="2">
        <f t="shared" si="9"/>
        <v>483</v>
      </c>
      <c r="B484" s="2" t="s">
        <v>210</v>
      </c>
      <c r="C484" s="2">
        <v>2023</v>
      </c>
      <c r="D484" s="2" t="s">
        <v>211</v>
      </c>
      <c r="E484" s="2" t="s">
        <v>211</v>
      </c>
      <c r="F484" s="18">
        <v>45047</v>
      </c>
      <c r="G484" s="2">
        <v>31</v>
      </c>
      <c r="H484" s="19">
        <v>45050</v>
      </c>
      <c r="I484" s="211" t="s">
        <v>334</v>
      </c>
      <c r="J484" s="2">
        <v>2</v>
      </c>
      <c r="K484" s="211" t="s">
        <v>184</v>
      </c>
    </row>
    <row r="485" spans="1:11">
      <c r="A485" s="2">
        <f t="shared" si="9"/>
        <v>484</v>
      </c>
      <c r="B485" s="2" t="s">
        <v>210</v>
      </c>
      <c r="C485" s="2">
        <v>2023</v>
      </c>
      <c r="D485" s="2" t="s">
        <v>211</v>
      </c>
      <c r="E485" s="2" t="s">
        <v>211</v>
      </c>
      <c r="F485" s="18">
        <v>45047</v>
      </c>
      <c r="G485" s="2">
        <v>31</v>
      </c>
      <c r="H485" s="19">
        <v>45050</v>
      </c>
      <c r="I485" t="s">
        <v>328</v>
      </c>
      <c r="J485" s="2">
        <v>1</v>
      </c>
      <c r="K485" s="211" t="s">
        <v>184</v>
      </c>
    </row>
    <row r="486" spans="1:11">
      <c r="A486" s="2">
        <f t="shared" si="9"/>
        <v>485</v>
      </c>
      <c r="B486" s="2" t="s">
        <v>210</v>
      </c>
      <c r="C486" s="2">
        <v>2023</v>
      </c>
      <c r="D486" s="2" t="s">
        <v>211</v>
      </c>
      <c r="E486" s="2" t="s">
        <v>211</v>
      </c>
      <c r="F486" s="18">
        <v>45047</v>
      </c>
      <c r="G486" s="2">
        <v>31</v>
      </c>
      <c r="H486" s="19">
        <v>45051</v>
      </c>
      <c r="I486" t="s">
        <v>328</v>
      </c>
      <c r="J486" s="2">
        <v>1</v>
      </c>
      <c r="K486" s="214" t="s">
        <v>186</v>
      </c>
    </row>
    <row r="487" spans="1:11">
      <c r="A487" s="2">
        <f t="shared" si="9"/>
        <v>486</v>
      </c>
      <c r="B487" s="2" t="s">
        <v>210</v>
      </c>
      <c r="C487" s="2">
        <v>2023</v>
      </c>
      <c r="D487" s="2" t="s">
        <v>211</v>
      </c>
      <c r="E487" s="2" t="s">
        <v>211</v>
      </c>
      <c r="F487" s="18">
        <v>45047</v>
      </c>
      <c r="G487" s="2">
        <v>31</v>
      </c>
      <c r="H487" s="19">
        <v>45052</v>
      </c>
      <c r="I487" s="211" t="s">
        <v>335</v>
      </c>
      <c r="J487" s="2">
        <v>1</v>
      </c>
      <c r="K487" s="211" t="s">
        <v>188</v>
      </c>
    </row>
    <row r="488" spans="1:11">
      <c r="A488" s="2">
        <f t="shared" si="9"/>
        <v>487</v>
      </c>
      <c r="B488" s="2" t="s">
        <v>210</v>
      </c>
      <c r="C488" s="2">
        <v>2023</v>
      </c>
      <c r="D488" s="2" t="s">
        <v>211</v>
      </c>
      <c r="E488" s="2" t="s">
        <v>211</v>
      </c>
      <c r="F488" s="18">
        <v>45047</v>
      </c>
      <c r="G488" s="2">
        <v>31</v>
      </c>
      <c r="H488" s="19">
        <v>45052</v>
      </c>
      <c r="I488" t="s">
        <v>1457</v>
      </c>
      <c r="J488" s="2">
        <v>1</v>
      </c>
      <c r="K488" s="211" t="s">
        <v>188</v>
      </c>
    </row>
    <row r="489" spans="1:11">
      <c r="A489" s="2">
        <f t="shared" si="9"/>
        <v>488</v>
      </c>
      <c r="B489" s="2" t="s">
        <v>210</v>
      </c>
      <c r="C489" s="2">
        <v>2023</v>
      </c>
      <c r="D489" s="2" t="s">
        <v>211</v>
      </c>
      <c r="E489" s="2" t="s">
        <v>211</v>
      </c>
      <c r="F489" s="18">
        <v>45047</v>
      </c>
      <c r="G489" s="2">
        <v>31</v>
      </c>
      <c r="H489" s="19">
        <v>45054</v>
      </c>
      <c r="I489" t="s">
        <v>328</v>
      </c>
      <c r="J489" s="2">
        <v>1</v>
      </c>
      <c r="K489" s="214" t="s">
        <v>189</v>
      </c>
    </row>
    <row r="490" spans="1:11">
      <c r="A490" s="2">
        <f t="shared" si="9"/>
        <v>489</v>
      </c>
      <c r="B490" s="2" t="s">
        <v>210</v>
      </c>
      <c r="C490" s="2">
        <v>2023</v>
      </c>
      <c r="D490" s="2" t="s">
        <v>211</v>
      </c>
      <c r="E490" s="2" t="s">
        <v>211</v>
      </c>
      <c r="F490" s="18">
        <v>45047</v>
      </c>
      <c r="G490" s="2">
        <v>31</v>
      </c>
      <c r="H490" s="19">
        <v>45055</v>
      </c>
      <c r="I490" t="s">
        <v>319</v>
      </c>
      <c r="J490" s="2">
        <v>1</v>
      </c>
      <c r="K490" s="211" t="s">
        <v>184</v>
      </c>
    </row>
    <row r="491" spans="1:11">
      <c r="A491" s="2">
        <f t="shared" si="9"/>
        <v>490</v>
      </c>
      <c r="B491" s="2" t="s">
        <v>210</v>
      </c>
      <c r="C491" s="2">
        <v>2023</v>
      </c>
      <c r="D491" s="2" t="s">
        <v>211</v>
      </c>
      <c r="E491" s="2" t="s">
        <v>211</v>
      </c>
      <c r="F491" s="18">
        <v>45047</v>
      </c>
      <c r="G491" s="2">
        <v>31</v>
      </c>
      <c r="H491" s="19">
        <v>45058</v>
      </c>
      <c r="I491" t="s">
        <v>328</v>
      </c>
      <c r="J491" s="2">
        <v>1</v>
      </c>
      <c r="K491" s="211" t="s">
        <v>185</v>
      </c>
    </row>
    <row r="492" spans="1:11">
      <c r="A492" s="2">
        <f t="shared" si="9"/>
        <v>491</v>
      </c>
      <c r="B492" s="2" t="s">
        <v>210</v>
      </c>
      <c r="C492" s="2">
        <v>2023</v>
      </c>
      <c r="D492" s="2" t="s">
        <v>211</v>
      </c>
      <c r="E492" s="2" t="s">
        <v>211</v>
      </c>
      <c r="F492" s="18">
        <v>45047</v>
      </c>
      <c r="G492" s="2">
        <v>31</v>
      </c>
      <c r="H492" s="19">
        <v>45060</v>
      </c>
      <c r="I492" t="s">
        <v>328</v>
      </c>
      <c r="J492" s="2">
        <v>1</v>
      </c>
      <c r="K492" s="211" t="s">
        <v>185</v>
      </c>
    </row>
    <row r="493" spans="1:11">
      <c r="A493" s="2">
        <f t="shared" si="9"/>
        <v>492</v>
      </c>
      <c r="B493" s="2" t="s">
        <v>210</v>
      </c>
      <c r="C493" s="2">
        <v>2023</v>
      </c>
      <c r="D493" s="2" t="s">
        <v>211</v>
      </c>
      <c r="E493" s="2" t="s">
        <v>211</v>
      </c>
      <c r="F493" s="18">
        <v>45047</v>
      </c>
      <c r="G493" s="2">
        <v>31</v>
      </c>
      <c r="H493" s="19">
        <v>45060</v>
      </c>
      <c r="I493" t="s">
        <v>294</v>
      </c>
      <c r="J493" s="2">
        <v>2</v>
      </c>
      <c r="K493" s="211" t="s">
        <v>188</v>
      </c>
    </row>
    <row r="494" spans="1:11">
      <c r="A494" s="2">
        <f t="shared" si="9"/>
        <v>493</v>
      </c>
      <c r="B494" s="2" t="s">
        <v>210</v>
      </c>
      <c r="C494" s="2">
        <v>2023</v>
      </c>
      <c r="D494" s="2" t="s">
        <v>211</v>
      </c>
      <c r="E494" s="2" t="s">
        <v>211</v>
      </c>
      <c r="F494" s="18">
        <v>45047</v>
      </c>
      <c r="G494" s="2">
        <v>31</v>
      </c>
      <c r="H494" s="19">
        <v>45064</v>
      </c>
      <c r="I494" t="s">
        <v>328</v>
      </c>
      <c r="J494" s="2">
        <v>1</v>
      </c>
      <c r="K494" s="211" t="s">
        <v>188</v>
      </c>
    </row>
    <row r="495" spans="1:11">
      <c r="A495" s="2">
        <f t="shared" si="9"/>
        <v>494</v>
      </c>
      <c r="B495" s="2" t="s">
        <v>210</v>
      </c>
      <c r="C495" s="2">
        <v>2023</v>
      </c>
      <c r="D495" s="2" t="s">
        <v>211</v>
      </c>
      <c r="E495" s="2" t="s">
        <v>211</v>
      </c>
      <c r="F495" s="18">
        <v>45047</v>
      </c>
      <c r="G495" s="2">
        <v>31</v>
      </c>
      <c r="H495" s="19">
        <v>45064</v>
      </c>
      <c r="I495" t="s">
        <v>359</v>
      </c>
      <c r="J495" s="2">
        <v>1</v>
      </c>
      <c r="K495" s="211" t="s">
        <v>187</v>
      </c>
    </row>
    <row r="496" spans="1:11">
      <c r="A496" s="2">
        <f t="shared" si="9"/>
        <v>495</v>
      </c>
      <c r="B496" s="2" t="s">
        <v>210</v>
      </c>
      <c r="C496" s="2">
        <v>2023</v>
      </c>
      <c r="D496" s="2" t="s">
        <v>211</v>
      </c>
      <c r="E496" s="2" t="s">
        <v>211</v>
      </c>
      <c r="F496" s="18">
        <v>45047</v>
      </c>
      <c r="G496" s="2">
        <v>31</v>
      </c>
      <c r="H496" s="19">
        <v>45064</v>
      </c>
      <c r="I496" t="s">
        <v>339</v>
      </c>
      <c r="J496" s="2">
        <v>1</v>
      </c>
      <c r="K496" s="211" t="s">
        <v>184</v>
      </c>
    </row>
    <row r="497" spans="1:11">
      <c r="A497" s="2">
        <f t="shared" si="9"/>
        <v>496</v>
      </c>
      <c r="B497" s="2" t="s">
        <v>210</v>
      </c>
      <c r="C497" s="2">
        <v>2023</v>
      </c>
      <c r="D497" s="2" t="s">
        <v>211</v>
      </c>
      <c r="E497" s="2" t="s">
        <v>211</v>
      </c>
      <c r="F497" s="18">
        <v>45047</v>
      </c>
      <c r="G497" s="2">
        <v>31</v>
      </c>
      <c r="H497" s="19">
        <v>45066</v>
      </c>
      <c r="I497" s="211" t="s">
        <v>1449</v>
      </c>
      <c r="J497" s="2">
        <v>1</v>
      </c>
      <c r="K497" s="212" t="s">
        <v>610</v>
      </c>
    </row>
    <row r="498" spans="1:11">
      <c r="A498" s="2">
        <f t="shared" si="9"/>
        <v>497</v>
      </c>
      <c r="B498" s="2" t="s">
        <v>210</v>
      </c>
      <c r="C498" s="2">
        <v>2023</v>
      </c>
      <c r="D498" s="2" t="s">
        <v>211</v>
      </c>
      <c r="E498" s="2" t="s">
        <v>211</v>
      </c>
      <c r="F498" s="18">
        <v>45047</v>
      </c>
      <c r="G498" s="2">
        <v>31</v>
      </c>
      <c r="H498" s="19">
        <v>45066</v>
      </c>
      <c r="I498" s="211" t="s">
        <v>1449</v>
      </c>
      <c r="J498" s="2">
        <v>1</v>
      </c>
      <c r="K498" s="212" t="s">
        <v>727</v>
      </c>
    </row>
    <row r="499" spans="1:11">
      <c r="A499" s="2">
        <f t="shared" si="9"/>
        <v>498</v>
      </c>
      <c r="B499" s="2" t="s">
        <v>210</v>
      </c>
      <c r="C499" s="2">
        <v>2023</v>
      </c>
      <c r="D499" s="2" t="s">
        <v>211</v>
      </c>
      <c r="E499" s="2" t="s">
        <v>211</v>
      </c>
      <c r="F499" s="18">
        <v>45047</v>
      </c>
      <c r="G499" s="2">
        <v>31</v>
      </c>
      <c r="H499" s="19">
        <v>45066</v>
      </c>
      <c r="I499" t="s">
        <v>1451</v>
      </c>
      <c r="J499" s="2">
        <v>1</v>
      </c>
      <c r="K499" s="212" t="s">
        <v>728</v>
      </c>
    </row>
    <row r="500" spans="1:11">
      <c r="A500" s="2">
        <f t="shared" si="9"/>
        <v>499</v>
      </c>
      <c r="B500" s="2" t="s">
        <v>210</v>
      </c>
      <c r="C500" s="2">
        <v>2023</v>
      </c>
      <c r="D500" s="2" t="s">
        <v>211</v>
      </c>
      <c r="E500" s="2" t="s">
        <v>211</v>
      </c>
      <c r="F500" s="18">
        <v>45047</v>
      </c>
      <c r="G500" s="2">
        <v>31</v>
      </c>
      <c r="H500" s="19">
        <v>45066</v>
      </c>
      <c r="I500" s="211" t="s">
        <v>1449</v>
      </c>
      <c r="J500" s="2">
        <v>1</v>
      </c>
      <c r="K500" s="212" t="s">
        <v>729</v>
      </c>
    </row>
    <row r="501" spans="1:11">
      <c r="A501" s="2">
        <f t="shared" si="9"/>
        <v>500</v>
      </c>
      <c r="B501" s="2" t="s">
        <v>210</v>
      </c>
      <c r="C501" s="2">
        <v>2023</v>
      </c>
      <c r="D501" s="2" t="s">
        <v>211</v>
      </c>
      <c r="E501" s="2" t="s">
        <v>211</v>
      </c>
      <c r="F501" s="18">
        <v>45047</v>
      </c>
      <c r="G501" s="2">
        <v>31</v>
      </c>
      <c r="H501" s="19">
        <v>45066</v>
      </c>
      <c r="I501" t="s">
        <v>1451</v>
      </c>
      <c r="J501" s="2">
        <v>2</v>
      </c>
      <c r="K501" s="212" t="s">
        <v>730</v>
      </c>
    </row>
    <row r="502" spans="1:11">
      <c r="A502" s="2">
        <f t="shared" si="9"/>
        <v>501</v>
      </c>
      <c r="B502" s="2" t="s">
        <v>210</v>
      </c>
      <c r="C502" s="2">
        <v>2023</v>
      </c>
      <c r="D502" s="2" t="s">
        <v>211</v>
      </c>
      <c r="E502" s="2" t="s">
        <v>211</v>
      </c>
      <c r="F502" s="18">
        <v>45047</v>
      </c>
      <c r="G502" s="2">
        <v>31</v>
      </c>
      <c r="H502" s="19">
        <v>45066</v>
      </c>
      <c r="I502" t="s">
        <v>328</v>
      </c>
      <c r="J502" s="2">
        <v>1</v>
      </c>
      <c r="K502" s="211" t="s">
        <v>188</v>
      </c>
    </row>
    <row r="503" spans="1:11">
      <c r="A503" s="2">
        <f t="shared" si="9"/>
        <v>502</v>
      </c>
      <c r="B503" s="2" t="s">
        <v>210</v>
      </c>
      <c r="C503" s="2">
        <v>2023</v>
      </c>
      <c r="D503" s="2" t="s">
        <v>211</v>
      </c>
      <c r="E503" s="2" t="s">
        <v>211</v>
      </c>
      <c r="F503" s="18">
        <v>45047</v>
      </c>
      <c r="G503" s="2">
        <v>31</v>
      </c>
      <c r="H503" s="19">
        <v>45067</v>
      </c>
      <c r="I503" t="s">
        <v>328</v>
      </c>
      <c r="J503" s="2">
        <v>1</v>
      </c>
      <c r="K503" s="211" t="s">
        <v>189</v>
      </c>
    </row>
    <row r="504" spans="1:11">
      <c r="A504" s="2">
        <f t="shared" si="9"/>
        <v>503</v>
      </c>
      <c r="B504" s="2" t="s">
        <v>210</v>
      </c>
      <c r="C504" s="2">
        <v>2023</v>
      </c>
      <c r="D504" s="2" t="s">
        <v>211</v>
      </c>
      <c r="E504" s="2" t="s">
        <v>211</v>
      </c>
      <c r="F504" s="18">
        <v>45047</v>
      </c>
      <c r="G504" s="2">
        <v>31</v>
      </c>
      <c r="H504" s="19">
        <v>45068</v>
      </c>
      <c r="I504" s="211" t="s">
        <v>370</v>
      </c>
      <c r="J504" s="2">
        <v>1</v>
      </c>
      <c r="K504" s="211" t="s">
        <v>184</v>
      </c>
    </row>
    <row r="505" spans="1:11">
      <c r="A505" s="2">
        <f t="shared" si="9"/>
        <v>504</v>
      </c>
      <c r="B505" s="2" t="s">
        <v>210</v>
      </c>
      <c r="C505" s="2">
        <v>2023</v>
      </c>
      <c r="D505" s="2" t="s">
        <v>211</v>
      </c>
      <c r="E505" s="2" t="s">
        <v>211</v>
      </c>
      <c r="F505" s="18">
        <v>45047</v>
      </c>
      <c r="G505" s="2">
        <v>31</v>
      </c>
      <c r="H505" s="19">
        <v>45071</v>
      </c>
      <c r="I505" t="s">
        <v>1458</v>
      </c>
      <c r="J505" s="2">
        <v>3</v>
      </c>
      <c r="K505" s="214" t="s">
        <v>1459</v>
      </c>
    </row>
    <row r="506" spans="1:11">
      <c r="A506" s="2">
        <f t="shared" si="9"/>
        <v>505</v>
      </c>
      <c r="B506" s="2" t="s">
        <v>210</v>
      </c>
      <c r="C506" s="2">
        <v>2023</v>
      </c>
      <c r="D506" s="2" t="s">
        <v>211</v>
      </c>
      <c r="E506" s="2" t="s">
        <v>211</v>
      </c>
      <c r="F506" s="18">
        <v>45047</v>
      </c>
      <c r="G506" s="2">
        <v>31</v>
      </c>
      <c r="H506" s="19">
        <v>45071</v>
      </c>
      <c r="I506" t="s">
        <v>1460</v>
      </c>
      <c r="J506" s="2">
        <v>3</v>
      </c>
      <c r="K506" s="214" t="s">
        <v>1459</v>
      </c>
    </row>
    <row r="507" spans="1:11">
      <c r="A507" s="2">
        <f t="shared" si="9"/>
        <v>506</v>
      </c>
      <c r="B507" s="2" t="s">
        <v>210</v>
      </c>
      <c r="C507" s="2">
        <v>2023</v>
      </c>
      <c r="D507" s="2" t="s">
        <v>211</v>
      </c>
      <c r="E507" s="2" t="s">
        <v>211</v>
      </c>
      <c r="F507" s="18">
        <v>45047</v>
      </c>
      <c r="G507" s="2">
        <v>31</v>
      </c>
      <c r="H507" s="19">
        <v>45071</v>
      </c>
      <c r="I507" t="s">
        <v>1461</v>
      </c>
      <c r="J507" s="2">
        <v>15</v>
      </c>
      <c r="K507" s="214" t="s">
        <v>1459</v>
      </c>
    </row>
    <row r="508" spans="1:11">
      <c r="A508" s="2">
        <f t="shared" si="9"/>
        <v>507</v>
      </c>
      <c r="B508" s="2" t="s">
        <v>210</v>
      </c>
      <c r="C508" s="2">
        <v>2023</v>
      </c>
      <c r="D508" s="2" t="s">
        <v>211</v>
      </c>
      <c r="E508" s="2" t="s">
        <v>211</v>
      </c>
      <c r="F508" s="18">
        <v>45047</v>
      </c>
      <c r="G508" s="2">
        <v>31</v>
      </c>
      <c r="H508" s="19">
        <v>45071</v>
      </c>
      <c r="I508" t="s">
        <v>1462</v>
      </c>
      <c r="J508" s="2">
        <v>4</v>
      </c>
      <c r="K508" s="214" t="s">
        <v>1459</v>
      </c>
    </row>
    <row r="509" spans="1:11">
      <c r="A509" s="2">
        <f t="shared" si="9"/>
        <v>508</v>
      </c>
      <c r="B509" s="2" t="s">
        <v>210</v>
      </c>
      <c r="C509" s="2">
        <v>2023</v>
      </c>
      <c r="D509" s="2" t="s">
        <v>211</v>
      </c>
      <c r="E509" s="2" t="s">
        <v>211</v>
      </c>
      <c r="F509" s="18">
        <v>45047</v>
      </c>
      <c r="G509" s="2">
        <v>31</v>
      </c>
      <c r="H509" s="19">
        <v>45071</v>
      </c>
      <c r="I509" t="s">
        <v>1463</v>
      </c>
      <c r="J509" s="2">
        <v>1</v>
      </c>
      <c r="K509" s="214" t="s">
        <v>1459</v>
      </c>
    </row>
    <row r="510" spans="1:11">
      <c r="A510" s="2">
        <f t="shared" si="9"/>
        <v>509</v>
      </c>
      <c r="B510" s="2" t="s">
        <v>210</v>
      </c>
      <c r="C510" s="2">
        <v>2023</v>
      </c>
      <c r="D510" s="2" t="s">
        <v>211</v>
      </c>
      <c r="E510" s="2" t="s">
        <v>211</v>
      </c>
      <c r="F510" s="18">
        <v>45047</v>
      </c>
      <c r="G510" s="2">
        <v>31</v>
      </c>
      <c r="H510" s="19">
        <v>45071</v>
      </c>
      <c r="I510" t="s">
        <v>1464</v>
      </c>
      <c r="J510" s="2">
        <v>210</v>
      </c>
      <c r="K510" s="214" t="s">
        <v>1459</v>
      </c>
    </row>
    <row r="511" spans="1:11">
      <c r="A511" s="2">
        <f t="shared" si="9"/>
        <v>510</v>
      </c>
      <c r="B511" s="2" t="s">
        <v>210</v>
      </c>
      <c r="C511" s="2">
        <v>2023</v>
      </c>
      <c r="D511" s="2" t="s">
        <v>211</v>
      </c>
      <c r="E511" s="2" t="s">
        <v>211</v>
      </c>
      <c r="F511" s="18">
        <v>45047</v>
      </c>
      <c r="G511" s="2">
        <v>31</v>
      </c>
      <c r="H511" s="19">
        <v>45071</v>
      </c>
      <c r="I511" t="s">
        <v>1464</v>
      </c>
      <c r="J511" s="2">
        <v>105</v>
      </c>
      <c r="K511" s="214" t="s">
        <v>1459</v>
      </c>
    </row>
    <row r="512" spans="1:11">
      <c r="A512" s="2">
        <f t="shared" si="9"/>
        <v>511</v>
      </c>
      <c r="B512" s="2" t="s">
        <v>210</v>
      </c>
      <c r="C512" s="2">
        <v>2023</v>
      </c>
      <c r="D512" s="2" t="s">
        <v>211</v>
      </c>
      <c r="E512" s="2" t="s">
        <v>211</v>
      </c>
      <c r="F512" s="18">
        <v>45047</v>
      </c>
      <c r="G512" s="2">
        <v>31</v>
      </c>
      <c r="H512" s="19">
        <v>45072</v>
      </c>
      <c r="I512" t="s">
        <v>327</v>
      </c>
      <c r="J512" s="2">
        <v>2</v>
      </c>
      <c r="K512" s="214" t="s">
        <v>187</v>
      </c>
    </row>
    <row r="513" spans="1:11">
      <c r="A513" s="2">
        <f t="shared" si="9"/>
        <v>512</v>
      </c>
      <c r="B513" s="2" t="s">
        <v>210</v>
      </c>
      <c r="C513" s="2">
        <v>2023</v>
      </c>
      <c r="D513" s="2" t="s">
        <v>211</v>
      </c>
      <c r="E513" s="2" t="s">
        <v>211</v>
      </c>
      <c r="F513" s="18">
        <v>45047</v>
      </c>
      <c r="G513" s="2">
        <v>31</v>
      </c>
      <c r="H513" s="19">
        <v>45072</v>
      </c>
      <c r="I513" t="s">
        <v>328</v>
      </c>
      <c r="J513" s="2">
        <v>1</v>
      </c>
      <c r="K513" s="214" t="s">
        <v>189</v>
      </c>
    </row>
    <row r="514" spans="1:11">
      <c r="A514" s="2">
        <f t="shared" si="9"/>
        <v>513</v>
      </c>
      <c r="B514" s="2" t="s">
        <v>210</v>
      </c>
      <c r="C514" s="2">
        <v>2023</v>
      </c>
      <c r="D514" s="2" t="s">
        <v>211</v>
      </c>
      <c r="E514" s="2" t="s">
        <v>211</v>
      </c>
      <c r="F514" s="18">
        <v>45047</v>
      </c>
      <c r="G514" s="2">
        <v>31</v>
      </c>
      <c r="H514" s="19">
        <v>45072</v>
      </c>
      <c r="I514" s="211" t="s">
        <v>334</v>
      </c>
      <c r="J514" s="2">
        <v>2</v>
      </c>
      <c r="K514" s="214" t="s">
        <v>185</v>
      </c>
    </row>
    <row r="515" spans="1:11">
      <c r="A515" s="2">
        <f t="shared" ref="A515:A572" si="10">A514+1</f>
        <v>514</v>
      </c>
      <c r="B515" s="2" t="s">
        <v>210</v>
      </c>
      <c r="C515" s="2">
        <v>2023</v>
      </c>
      <c r="D515" s="2" t="s">
        <v>211</v>
      </c>
      <c r="E515" s="2" t="s">
        <v>211</v>
      </c>
      <c r="F515" s="18">
        <v>45047</v>
      </c>
      <c r="G515" s="2">
        <v>31</v>
      </c>
      <c r="H515" s="19">
        <v>45072</v>
      </c>
      <c r="I515" s="211" t="s">
        <v>286</v>
      </c>
      <c r="J515" s="2">
        <v>1</v>
      </c>
      <c r="K515" s="214" t="s">
        <v>186</v>
      </c>
    </row>
    <row r="516" spans="1:11">
      <c r="A516" s="2">
        <f t="shared" si="10"/>
        <v>515</v>
      </c>
      <c r="B516" s="2" t="s">
        <v>210</v>
      </c>
      <c r="C516" s="2">
        <v>2023</v>
      </c>
      <c r="D516" s="2" t="s">
        <v>211</v>
      </c>
      <c r="E516" s="2" t="s">
        <v>211</v>
      </c>
      <c r="F516" s="18">
        <v>45047</v>
      </c>
      <c r="G516" s="2">
        <v>31</v>
      </c>
      <c r="H516" s="19">
        <v>45073</v>
      </c>
      <c r="I516" t="s">
        <v>328</v>
      </c>
      <c r="J516" s="2">
        <v>1</v>
      </c>
      <c r="K516" s="214" t="s">
        <v>184</v>
      </c>
    </row>
    <row r="517" spans="1:11">
      <c r="A517" s="2">
        <f t="shared" si="10"/>
        <v>516</v>
      </c>
      <c r="B517" s="2" t="s">
        <v>210</v>
      </c>
      <c r="C517" s="2">
        <v>2023</v>
      </c>
      <c r="D517" s="2" t="s">
        <v>211</v>
      </c>
      <c r="E517" s="2" t="s">
        <v>211</v>
      </c>
      <c r="F517" s="18">
        <v>45047</v>
      </c>
      <c r="G517" s="2">
        <v>31</v>
      </c>
      <c r="H517" s="19">
        <v>45073</v>
      </c>
      <c r="I517" t="s">
        <v>319</v>
      </c>
      <c r="J517" s="2">
        <v>1</v>
      </c>
      <c r="K517" s="214" t="s">
        <v>188</v>
      </c>
    </row>
    <row r="518" spans="1:11">
      <c r="A518" s="2">
        <f t="shared" si="10"/>
        <v>517</v>
      </c>
      <c r="B518" s="2" t="s">
        <v>210</v>
      </c>
      <c r="C518" s="2">
        <v>2023</v>
      </c>
      <c r="D518" s="2" t="s">
        <v>211</v>
      </c>
      <c r="E518" s="2" t="s">
        <v>211</v>
      </c>
      <c r="F518" s="18">
        <v>45047</v>
      </c>
      <c r="G518" s="2">
        <v>31</v>
      </c>
      <c r="H518" s="19">
        <v>45074</v>
      </c>
      <c r="I518" t="s">
        <v>341</v>
      </c>
      <c r="J518" s="2">
        <v>1</v>
      </c>
      <c r="K518" s="211" t="s">
        <v>186</v>
      </c>
    </row>
    <row r="519" spans="1:11">
      <c r="A519" s="2">
        <f t="shared" si="10"/>
        <v>518</v>
      </c>
      <c r="B519" s="2" t="s">
        <v>210</v>
      </c>
      <c r="C519" s="2">
        <v>2023</v>
      </c>
      <c r="D519" s="2" t="s">
        <v>211</v>
      </c>
      <c r="E519" s="2" t="s">
        <v>211</v>
      </c>
      <c r="F519" s="18">
        <v>45047</v>
      </c>
      <c r="G519" s="2">
        <v>31</v>
      </c>
      <c r="H519" s="19">
        <v>45076</v>
      </c>
      <c r="I519" t="s">
        <v>328</v>
      </c>
      <c r="J519" s="2">
        <v>1</v>
      </c>
      <c r="K519" s="214" t="s">
        <v>188</v>
      </c>
    </row>
    <row r="520" spans="1:11">
      <c r="A520" s="2">
        <f t="shared" si="10"/>
        <v>519</v>
      </c>
      <c r="B520" s="2" t="s">
        <v>210</v>
      </c>
      <c r="C520" s="2">
        <v>2023</v>
      </c>
      <c r="D520" s="2" t="s">
        <v>211</v>
      </c>
      <c r="E520" s="2" t="s">
        <v>211</v>
      </c>
      <c r="F520" s="18">
        <v>45047</v>
      </c>
      <c r="G520" s="2">
        <v>31</v>
      </c>
      <c r="H520" s="19">
        <v>45077</v>
      </c>
      <c r="I520" s="211" t="s">
        <v>698</v>
      </c>
      <c r="J520" s="2">
        <v>1</v>
      </c>
      <c r="K520" s="212" t="s">
        <v>731</v>
      </c>
    </row>
    <row r="521" spans="1:11">
      <c r="A521" s="2">
        <f t="shared" si="10"/>
        <v>520</v>
      </c>
      <c r="B521" s="2" t="s">
        <v>210</v>
      </c>
      <c r="C521" s="2">
        <v>2023</v>
      </c>
      <c r="D521" s="2" t="s">
        <v>211</v>
      </c>
      <c r="E521" s="2" t="s">
        <v>211</v>
      </c>
      <c r="F521" s="18">
        <v>45078</v>
      </c>
      <c r="G521" s="2">
        <v>30</v>
      </c>
      <c r="H521" s="19">
        <v>45079</v>
      </c>
      <c r="I521" t="s">
        <v>328</v>
      </c>
      <c r="J521" s="2">
        <v>1</v>
      </c>
      <c r="K521" s="214" t="s">
        <v>187</v>
      </c>
    </row>
    <row r="522" spans="1:11">
      <c r="A522" s="2">
        <f t="shared" si="10"/>
        <v>521</v>
      </c>
      <c r="B522" s="2" t="s">
        <v>210</v>
      </c>
      <c r="C522" s="2">
        <v>2023</v>
      </c>
      <c r="D522" s="2" t="s">
        <v>211</v>
      </c>
      <c r="E522" s="2" t="s">
        <v>211</v>
      </c>
      <c r="F522" s="18">
        <v>45078</v>
      </c>
      <c r="G522" s="2">
        <v>30</v>
      </c>
      <c r="H522" s="19">
        <v>45080</v>
      </c>
      <c r="I522" t="s">
        <v>359</v>
      </c>
      <c r="J522" s="2">
        <v>1</v>
      </c>
      <c r="K522" s="211" t="s">
        <v>184</v>
      </c>
    </row>
    <row r="523" spans="1:11">
      <c r="A523" s="2">
        <f t="shared" si="10"/>
        <v>522</v>
      </c>
      <c r="B523" s="2" t="s">
        <v>210</v>
      </c>
      <c r="C523" s="2">
        <v>2023</v>
      </c>
      <c r="D523" s="2" t="s">
        <v>211</v>
      </c>
      <c r="E523" s="2" t="s">
        <v>211</v>
      </c>
      <c r="F523" s="18">
        <v>45078</v>
      </c>
      <c r="G523" s="2">
        <v>30</v>
      </c>
      <c r="H523" s="19">
        <v>45081</v>
      </c>
      <c r="I523" s="211" t="s">
        <v>334</v>
      </c>
      <c r="J523" s="2">
        <v>2</v>
      </c>
      <c r="K523" s="214" t="s">
        <v>187</v>
      </c>
    </row>
    <row r="524" spans="1:11">
      <c r="A524" s="2">
        <f t="shared" si="10"/>
        <v>523</v>
      </c>
      <c r="B524" s="2" t="s">
        <v>210</v>
      </c>
      <c r="C524" s="2">
        <v>2023</v>
      </c>
      <c r="D524" s="2" t="s">
        <v>211</v>
      </c>
      <c r="E524" s="2" t="s">
        <v>211</v>
      </c>
      <c r="F524" s="18">
        <v>45078</v>
      </c>
      <c r="G524" s="2">
        <v>30</v>
      </c>
      <c r="H524" s="19">
        <v>45085</v>
      </c>
      <c r="I524" t="s">
        <v>1465</v>
      </c>
      <c r="J524" s="2">
        <v>10</v>
      </c>
      <c r="K524" s="214" t="s">
        <v>189</v>
      </c>
    </row>
    <row r="525" spans="1:11">
      <c r="A525" s="2">
        <f t="shared" si="10"/>
        <v>524</v>
      </c>
      <c r="B525" s="2" t="s">
        <v>210</v>
      </c>
      <c r="C525" s="2">
        <v>2023</v>
      </c>
      <c r="D525" s="2" t="s">
        <v>211</v>
      </c>
      <c r="E525" s="2" t="s">
        <v>211</v>
      </c>
      <c r="F525" s="18">
        <v>45078</v>
      </c>
      <c r="G525" s="2">
        <v>30</v>
      </c>
      <c r="H525" s="19">
        <v>45085</v>
      </c>
      <c r="I525" t="s">
        <v>319</v>
      </c>
      <c r="J525" s="2">
        <v>1</v>
      </c>
      <c r="K525" s="211" t="s">
        <v>184</v>
      </c>
    </row>
    <row r="526" spans="1:11">
      <c r="A526" s="2">
        <f t="shared" si="10"/>
        <v>525</v>
      </c>
      <c r="B526" s="2" t="s">
        <v>210</v>
      </c>
      <c r="C526" s="2">
        <v>2023</v>
      </c>
      <c r="D526" s="2" t="s">
        <v>211</v>
      </c>
      <c r="E526" s="2" t="s">
        <v>211</v>
      </c>
      <c r="F526" s="18">
        <v>45078</v>
      </c>
      <c r="G526" s="2">
        <v>30</v>
      </c>
      <c r="H526" s="19">
        <v>45085</v>
      </c>
      <c r="I526" t="s">
        <v>328</v>
      </c>
      <c r="J526" s="2">
        <v>1</v>
      </c>
      <c r="K526" s="211" t="s">
        <v>184</v>
      </c>
    </row>
    <row r="527" spans="1:11">
      <c r="A527" s="2">
        <f t="shared" si="10"/>
        <v>526</v>
      </c>
      <c r="B527" s="2" t="s">
        <v>210</v>
      </c>
      <c r="C527" s="2">
        <v>2023</v>
      </c>
      <c r="D527" s="2" t="s">
        <v>211</v>
      </c>
      <c r="E527" s="2" t="s">
        <v>211</v>
      </c>
      <c r="F527" s="18">
        <v>45078</v>
      </c>
      <c r="G527" s="2">
        <v>30</v>
      </c>
      <c r="H527" s="19">
        <v>45085</v>
      </c>
      <c r="I527" s="211" t="s">
        <v>286</v>
      </c>
      <c r="J527" s="2">
        <v>1</v>
      </c>
      <c r="K527" s="214" t="s">
        <v>188</v>
      </c>
    </row>
    <row r="528" spans="1:11">
      <c r="A528" s="2">
        <f t="shared" si="10"/>
        <v>527</v>
      </c>
      <c r="B528" s="2" t="s">
        <v>210</v>
      </c>
      <c r="C528" s="2">
        <v>2023</v>
      </c>
      <c r="D528" s="2" t="s">
        <v>211</v>
      </c>
      <c r="E528" s="2" t="s">
        <v>211</v>
      </c>
      <c r="F528" s="18">
        <v>45078</v>
      </c>
      <c r="G528" s="2">
        <v>30</v>
      </c>
      <c r="H528" s="19">
        <v>45086</v>
      </c>
      <c r="I528" t="s">
        <v>328</v>
      </c>
      <c r="J528" s="2">
        <v>1</v>
      </c>
      <c r="K528" s="214" t="s">
        <v>188</v>
      </c>
    </row>
    <row r="529" spans="1:11">
      <c r="A529" s="2">
        <f t="shared" si="10"/>
        <v>528</v>
      </c>
      <c r="B529" s="2" t="s">
        <v>210</v>
      </c>
      <c r="C529" s="2">
        <v>2023</v>
      </c>
      <c r="D529" s="2" t="s">
        <v>211</v>
      </c>
      <c r="E529" s="2" t="s">
        <v>211</v>
      </c>
      <c r="F529" s="18">
        <v>45078</v>
      </c>
      <c r="G529" s="2">
        <v>30</v>
      </c>
      <c r="H529" s="19">
        <v>45088</v>
      </c>
      <c r="I529" t="s">
        <v>328</v>
      </c>
      <c r="J529" s="2">
        <v>1</v>
      </c>
      <c r="K529" s="214" t="s">
        <v>187</v>
      </c>
    </row>
    <row r="530" spans="1:11">
      <c r="A530" s="2">
        <f t="shared" si="10"/>
        <v>529</v>
      </c>
      <c r="B530" s="2" t="s">
        <v>210</v>
      </c>
      <c r="C530" s="2">
        <v>2023</v>
      </c>
      <c r="D530" s="2" t="s">
        <v>211</v>
      </c>
      <c r="E530" s="2" t="s">
        <v>211</v>
      </c>
      <c r="F530" s="18">
        <v>45078</v>
      </c>
      <c r="G530" s="2">
        <v>30</v>
      </c>
      <c r="H530" s="19">
        <v>45089</v>
      </c>
      <c r="I530" t="s">
        <v>359</v>
      </c>
      <c r="J530" s="2">
        <v>1</v>
      </c>
      <c r="K530" s="211" t="s">
        <v>184</v>
      </c>
    </row>
    <row r="531" spans="1:11">
      <c r="A531" s="2">
        <f t="shared" si="10"/>
        <v>530</v>
      </c>
      <c r="B531" s="2" t="s">
        <v>210</v>
      </c>
      <c r="C531" s="2">
        <v>2023</v>
      </c>
      <c r="D531" s="2" t="s">
        <v>211</v>
      </c>
      <c r="E531" s="2" t="s">
        <v>211</v>
      </c>
      <c r="F531" s="18">
        <v>45078</v>
      </c>
      <c r="G531" s="2">
        <v>30</v>
      </c>
      <c r="H531" s="19">
        <v>45091</v>
      </c>
      <c r="I531" t="s">
        <v>328</v>
      </c>
      <c r="J531" s="2">
        <v>1</v>
      </c>
      <c r="K531" s="211" t="s">
        <v>184</v>
      </c>
    </row>
    <row r="532" spans="1:11">
      <c r="A532" s="2">
        <f t="shared" si="10"/>
        <v>531</v>
      </c>
      <c r="B532" s="2" t="s">
        <v>210</v>
      </c>
      <c r="C532" s="2">
        <v>2023</v>
      </c>
      <c r="D532" s="2" t="s">
        <v>211</v>
      </c>
      <c r="E532" s="2" t="s">
        <v>211</v>
      </c>
      <c r="F532" s="18">
        <v>45078</v>
      </c>
      <c r="G532" s="2">
        <v>30</v>
      </c>
      <c r="H532" s="19">
        <v>45093</v>
      </c>
      <c r="I532" s="211" t="s">
        <v>334</v>
      </c>
      <c r="J532" s="2">
        <v>2</v>
      </c>
      <c r="K532" s="214" t="s">
        <v>189</v>
      </c>
    </row>
    <row r="533" spans="1:11">
      <c r="A533" s="2">
        <f t="shared" si="10"/>
        <v>532</v>
      </c>
      <c r="B533" s="2" t="s">
        <v>210</v>
      </c>
      <c r="C533" s="2">
        <v>2023</v>
      </c>
      <c r="D533" s="2" t="s">
        <v>211</v>
      </c>
      <c r="E533" s="2" t="s">
        <v>211</v>
      </c>
      <c r="F533" s="18">
        <v>45078</v>
      </c>
      <c r="G533" s="2">
        <v>30</v>
      </c>
      <c r="H533" s="19">
        <v>45095</v>
      </c>
      <c r="I533" t="s">
        <v>339</v>
      </c>
      <c r="J533" s="2">
        <v>1</v>
      </c>
      <c r="K533" s="214" t="s">
        <v>186</v>
      </c>
    </row>
    <row r="534" spans="1:11">
      <c r="A534" s="2">
        <f t="shared" si="10"/>
        <v>533</v>
      </c>
      <c r="B534" s="2" t="s">
        <v>210</v>
      </c>
      <c r="C534" s="2">
        <v>2023</v>
      </c>
      <c r="D534" s="2" t="s">
        <v>211</v>
      </c>
      <c r="E534" s="2" t="s">
        <v>211</v>
      </c>
      <c r="F534" s="18">
        <v>45078</v>
      </c>
      <c r="G534" s="2">
        <v>30</v>
      </c>
      <c r="H534" s="19">
        <v>45095</v>
      </c>
      <c r="I534" t="s">
        <v>328</v>
      </c>
      <c r="J534" s="2">
        <v>1</v>
      </c>
      <c r="K534" s="214" t="s">
        <v>186</v>
      </c>
    </row>
    <row r="535" spans="1:11">
      <c r="A535" s="2">
        <f t="shared" si="10"/>
        <v>534</v>
      </c>
      <c r="B535" s="2" t="s">
        <v>210</v>
      </c>
      <c r="C535" s="2">
        <v>2023</v>
      </c>
      <c r="D535" s="2" t="s">
        <v>211</v>
      </c>
      <c r="E535" s="2" t="s">
        <v>211</v>
      </c>
      <c r="F535" s="18">
        <v>45078</v>
      </c>
      <c r="G535" s="2">
        <v>30</v>
      </c>
      <c r="H535" s="19">
        <v>45098</v>
      </c>
      <c r="I535" t="s">
        <v>359</v>
      </c>
      <c r="J535" s="2">
        <v>1</v>
      </c>
      <c r="K535" s="214" t="s">
        <v>186</v>
      </c>
    </row>
    <row r="536" spans="1:11">
      <c r="A536" s="2">
        <f t="shared" si="10"/>
        <v>535</v>
      </c>
      <c r="B536" s="2" t="s">
        <v>210</v>
      </c>
      <c r="C536" s="2">
        <v>2023</v>
      </c>
      <c r="D536" s="2" t="s">
        <v>211</v>
      </c>
      <c r="E536" s="2" t="s">
        <v>211</v>
      </c>
      <c r="F536" s="18">
        <v>45078</v>
      </c>
      <c r="G536" s="2">
        <v>30</v>
      </c>
      <c r="H536" s="19">
        <v>45098</v>
      </c>
      <c r="I536" t="s">
        <v>331</v>
      </c>
      <c r="J536" s="2">
        <v>1</v>
      </c>
      <c r="K536" s="214" t="s">
        <v>186</v>
      </c>
    </row>
    <row r="537" spans="1:11">
      <c r="A537" s="2">
        <f t="shared" si="10"/>
        <v>536</v>
      </c>
      <c r="B537" s="2" t="s">
        <v>210</v>
      </c>
      <c r="C537" s="2">
        <v>2023</v>
      </c>
      <c r="D537" s="2" t="s">
        <v>211</v>
      </c>
      <c r="E537" s="2" t="s">
        <v>211</v>
      </c>
      <c r="F537" s="18">
        <v>45078</v>
      </c>
      <c r="G537" s="2">
        <v>30</v>
      </c>
      <c r="H537" s="19">
        <v>45098</v>
      </c>
      <c r="I537" t="s">
        <v>339</v>
      </c>
      <c r="J537" s="2">
        <v>1</v>
      </c>
      <c r="K537" s="214" t="s">
        <v>186</v>
      </c>
    </row>
    <row r="538" spans="1:11">
      <c r="A538" s="2">
        <f t="shared" si="10"/>
        <v>537</v>
      </c>
      <c r="B538" s="2" t="s">
        <v>210</v>
      </c>
      <c r="C538" s="2">
        <v>2023</v>
      </c>
      <c r="D538" s="2" t="s">
        <v>211</v>
      </c>
      <c r="E538" s="2" t="s">
        <v>211</v>
      </c>
      <c r="F538" s="18">
        <v>45078</v>
      </c>
      <c r="G538" s="2">
        <v>30</v>
      </c>
      <c r="H538" s="19">
        <v>45103</v>
      </c>
      <c r="I538" s="211" t="s">
        <v>334</v>
      </c>
      <c r="J538" s="2">
        <v>2</v>
      </c>
      <c r="K538" s="211" t="s">
        <v>189</v>
      </c>
    </row>
    <row r="539" spans="1:11">
      <c r="A539" s="2">
        <f t="shared" si="10"/>
        <v>538</v>
      </c>
      <c r="B539" s="2" t="s">
        <v>210</v>
      </c>
      <c r="C539" s="2">
        <v>2023</v>
      </c>
      <c r="D539" s="2" t="s">
        <v>211</v>
      </c>
      <c r="E539" s="2" t="s">
        <v>211</v>
      </c>
      <c r="F539" s="18">
        <v>45078</v>
      </c>
      <c r="G539" s="2">
        <v>30</v>
      </c>
      <c r="H539" s="19">
        <v>45103</v>
      </c>
      <c r="I539" t="s">
        <v>319</v>
      </c>
      <c r="J539" s="2">
        <v>1</v>
      </c>
      <c r="K539" s="211" t="s">
        <v>186</v>
      </c>
    </row>
    <row r="540" spans="1:11">
      <c r="A540" s="2">
        <f t="shared" si="10"/>
        <v>539</v>
      </c>
      <c r="B540" s="2" t="s">
        <v>210</v>
      </c>
      <c r="C540" s="2">
        <v>2023</v>
      </c>
      <c r="D540" s="2" t="s">
        <v>211</v>
      </c>
      <c r="E540" s="2" t="s">
        <v>211</v>
      </c>
      <c r="F540" s="18">
        <v>45078</v>
      </c>
      <c r="G540" s="2">
        <v>30</v>
      </c>
      <c r="H540" s="19">
        <v>45103</v>
      </c>
      <c r="I540" t="s">
        <v>328</v>
      </c>
      <c r="J540" s="2">
        <v>1</v>
      </c>
      <c r="K540" s="211" t="s">
        <v>185</v>
      </c>
    </row>
    <row r="541" spans="1:11">
      <c r="A541" s="2">
        <f t="shared" si="10"/>
        <v>540</v>
      </c>
      <c r="B541" s="2" t="s">
        <v>210</v>
      </c>
      <c r="C541" s="2">
        <v>2023</v>
      </c>
      <c r="D541" s="2" t="s">
        <v>211</v>
      </c>
      <c r="E541" s="2" t="s">
        <v>211</v>
      </c>
      <c r="F541" s="18">
        <v>45078</v>
      </c>
      <c r="G541" s="2">
        <v>30</v>
      </c>
      <c r="H541" s="19">
        <v>45104</v>
      </c>
      <c r="I541" t="s">
        <v>294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210</v>
      </c>
      <c r="C542" s="2">
        <v>2023</v>
      </c>
      <c r="D542" s="2" t="s">
        <v>211</v>
      </c>
      <c r="E542" s="2" t="s">
        <v>211</v>
      </c>
      <c r="F542" s="18">
        <v>45078</v>
      </c>
      <c r="G542" s="2">
        <v>30</v>
      </c>
      <c r="H542" s="19">
        <v>45106</v>
      </c>
      <c r="I542" t="s">
        <v>1466</v>
      </c>
      <c r="J542" s="2">
        <v>1</v>
      </c>
      <c r="K542" s="3" t="s">
        <v>1467</v>
      </c>
    </row>
    <row r="543" spans="1:11">
      <c r="A543" s="2">
        <f t="shared" si="10"/>
        <v>542</v>
      </c>
      <c r="B543" s="2" t="s">
        <v>210</v>
      </c>
      <c r="C543" s="2">
        <v>2023</v>
      </c>
      <c r="D543" s="2" t="s">
        <v>211</v>
      </c>
      <c r="E543" s="2" t="s">
        <v>211</v>
      </c>
      <c r="F543" s="18">
        <v>45108</v>
      </c>
      <c r="G543" s="2">
        <v>31</v>
      </c>
      <c r="H543" s="19">
        <v>45108</v>
      </c>
      <c r="I543" t="s">
        <v>328</v>
      </c>
      <c r="J543" s="2">
        <v>1</v>
      </c>
      <c r="K543" s="211" t="s">
        <v>184</v>
      </c>
    </row>
    <row r="544" spans="1:11">
      <c r="A544" s="2">
        <f t="shared" si="10"/>
        <v>543</v>
      </c>
      <c r="B544" s="2" t="s">
        <v>210</v>
      </c>
      <c r="C544" s="2">
        <v>2023</v>
      </c>
      <c r="D544" s="2" t="s">
        <v>211</v>
      </c>
      <c r="E544" s="2" t="s">
        <v>211</v>
      </c>
      <c r="F544" s="18">
        <v>45108</v>
      </c>
      <c r="G544" s="2">
        <v>31</v>
      </c>
      <c r="H544" s="19">
        <v>45108</v>
      </c>
      <c r="I544" t="s">
        <v>327</v>
      </c>
      <c r="J544" s="2">
        <v>2</v>
      </c>
      <c r="K544" s="214" t="s">
        <v>188</v>
      </c>
    </row>
    <row r="545" spans="1:11">
      <c r="A545" s="2">
        <f t="shared" si="10"/>
        <v>544</v>
      </c>
      <c r="B545" s="2" t="s">
        <v>210</v>
      </c>
      <c r="C545" s="2">
        <v>2023</v>
      </c>
      <c r="D545" s="2" t="s">
        <v>211</v>
      </c>
      <c r="E545" s="2" t="s">
        <v>211</v>
      </c>
      <c r="F545" s="18">
        <v>45108</v>
      </c>
      <c r="G545" s="2">
        <v>31</v>
      </c>
      <c r="H545" s="19">
        <v>45109</v>
      </c>
      <c r="I545" s="211" t="s">
        <v>1449</v>
      </c>
      <c r="J545" s="2">
        <v>1</v>
      </c>
      <c r="K545" s="213" t="s">
        <v>737</v>
      </c>
    </row>
    <row r="546" spans="1:11">
      <c r="A546" s="2">
        <f t="shared" si="10"/>
        <v>545</v>
      </c>
      <c r="B546" s="2" t="s">
        <v>210</v>
      </c>
      <c r="C546" s="2">
        <v>2023</v>
      </c>
      <c r="D546" s="2" t="s">
        <v>211</v>
      </c>
      <c r="E546" s="2" t="s">
        <v>211</v>
      </c>
      <c r="F546" s="18">
        <v>45108</v>
      </c>
      <c r="G546" s="2">
        <v>31</v>
      </c>
      <c r="H546" s="19">
        <v>45109</v>
      </c>
      <c r="I546" s="211" t="s">
        <v>1449</v>
      </c>
      <c r="J546" s="2">
        <v>1</v>
      </c>
      <c r="K546" s="213" t="s">
        <v>738</v>
      </c>
    </row>
    <row r="547" spans="1:11">
      <c r="A547" s="2">
        <f t="shared" si="10"/>
        <v>546</v>
      </c>
      <c r="B547" s="2" t="s">
        <v>210</v>
      </c>
      <c r="C547" s="2">
        <v>2023</v>
      </c>
      <c r="D547" s="2" t="s">
        <v>211</v>
      </c>
      <c r="E547" s="2" t="s">
        <v>211</v>
      </c>
      <c r="F547" s="18">
        <v>45108</v>
      </c>
      <c r="G547" s="2">
        <v>31</v>
      </c>
      <c r="H547" s="19">
        <v>45109</v>
      </c>
      <c r="I547" s="211" t="s">
        <v>1449</v>
      </c>
      <c r="J547" s="2">
        <v>1</v>
      </c>
      <c r="K547" s="213" t="s">
        <v>739</v>
      </c>
    </row>
    <row r="548" spans="1:11">
      <c r="A548" s="2">
        <f t="shared" si="10"/>
        <v>547</v>
      </c>
      <c r="B548" s="2" t="s">
        <v>210</v>
      </c>
      <c r="C548" s="2">
        <v>2023</v>
      </c>
      <c r="D548" s="2" t="s">
        <v>211</v>
      </c>
      <c r="E548" s="2" t="s">
        <v>211</v>
      </c>
      <c r="F548" s="18">
        <v>45108</v>
      </c>
      <c r="G548" s="2">
        <v>31</v>
      </c>
      <c r="H548" s="19">
        <v>45109</v>
      </c>
      <c r="I548" s="211" t="s">
        <v>1449</v>
      </c>
      <c r="J548" s="2">
        <v>1</v>
      </c>
      <c r="K548" s="213" t="s">
        <v>595</v>
      </c>
    </row>
    <row r="549" spans="1:11">
      <c r="A549" s="2">
        <f t="shared" si="10"/>
        <v>548</v>
      </c>
      <c r="B549" s="2" t="s">
        <v>210</v>
      </c>
      <c r="C549" s="2">
        <v>2023</v>
      </c>
      <c r="D549" s="2" t="s">
        <v>211</v>
      </c>
      <c r="E549" s="2" t="s">
        <v>211</v>
      </c>
      <c r="F549" s="18">
        <v>45108</v>
      </c>
      <c r="G549" s="2">
        <v>31</v>
      </c>
      <c r="H549" s="19">
        <v>45109</v>
      </c>
      <c r="I549" s="211" t="s">
        <v>1449</v>
      </c>
      <c r="J549" s="2">
        <v>1</v>
      </c>
      <c r="K549" s="213" t="s">
        <v>740</v>
      </c>
    </row>
    <row r="550" spans="1:11">
      <c r="A550" s="2">
        <f t="shared" si="10"/>
        <v>549</v>
      </c>
      <c r="B550" s="2" t="s">
        <v>210</v>
      </c>
      <c r="C550" s="2">
        <v>2023</v>
      </c>
      <c r="D550" s="2" t="s">
        <v>211</v>
      </c>
      <c r="E550" s="2" t="s">
        <v>211</v>
      </c>
      <c r="F550" s="18">
        <v>45108</v>
      </c>
      <c r="G550" s="2">
        <v>31</v>
      </c>
      <c r="H550" s="19">
        <v>45109</v>
      </c>
      <c r="I550" t="s">
        <v>328</v>
      </c>
      <c r="J550" s="2">
        <v>1</v>
      </c>
      <c r="K550" s="214" t="s">
        <v>188</v>
      </c>
    </row>
    <row r="551" spans="1:11">
      <c r="A551" s="2">
        <f t="shared" si="10"/>
        <v>550</v>
      </c>
      <c r="B551" s="2" t="s">
        <v>210</v>
      </c>
      <c r="C551" s="2">
        <v>2023</v>
      </c>
      <c r="D551" s="2" t="s">
        <v>211</v>
      </c>
      <c r="E551" s="2" t="s">
        <v>211</v>
      </c>
      <c r="F551" s="18">
        <v>45108</v>
      </c>
      <c r="G551" s="2">
        <v>31</v>
      </c>
      <c r="H551" s="19">
        <v>45112</v>
      </c>
      <c r="I551" t="s">
        <v>319</v>
      </c>
      <c r="J551" s="2">
        <v>1</v>
      </c>
      <c r="K551" s="214" t="s">
        <v>184</v>
      </c>
    </row>
    <row r="552" spans="1:11">
      <c r="A552" s="2">
        <f t="shared" si="10"/>
        <v>551</v>
      </c>
      <c r="B552" s="2" t="s">
        <v>210</v>
      </c>
      <c r="C552" s="2">
        <v>2023</v>
      </c>
      <c r="D552" s="2" t="s">
        <v>211</v>
      </c>
      <c r="E552" s="2" t="s">
        <v>211</v>
      </c>
      <c r="F552" s="18">
        <v>45108</v>
      </c>
      <c r="G552" s="2">
        <v>31</v>
      </c>
      <c r="H552" s="19">
        <v>45112</v>
      </c>
      <c r="I552" t="s">
        <v>332</v>
      </c>
      <c r="J552" s="2">
        <v>1</v>
      </c>
      <c r="K552" s="214" t="s">
        <v>186</v>
      </c>
    </row>
    <row r="553" spans="1:11">
      <c r="A553" s="2">
        <f t="shared" si="10"/>
        <v>552</v>
      </c>
      <c r="B553" s="2" t="s">
        <v>210</v>
      </c>
      <c r="C553" s="2">
        <v>2023</v>
      </c>
      <c r="D553" s="2" t="s">
        <v>211</v>
      </c>
      <c r="E553" s="2" t="s">
        <v>211</v>
      </c>
      <c r="F553" s="18">
        <v>45108</v>
      </c>
      <c r="G553" s="2">
        <v>31</v>
      </c>
      <c r="H553" s="19">
        <v>45112</v>
      </c>
      <c r="I553" t="s">
        <v>328</v>
      </c>
      <c r="J553" s="2">
        <v>1</v>
      </c>
      <c r="K553" s="214" t="s">
        <v>188</v>
      </c>
    </row>
    <row r="554" spans="1:11">
      <c r="A554" s="2">
        <f t="shared" si="10"/>
        <v>553</v>
      </c>
      <c r="B554" s="2" t="s">
        <v>210</v>
      </c>
      <c r="C554" s="2">
        <v>2023</v>
      </c>
      <c r="D554" s="2" t="s">
        <v>211</v>
      </c>
      <c r="E554" s="2" t="s">
        <v>211</v>
      </c>
      <c r="F554" s="18">
        <v>45108</v>
      </c>
      <c r="G554" s="2">
        <v>31</v>
      </c>
      <c r="H554" s="19">
        <v>45113</v>
      </c>
      <c r="I554" t="s">
        <v>294</v>
      </c>
      <c r="J554" s="2">
        <v>2</v>
      </c>
      <c r="K554" s="214" t="s">
        <v>186</v>
      </c>
    </row>
    <row r="555" spans="1:11">
      <c r="A555" s="2">
        <f t="shared" si="10"/>
        <v>554</v>
      </c>
      <c r="B555" s="2" t="s">
        <v>210</v>
      </c>
      <c r="C555" s="2">
        <v>2023</v>
      </c>
      <c r="D555" s="2" t="s">
        <v>211</v>
      </c>
      <c r="E555" s="2" t="s">
        <v>211</v>
      </c>
      <c r="F555" s="18">
        <v>45108</v>
      </c>
      <c r="G555" s="2">
        <v>31</v>
      </c>
      <c r="H555" s="19">
        <v>45113</v>
      </c>
      <c r="I555" t="s">
        <v>319</v>
      </c>
      <c r="J555" s="2">
        <v>1</v>
      </c>
      <c r="K555" s="214" t="s">
        <v>186</v>
      </c>
    </row>
    <row r="556" spans="1:11">
      <c r="A556" s="2">
        <f t="shared" si="10"/>
        <v>555</v>
      </c>
      <c r="B556" s="2" t="s">
        <v>210</v>
      </c>
      <c r="C556" s="2">
        <v>2023</v>
      </c>
      <c r="D556" s="2" t="s">
        <v>211</v>
      </c>
      <c r="E556" s="2" t="s">
        <v>211</v>
      </c>
      <c r="F556" s="18">
        <v>45108</v>
      </c>
      <c r="G556" s="2">
        <v>31</v>
      </c>
      <c r="H556" s="19">
        <v>45116</v>
      </c>
      <c r="I556" t="s">
        <v>328</v>
      </c>
      <c r="J556" s="2">
        <v>1</v>
      </c>
      <c r="K556" s="214" t="s">
        <v>188</v>
      </c>
    </row>
    <row r="557" spans="1:11">
      <c r="A557" s="2">
        <f t="shared" si="10"/>
        <v>556</v>
      </c>
      <c r="B557" s="2" t="s">
        <v>210</v>
      </c>
      <c r="C557" s="2">
        <v>2023</v>
      </c>
      <c r="D557" s="2" t="s">
        <v>211</v>
      </c>
      <c r="E557" s="2" t="s">
        <v>211</v>
      </c>
      <c r="F557" s="18">
        <v>45108</v>
      </c>
      <c r="G557" s="2">
        <v>31</v>
      </c>
      <c r="H557" s="19">
        <v>45116</v>
      </c>
      <c r="I557" t="s">
        <v>328</v>
      </c>
      <c r="J557" s="2">
        <v>1</v>
      </c>
      <c r="K557" s="211" t="s">
        <v>185</v>
      </c>
    </row>
    <row r="558" spans="1:11">
      <c r="A558" s="2">
        <f t="shared" si="10"/>
        <v>557</v>
      </c>
      <c r="B558" s="2" t="s">
        <v>210</v>
      </c>
      <c r="C558" s="2">
        <v>2023</v>
      </c>
      <c r="D558" s="2" t="s">
        <v>211</v>
      </c>
      <c r="E558" s="2" t="s">
        <v>211</v>
      </c>
      <c r="F558" s="18">
        <v>45108</v>
      </c>
      <c r="G558" s="2">
        <v>31</v>
      </c>
      <c r="H558" s="19">
        <v>45118</v>
      </c>
      <c r="I558" s="211" t="s">
        <v>334</v>
      </c>
      <c r="J558" s="2">
        <v>2</v>
      </c>
      <c r="K558" s="214" t="s">
        <v>187</v>
      </c>
    </row>
    <row r="559" spans="1:11">
      <c r="A559" s="2">
        <f t="shared" si="10"/>
        <v>558</v>
      </c>
      <c r="B559" s="2" t="s">
        <v>210</v>
      </c>
      <c r="C559" s="2">
        <v>2023</v>
      </c>
      <c r="D559" s="2" t="s">
        <v>211</v>
      </c>
      <c r="E559" s="2" t="s">
        <v>211</v>
      </c>
      <c r="F559" s="18">
        <v>45108</v>
      </c>
      <c r="G559" s="2">
        <v>31</v>
      </c>
      <c r="H559" s="19">
        <v>45119</v>
      </c>
      <c r="I559" s="211" t="s">
        <v>334</v>
      </c>
      <c r="J559" s="2">
        <v>2</v>
      </c>
      <c r="K559" s="214" t="s">
        <v>188</v>
      </c>
    </row>
    <row r="560" spans="1:11">
      <c r="A560" s="2">
        <f t="shared" si="10"/>
        <v>559</v>
      </c>
      <c r="B560" s="2" t="s">
        <v>210</v>
      </c>
      <c r="C560" s="2">
        <v>2023</v>
      </c>
      <c r="D560" s="2" t="s">
        <v>211</v>
      </c>
      <c r="E560" s="2" t="s">
        <v>211</v>
      </c>
      <c r="F560" s="18">
        <v>45108</v>
      </c>
      <c r="G560" s="2">
        <v>31</v>
      </c>
      <c r="H560" s="19">
        <v>45121</v>
      </c>
      <c r="I560" t="s">
        <v>328</v>
      </c>
      <c r="J560" s="2">
        <v>1</v>
      </c>
      <c r="K560" s="214" t="s">
        <v>188</v>
      </c>
    </row>
    <row r="561" spans="1:11">
      <c r="A561" s="2">
        <f t="shared" si="10"/>
        <v>560</v>
      </c>
      <c r="B561" s="2" t="s">
        <v>210</v>
      </c>
      <c r="C561" s="2">
        <v>2023</v>
      </c>
      <c r="D561" s="2" t="s">
        <v>211</v>
      </c>
      <c r="E561" s="2" t="s">
        <v>211</v>
      </c>
      <c r="F561" s="18">
        <v>45108</v>
      </c>
      <c r="G561" s="2">
        <v>31</v>
      </c>
      <c r="H561" s="19">
        <v>45122</v>
      </c>
      <c r="I561" t="s">
        <v>359</v>
      </c>
      <c r="J561" s="2">
        <v>1</v>
      </c>
      <c r="K561" s="211" t="s">
        <v>184</v>
      </c>
    </row>
    <row r="562" spans="1:11">
      <c r="A562" s="2">
        <f t="shared" si="10"/>
        <v>561</v>
      </c>
      <c r="B562" s="2" t="s">
        <v>210</v>
      </c>
      <c r="C562" s="2">
        <v>2023</v>
      </c>
      <c r="D562" s="2" t="s">
        <v>211</v>
      </c>
      <c r="E562" s="2" t="s">
        <v>211</v>
      </c>
      <c r="F562" s="18">
        <v>45108</v>
      </c>
      <c r="G562" s="2">
        <v>31</v>
      </c>
      <c r="H562" s="19">
        <v>45122</v>
      </c>
      <c r="I562" t="s">
        <v>328</v>
      </c>
      <c r="J562" s="2">
        <v>1</v>
      </c>
      <c r="K562" s="211" t="s">
        <v>189</v>
      </c>
    </row>
    <row r="563" spans="1:11">
      <c r="A563" s="2">
        <f t="shared" si="10"/>
        <v>562</v>
      </c>
      <c r="B563" s="2" t="s">
        <v>210</v>
      </c>
      <c r="C563" s="2">
        <v>2023</v>
      </c>
      <c r="D563" s="2" t="s">
        <v>211</v>
      </c>
      <c r="E563" s="2" t="s">
        <v>211</v>
      </c>
      <c r="F563" s="18">
        <v>45108</v>
      </c>
      <c r="G563" s="2">
        <v>31</v>
      </c>
      <c r="H563" s="19">
        <v>45123</v>
      </c>
      <c r="I563" t="s">
        <v>319</v>
      </c>
      <c r="J563" s="2">
        <v>1</v>
      </c>
      <c r="K563" s="214" t="s">
        <v>188</v>
      </c>
    </row>
    <row r="564" spans="1:11">
      <c r="A564" s="2">
        <f t="shared" si="10"/>
        <v>563</v>
      </c>
      <c r="B564" s="2" t="s">
        <v>210</v>
      </c>
      <c r="C564" s="2">
        <v>2023</v>
      </c>
      <c r="D564" s="2" t="s">
        <v>211</v>
      </c>
      <c r="E564" s="2" t="s">
        <v>211</v>
      </c>
      <c r="F564" s="18">
        <v>45108</v>
      </c>
      <c r="G564" s="2">
        <v>31</v>
      </c>
      <c r="H564" s="19">
        <v>45124</v>
      </c>
      <c r="I564" t="s">
        <v>359</v>
      </c>
      <c r="J564" s="2">
        <v>1</v>
      </c>
      <c r="K564" s="214" t="s">
        <v>188</v>
      </c>
    </row>
    <row r="565" spans="1:11">
      <c r="A565" s="2">
        <f t="shared" si="10"/>
        <v>564</v>
      </c>
      <c r="B565" s="2" t="s">
        <v>210</v>
      </c>
      <c r="C565" s="2">
        <v>2023</v>
      </c>
      <c r="D565" s="2" t="s">
        <v>211</v>
      </c>
      <c r="E565" s="2" t="s">
        <v>211</v>
      </c>
      <c r="F565" s="18">
        <v>45108</v>
      </c>
      <c r="G565" s="2">
        <v>31</v>
      </c>
      <c r="H565" s="19">
        <v>45125</v>
      </c>
      <c r="I565" t="s">
        <v>359</v>
      </c>
      <c r="J565" s="2">
        <v>1</v>
      </c>
      <c r="K565" s="211" t="s">
        <v>188</v>
      </c>
    </row>
    <row r="566" spans="1:11">
      <c r="A566" s="2">
        <f t="shared" si="10"/>
        <v>565</v>
      </c>
      <c r="B566" s="2" t="s">
        <v>210</v>
      </c>
      <c r="C566" s="2">
        <v>2023</v>
      </c>
      <c r="D566" s="2" t="s">
        <v>211</v>
      </c>
      <c r="E566" s="2" t="s">
        <v>211</v>
      </c>
      <c r="F566" s="18">
        <v>45108</v>
      </c>
      <c r="G566" s="2">
        <v>31</v>
      </c>
      <c r="H566" s="19">
        <v>45126</v>
      </c>
      <c r="I566" t="s">
        <v>1468</v>
      </c>
      <c r="J566" s="2">
        <v>1</v>
      </c>
      <c r="K566" s="211" t="s">
        <v>189</v>
      </c>
    </row>
    <row r="567" spans="1:11">
      <c r="A567" s="2">
        <f t="shared" si="10"/>
        <v>566</v>
      </c>
      <c r="B567" s="2" t="s">
        <v>210</v>
      </c>
      <c r="C567" s="2">
        <v>2023</v>
      </c>
      <c r="D567" s="2" t="s">
        <v>211</v>
      </c>
      <c r="E567" s="2" t="s">
        <v>211</v>
      </c>
      <c r="F567" s="18">
        <v>45108</v>
      </c>
      <c r="G567" s="2">
        <v>31</v>
      </c>
      <c r="H567" s="19">
        <v>45127</v>
      </c>
      <c r="I567" t="s">
        <v>1468</v>
      </c>
      <c r="J567" s="2">
        <v>1</v>
      </c>
      <c r="K567" s="211" t="s">
        <v>189</v>
      </c>
    </row>
    <row r="568" spans="1:11">
      <c r="A568" s="2">
        <f t="shared" si="10"/>
        <v>567</v>
      </c>
      <c r="B568" s="2" t="s">
        <v>210</v>
      </c>
      <c r="C568" s="2">
        <v>2023</v>
      </c>
      <c r="D568" s="2" t="s">
        <v>211</v>
      </c>
      <c r="E568" s="2" t="s">
        <v>211</v>
      </c>
      <c r="F568" s="18">
        <v>45108</v>
      </c>
      <c r="G568" s="2">
        <v>31</v>
      </c>
      <c r="H568" s="19">
        <v>45127</v>
      </c>
      <c r="I568" t="s">
        <v>1468</v>
      </c>
      <c r="J568" s="2">
        <v>1</v>
      </c>
      <c r="K568" s="211" t="s">
        <v>186</v>
      </c>
    </row>
    <row r="569" spans="1:11">
      <c r="A569" s="2">
        <f t="shared" si="10"/>
        <v>568</v>
      </c>
      <c r="B569" s="2" t="s">
        <v>210</v>
      </c>
      <c r="C569" s="2">
        <v>2023</v>
      </c>
      <c r="D569" s="2" t="s">
        <v>211</v>
      </c>
      <c r="E569" s="2" t="s">
        <v>211</v>
      </c>
      <c r="F569" s="18">
        <v>45108</v>
      </c>
      <c r="G569" s="2">
        <v>31</v>
      </c>
      <c r="H569" s="19">
        <v>45127</v>
      </c>
      <c r="I569" t="s">
        <v>1468</v>
      </c>
      <c r="J569" s="2">
        <v>1</v>
      </c>
      <c r="K569" s="211" t="s">
        <v>188</v>
      </c>
    </row>
    <row r="570" spans="1:11">
      <c r="A570" s="2">
        <f t="shared" si="10"/>
        <v>569</v>
      </c>
      <c r="B570" s="2" t="s">
        <v>210</v>
      </c>
      <c r="C570" s="2">
        <v>2023</v>
      </c>
      <c r="D570" s="2" t="s">
        <v>211</v>
      </c>
      <c r="E570" s="2" t="s">
        <v>211</v>
      </c>
      <c r="F570" s="18">
        <v>45108</v>
      </c>
      <c r="G570" s="2">
        <v>31</v>
      </c>
      <c r="H570" s="19">
        <v>45127</v>
      </c>
      <c r="I570" t="s">
        <v>328</v>
      </c>
      <c r="J570" s="2">
        <v>1</v>
      </c>
      <c r="K570" s="211" t="s">
        <v>187</v>
      </c>
    </row>
    <row r="571" spans="1:11">
      <c r="A571" s="2">
        <f t="shared" si="10"/>
        <v>570</v>
      </c>
      <c r="B571" s="2" t="s">
        <v>210</v>
      </c>
      <c r="C571" s="2">
        <v>2023</v>
      </c>
      <c r="D571" s="2" t="s">
        <v>211</v>
      </c>
      <c r="E571" s="2" t="s">
        <v>211</v>
      </c>
      <c r="F571" s="18">
        <v>45108</v>
      </c>
      <c r="G571" s="2">
        <v>31</v>
      </c>
      <c r="H571" s="19">
        <v>45128</v>
      </c>
      <c r="I571" t="s">
        <v>1468</v>
      </c>
      <c r="J571" s="2">
        <v>1</v>
      </c>
      <c r="K571" s="211" t="s">
        <v>185</v>
      </c>
    </row>
    <row r="572" spans="1:11">
      <c r="A572" s="2">
        <f t="shared" si="10"/>
        <v>571</v>
      </c>
      <c r="B572" s="2" t="s">
        <v>210</v>
      </c>
      <c r="C572" s="2">
        <v>2023</v>
      </c>
      <c r="D572" s="2" t="s">
        <v>211</v>
      </c>
      <c r="E572" s="2" t="s">
        <v>211</v>
      </c>
      <c r="F572" s="18">
        <v>45108</v>
      </c>
      <c r="G572" s="2">
        <v>31</v>
      </c>
      <c r="H572" s="19">
        <v>45129</v>
      </c>
      <c r="I572" t="s">
        <v>328</v>
      </c>
      <c r="J572" s="2">
        <v>1</v>
      </c>
      <c r="K572" s="211" t="s">
        <v>189</v>
      </c>
    </row>
    <row r="573" spans="1:11">
      <c r="A573" s="2">
        <v>572</v>
      </c>
      <c r="B573" s="2" t="s">
        <v>210</v>
      </c>
      <c r="C573" s="2">
        <v>2023</v>
      </c>
      <c r="D573" s="2" t="s">
        <v>211</v>
      </c>
      <c r="E573" s="2" t="s">
        <v>211</v>
      </c>
      <c r="F573" s="18">
        <v>45108</v>
      </c>
      <c r="G573" s="2">
        <v>31</v>
      </c>
      <c r="H573" s="19">
        <v>45132</v>
      </c>
      <c r="I573" t="s">
        <v>1469</v>
      </c>
      <c r="J573" s="2">
        <v>1</v>
      </c>
      <c r="K573" s="211" t="s">
        <v>189</v>
      </c>
    </row>
    <row r="574" spans="1:11">
      <c r="A574" s="2">
        <f t="shared" ref="A574:A601" si="11">A573+1</f>
        <v>573</v>
      </c>
      <c r="B574" s="2" t="s">
        <v>210</v>
      </c>
      <c r="C574" s="2">
        <v>2023</v>
      </c>
      <c r="D574" s="2" t="s">
        <v>211</v>
      </c>
      <c r="E574" s="2" t="s">
        <v>211</v>
      </c>
      <c r="F574" s="18">
        <v>45108</v>
      </c>
      <c r="G574" s="2">
        <v>31</v>
      </c>
      <c r="H574" s="19">
        <v>45132</v>
      </c>
      <c r="I574" t="s">
        <v>294</v>
      </c>
      <c r="J574" s="2">
        <v>2</v>
      </c>
      <c r="K574" s="211" t="s">
        <v>189</v>
      </c>
    </row>
    <row r="575" spans="1:11">
      <c r="A575" s="2">
        <f t="shared" si="11"/>
        <v>574</v>
      </c>
      <c r="B575" s="2" t="s">
        <v>210</v>
      </c>
      <c r="C575" s="2">
        <v>2023</v>
      </c>
      <c r="D575" s="2" t="s">
        <v>211</v>
      </c>
      <c r="E575" s="2" t="s">
        <v>211</v>
      </c>
      <c r="F575" s="18">
        <v>45108</v>
      </c>
      <c r="G575" s="2">
        <v>31</v>
      </c>
      <c r="H575" s="19">
        <v>45132</v>
      </c>
      <c r="I575" s="211" t="s">
        <v>334</v>
      </c>
      <c r="J575" s="2">
        <v>2</v>
      </c>
      <c r="K575" s="211" t="s">
        <v>188</v>
      </c>
    </row>
    <row r="576" spans="1:11">
      <c r="A576" s="2">
        <f t="shared" si="11"/>
        <v>575</v>
      </c>
      <c r="B576" s="2" t="s">
        <v>210</v>
      </c>
      <c r="C576" s="2">
        <v>2023</v>
      </c>
      <c r="D576" s="2" t="s">
        <v>211</v>
      </c>
      <c r="E576" s="2" t="s">
        <v>211</v>
      </c>
      <c r="F576" s="18">
        <v>45108</v>
      </c>
      <c r="G576" s="2">
        <v>31</v>
      </c>
      <c r="H576" s="19">
        <v>45132</v>
      </c>
      <c r="I576" t="s">
        <v>328</v>
      </c>
      <c r="J576" s="2">
        <v>1</v>
      </c>
      <c r="K576" s="211" t="s">
        <v>189</v>
      </c>
    </row>
    <row r="577" spans="1:11">
      <c r="A577" s="2">
        <f t="shared" si="11"/>
        <v>576</v>
      </c>
      <c r="B577" s="2" t="s">
        <v>210</v>
      </c>
      <c r="C577" s="2">
        <v>2023</v>
      </c>
      <c r="D577" s="2" t="s">
        <v>211</v>
      </c>
      <c r="E577" s="2" t="s">
        <v>211</v>
      </c>
      <c r="F577" s="18">
        <v>45108</v>
      </c>
      <c r="G577" s="2">
        <v>31</v>
      </c>
      <c r="H577" s="19">
        <v>45132</v>
      </c>
      <c r="I577" t="s">
        <v>339</v>
      </c>
      <c r="J577" s="2">
        <v>1</v>
      </c>
      <c r="K577" s="211" t="s">
        <v>184</v>
      </c>
    </row>
    <row r="578" spans="1:11">
      <c r="A578" s="2">
        <f t="shared" si="11"/>
        <v>577</v>
      </c>
      <c r="B578" s="2" t="s">
        <v>210</v>
      </c>
      <c r="C578" s="2">
        <v>2023</v>
      </c>
      <c r="D578" s="2" t="s">
        <v>211</v>
      </c>
      <c r="E578" s="2" t="s">
        <v>211</v>
      </c>
      <c r="F578" s="18">
        <v>45108</v>
      </c>
      <c r="G578" s="2">
        <v>31</v>
      </c>
      <c r="H578" s="19">
        <v>45134</v>
      </c>
      <c r="I578" t="s">
        <v>1470</v>
      </c>
      <c r="J578" s="2">
        <v>1</v>
      </c>
      <c r="K578" s="211" t="s">
        <v>189</v>
      </c>
    </row>
    <row r="579" spans="1:11">
      <c r="A579" s="2">
        <f t="shared" si="11"/>
        <v>578</v>
      </c>
      <c r="B579" s="2" t="s">
        <v>210</v>
      </c>
      <c r="C579" s="2">
        <v>2023</v>
      </c>
      <c r="D579" s="2" t="s">
        <v>211</v>
      </c>
      <c r="E579" s="2" t="s">
        <v>211</v>
      </c>
      <c r="F579" s="18">
        <v>45108</v>
      </c>
      <c r="G579" s="2">
        <v>31</v>
      </c>
      <c r="H579" s="19">
        <v>45134</v>
      </c>
      <c r="I579" t="s">
        <v>328</v>
      </c>
      <c r="J579" s="2">
        <v>1</v>
      </c>
      <c r="K579" s="211" t="s">
        <v>188</v>
      </c>
    </row>
    <row r="580" spans="1:11">
      <c r="A580" s="2">
        <f t="shared" si="11"/>
        <v>579</v>
      </c>
      <c r="B580" s="2" t="s">
        <v>210</v>
      </c>
      <c r="C580" s="2">
        <v>2023</v>
      </c>
      <c r="D580" s="2" t="s">
        <v>211</v>
      </c>
      <c r="E580" s="2" t="s">
        <v>211</v>
      </c>
      <c r="F580" s="18">
        <v>45108</v>
      </c>
      <c r="G580" s="2">
        <v>31</v>
      </c>
      <c r="H580" s="19">
        <v>45134</v>
      </c>
      <c r="I580" t="s">
        <v>339</v>
      </c>
      <c r="J580" s="2">
        <v>1</v>
      </c>
      <c r="K580" s="211" t="s">
        <v>184</v>
      </c>
    </row>
    <row r="581" spans="1:11">
      <c r="A581" s="2">
        <f t="shared" si="11"/>
        <v>580</v>
      </c>
      <c r="B581" s="2" t="s">
        <v>210</v>
      </c>
      <c r="C581" s="2">
        <v>2023</v>
      </c>
      <c r="D581" s="2" t="s">
        <v>211</v>
      </c>
      <c r="E581" s="2" t="s">
        <v>211</v>
      </c>
      <c r="F581" s="18">
        <v>45108</v>
      </c>
      <c r="G581" s="2">
        <v>31</v>
      </c>
      <c r="H581" s="19">
        <v>45134</v>
      </c>
      <c r="I581" t="s">
        <v>1468</v>
      </c>
      <c r="J581" s="2">
        <v>1</v>
      </c>
      <c r="K581" s="211" t="s">
        <v>189</v>
      </c>
    </row>
    <row r="582" spans="1:11">
      <c r="A582" s="2">
        <f t="shared" si="11"/>
        <v>581</v>
      </c>
      <c r="B582" s="2" t="s">
        <v>210</v>
      </c>
      <c r="C582" s="2">
        <v>2023</v>
      </c>
      <c r="D582" s="2" t="s">
        <v>211</v>
      </c>
      <c r="E582" s="2" t="s">
        <v>211</v>
      </c>
      <c r="F582" s="18">
        <v>45108</v>
      </c>
      <c r="G582" s="2">
        <v>31</v>
      </c>
      <c r="H582" s="19">
        <v>45136</v>
      </c>
      <c r="I582" t="s">
        <v>328</v>
      </c>
      <c r="J582" s="2">
        <v>1</v>
      </c>
      <c r="K582" s="211" t="s">
        <v>184</v>
      </c>
    </row>
    <row r="583" spans="1:11">
      <c r="A583" s="2">
        <f t="shared" si="11"/>
        <v>582</v>
      </c>
      <c r="B583" s="2" t="s">
        <v>210</v>
      </c>
      <c r="C583" s="2">
        <v>2023</v>
      </c>
      <c r="D583" s="2" t="s">
        <v>211</v>
      </c>
      <c r="E583" s="2" t="s">
        <v>211</v>
      </c>
      <c r="F583" s="18">
        <v>45108</v>
      </c>
      <c r="G583" s="2">
        <v>31</v>
      </c>
      <c r="H583" s="19">
        <v>45136</v>
      </c>
      <c r="I583" s="211" t="s">
        <v>334</v>
      </c>
      <c r="J583" s="2">
        <v>2</v>
      </c>
      <c r="K583" s="211" t="s">
        <v>184</v>
      </c>
    </row>
    <row r="584" spans="1:11">
      <c r="A584" s="2">
        <f t="shared" si="11"/>
        <v>583</v>
      </c>
      <c r="B584" s="2" t="s">
        <v>210</v>
      </c>
      <c r="C584" s="2">
        <v>2023</v>
      </c>
      <c r="D584" s="2" t="s">
        <v>211</v>
      </c>
      <c r="E584" s="2" t="s">
        <v>211</v>
      </c>
      <c r="F584" s="18">
        <v>45108</v>
      </c>
      <c r="G584" s="2">
        <v>31</v>
      </c>
      <c r="H584" s="19">
        <v>45136</v>
      </c>
      <c r="I584" t="s">
        <v>1469</v>
      </c>
      <c r="J584" s="2">
        <v>1</v>
      </c>
      <c r="K584" s="211" t="s">
        <v>187</v>
      </c>
    </row>
    <row r="585" spans="1:11">
      <c r="A585" s="2">
        <f t="shared" si="11"/>
        <v>584</v>
      </c>
      <c r="B585" s="2" t="s">
        <v>210</v>
      </c>
      <c r="C585" s="2">
        <v>2023</v>
      </c>
      <c r="D585" s="2" t="s">
        <v>211</v>
      </c>
      <c r="E585" s="2" t="s">
        <v>211</v>
      </c>
      <c r="F585" s="18">
        <v>45108</v>
      </c>
      <c r="G585" s="2">
        <v>31</v>
      </c>
      <c r="H585" s="19">
        <v>45136</v>
      </c>
      <c r="I585" t="s">
        <v>286</v>
      </c>
      <c r="J585" s="2">
        <v>1</v>
      </c>
      <c r="K585" s="211" t="s">
        <v>189</v>
      </c>
    </row>
    <row r="586" spans="1:11">
      <c r="A586" s="2">
        <f t="shared" si="11"/>
        <v>585</v>
      </c>
      <c r="B586" s="2" t="s">
        <v>210</v>
      </c>
      <c r="C586" s="2">
        <v>2023</v>
      </c>
      <c r="D586" s="2" t="s">
        <v>211</v>
      </c>
      <c r="E586" s="2" t="s">
        <v>211</v>
      </c>
      <c r="F586" s="18">
        <v>45108</v>
      </c>
      <c r="G586" s="2">
        <v>31</v>
      </c>
      <c r="H586" s="19">
        <v>45136</v>
      </c>
      <c r="I586" t="s">
        <v>344</v>
      </c>
      <c r="J586" s="2">
        <v>1</v>
      </c>
      <c r="K586" s="211" t="s">
        <v>189</v>
      </c>
    </row>
    <row r="587" spans="1:11">
      <c r="A587" s="2">
        <f t="shared" si="11"/>
        <v>586</v>
      </c>
      <c r="B587" s="2" t="s">
        <v>210</v>
      </c>
      <c r="C587" s="2">
        <v>2023</v>
      </c>
      <c r="D587" s="2" t="s">
        <v>211</v>
      </c>
      <c r="E587" s="2" t="s">
        <v>211</v>
      </c>
      <c r="F587" s="18">
        <v>45108</v>
      </c>
      <c r="G587" s="2">
        <v>31</v>
      </c>
      <c r="H587" s="19">
        <v>45137</v>
      </c>
      <c r="I587" t="s">
        <v>328</v>
      </c>
      <c r="J587" s="2">
        <v>1</v>
      </c>
      <c r="K587" s="211" t="s">
        <v>189</v>
      </c>
    </row>
    <row r="588" spans="1:11">
      <c r="A588" s="2">
        <f t="shared" si="11"/>
        <v>587</v>
      </c>
      <c r="B588" s="2" t="s">
        <v>210</v>
      </c>
      <c r="C588" s="2">
        <v>2023</v>
      </c>
      <c r="D588" s="2" t="s">
        <v>211</v>
      </c>
      <c r="E588" s="2" t="s">
        <v>211</v>
      </c>
      <c r="F588" s="18">
        <v>45108</v>
      </c>
      <c r="G588" s="2">
        <v>31</v>
      </c>
      <c r="H588" s="19">
        <v>45138</v>
      </c>
      <c r="I588" s="211" t="s">
        <v>334</v>
      </c>
      <c r="J588" s="2">
        <v>2</v>
      </c>
      <c r="K588" s="211" t="s">
        <v>188</v>
      </c>
    </row>
    <row r="589" spans="1:11">
      <c r="A589" s="2">
        <f t="shared" si="11"/>
        <v>588</v>
      </c>
      <c r="B589" s="2" t="s">
        <v>210</v>
      </c>
      <c r="C589" s="2">
        <v>2023</v>
      </c>
      <c r="D589" s="2" t="s">
        <v>211</v>
      </c>
      <c r="E589" s="2" t="s">
        <v>211</v>
      </c>
      <c r="F589" s="18">
        <v>45108</v>
      </c>
      <c r="G589" s="2">
        <v>31</v>
      </c>
      <c r="H589" s="19">
        <v>45138</v>
      </c>
      <c r="I589" t="s">
        <v>1468</v>
      </c>
      <c r="J589" s="2">
        <v>1</v>
      </c>
      <c r="K589" s="211" t="s">
        <v>189</v>
      </c>
    </row>
    <row r="590" spans="1:11">
      <c r="A590" s="2">
        <f t="shared" si="11"/>
        <v>589</v>
      </c>
      <c r="B590" s="2" t="s">
        <v>210</v>
      </c>
      <c r="C590" s="2">
        <v>2023</v>
      </c>
      <c r="D590" s="2" t="s">
        <v>211</v>
      </c>
      <c r="E590" s="2" t="s">
        <v>211</v>
      </c>
      <c r="F590" s="18">
        <v>45108</v>
      </c>
      <c r="G590" s="2">
        <v>31</v>
      </c>
      <c r="H590" s="19">
        <v>45138</v>
      </c>
      <c r="I590" t="s">
        <v>328</v>
      </c>
      <c r="J590" s="2">
        <v>1</v>
      </c>
      <c r="K590" s="211" t="s">
        <v>185</v>
      </c>
    </row>
    <row r="591" spans="1:11">
      <c r="A591" s="2">
        <f t="shared" si="11"/>
        <v>590</v>
      </c>
      <c r="B591" s="2" t="s">
        <v>210</v>
      </c>
      <c r="C591" s="2">
        <v>2023</v>
      </c>
      <c r="D591" s="2" t="s">
        <v>211</v>
      </c>
      <c r="E591" s="2" t="s">
        <v>211</v>
      </c>
      <c r="F591" s="18">
        <v>45139</v>
      </c>
      <c r="G591" s="2">
        <v>31</v>
      </c>
      <c r="H591" s="19">
        <v>45142</v>
      </c>
      <c r="I591" t="s">
        <v>339</v>
      </c>
      <c r="J591" s="2">
        <v>1</v>
      </c>
      <c r="K591" s="211" t="s">
        <v>184</v>
      </c>
    </row>
    <row r="592" spans="1:11">
      <c r="A592" s="2">
        <f t="shared" si="11"/>
        <v>591</v>
      </c>
      <c r="B592" s="2" t="s">
        <v>210</v>
      </c>
      <c r="C592" s="2">
        <v>2023</v>
      </c>
      <c r="D592" s="2" t="s">
        <v>211</v>
      </c>
      <c r="E592" s="2" t="s">
        <v>211</v>
      </c>
      <c r="F592" s="18">
        <v>45139</v>
      </c>
      <c r="G592" s="2">
        <v>31</v>
      </c>
      <c r="H592" s="19">
        <v>45142</v>
      </c>
      <c r="I592" t="s">
        <v>328</v>
      </c>
      <c r="J592" s="2">
        <v>1</v>
      </c>
      <c r="K592" s="211" t="s">
        <v>185</v>
      </c>
    </row>
    <row r="593" spans="1:11">
      <c r="A593" s="2">
        <f t="shared" si="11"/>
        <v>592</v>
      </c>
      <c r="B593" s="2" t="s">
        <v>210</v>
      </c>
      <c r="C593" s="2">
        <v>2023</v>
      </c>
      <c r="D593" s="2" t="s">
        <v>211</v>
      </c>
      <c r="E593" s="2" t="s">
        <v>211</v>
      </c>
      <c r="F593" s="18">
        <v>45139</v>
      </c>
      <c r="G593" s="2">
        <v>31</v>
      </c>
      <c r="H593" s="19">
        <v>45142</v>
      </c>
      <c r="I593" s="211" t="s">
        <v>1471</v>
      </c>
      <c r="J593" s="2">
        <v>1</v>
      </c>
      <c r="K593" s="211" t="s">
        <v>184</v>
      </c>
    </row>
    <row r="594" spans="1:11">
      <c r="A594" s="2">
        <f t="shared" si="11"/>
        <v>593</v>
      </c>
      <c r="B594" s="2" t="s">
        <v>210</v>
      </c>
      <c r="C594" s="2">
        <v>2023</v>
      </c>
      <c r="D594" s="2" t="s">
        <v>211</v>
      </c>
      <c r="E594" s="2" t="s">
        <v>211</v>
      </c>
      <c r="F594" s="18">
        <v>45139</v>
      </c>
      <c r="G594" s="2">
        <v>31</v>
      </c>
      <c r="H594" s="19">
        <v>45145</v>
      </c>
      <c r="I594" t="s">
        <v>328</v>
      </c>
      <c r="J594" s="2">
        <v>1</v>
      </c>
      <c r="K594" s="211" t="s">
        <v>186</v>
      </c>
    </row>
    <row r="595" spans="1:11">
      <c r="A595" s="2">
        <f t="shared" si="11"/>
        <v>594</v>
      </c>
      <c r="B595" s="2" t="s">
        <v>210</v>
      </c>
      <c r="C595" s="2">
        <v>2023</v>
      </c>
      <c r="D595" s="2" t="s">
        <v>211</v>
      </c>
      <c r="E595" s="2" t="s">
        <v>211</v>
      </c>
      <c r="F595" s="18">
        <v>45139</v>
      </c>
      <c r="G595" s="2">
        <v>31</v>
      </c>
      <c r="H595" s="19">
        <v>45146</v>
      </c>
      <c r="I595" t="s">
        <v>328</v>
      </c>
      <c r="J595" s="2">
        <v>1</v>
      </c>
      <c r="K595" s="211" t="s">
        <v>186</v>
      </c>
    </row>
    <row r="596" spans="1:11">
      <c r="A596" s="2">
        <f t="shared" si="11"/>
        <v>595</v>
      </c>
      <c r="B596" s="2" t="s">
        <v>210</v>
      </c>
      <c r="C596" s="2">
        <v>2023</v>
      </c>
      <c r="D596" s="2" t="s">
        <v>211</v>
      </c>
      <c r="E596" s="2" t="s">
        <v>211</v>
      </c>
      <c r="F596" s="18">
        <v>45139</v>
      </c>
      <c r="G596" s="2">
        <v>31</v>
      </c>
      <c r="H596" s="19">
        <v>45146</v>
      </c>
      <c r="I596" t="s">
        <v>339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210</v>
      </c>
      <c r="C597" s="2">
        <v>2023</v>
      </c>
      <c r="D597" s="2" t="s">
        <v>211</v>
      </c>
      <c r="E597" s="2" t="s">
        <v>211</v>
      </c>
      <c r="F597" s="18">
        <v>45139</v>
      </c>
      <c r="G597" s="2">
        <v>31</v>
      </c>
      <c r="H597" s="19">
        <v>45147</v>
      </c>
      <c r="I597" s="211" t="s">
        <v>334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210</v>
      </c>
      <c r="C598" s="2">
        <v>2023</v>
      </c>
      <c r="D598" s="2" t="s">
        <v>211</v>
      </c>
      <c r="E598" s="2" t="s">
        <v>211</v>
      </c>
      <c r="F598" s="18">
        <v>45139</v>
      </c>
      <c r="G598" s="2">
        <v>31</v>
      </c>
      <c r="H598" s="19">
        <v>45149</v>
      </c>
      <c r="I598" t="s">
        <v>339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210</v>
      </c>
      <c r="C599" s="2">
        <v>2023</v>
      </c>
      <c r="D599" s="2" t="s">
        <v>211</v>
      </c>
      <c r="E599" s="2" t="s">
        <v>211</v>
      </c>
      <c r="F599" s="18">
        <v>45139</v>
      </c>
      <c r="G599" s="2">
        <v>31</v>
      </c>
      <c r="H599" s="19">
        <v>45150</v>
      </c>
      <c r="I599" t="s">
        <v>328</v>
      </c>
      <c r="J599" s="2">
        <v>1</v>
      </c>
      <c r="K599" s="214" t="s">
        <v>185</v>
      </c>
    </row>
    <row r="600" spans="1:11">
      <c r="A600" s="2">
        <f t="shared" si="11"/>
        <v>599</v>
      </c>
      <c r="B600" s="2" t="s">
        <v>210</v>
      </c>
      <c r="C600" s="2">
        <v>2023</v>
      </c>
      <c r="D600" s="2" t="s">
        <v>211</v>
      </c>
      <c r="E600" s="2" t="s">
        <v>211</v>
      </c>
      <c r="F600" s="18">
        <v>45139</v>
      </c>
      <c r="G600" s="2">
        <v>31</v>
      </c>
      <c r="H600" s="19">
        <v>45151</v>
      </c>
      <c r="I600" s="211" t="s">
        <v>334</v>
      </c>
      <c r="J600" s="2">
        <v>2</v>
      </c>
      <c r="K600" s="214" t="s">
        <v>186</v>
      </c>
    </row>
    <row r="601" spans="1:11">
      <c r="A601" s="2">
        <f t="shared" si="11"/>
        <v>600</v>
      </c>
      <c r="B601" s="2" t="s">
        <v>210</v>
      </c>
      <c r="C601" s="2">
        <v>2023</v>
      </c>
      <c r="D601" s="2" t="s">
        <v>211</v>
      </c>
      <c r="E601" s="2" t="s">
        <v>211</v>
      </c>
      <c r="F601" s="18">
        <v>45139</v>
      </c>
      <c r="G601" s="2">
        <v>31</v>
      </c>
      <c r="H601" s="19">
        <v>45151</v>
      </c>
      <c r="I601" t="s">
        <v>1469</v>
      </c>
      <c r="J601" s="2">
        <v>1</v>
      </c>
      <c r="K601" s="214" t="s">
        <v>187</v>
      </c>
    </row>
    <row r="602" spans="1:11">
      <c r="A602" s="2">
        <f t="shared" ref="A602:A603" si="12">A601+1</f>
        <v>601</v>
      </c>
      <c r="B602" s="2" t="s">
        <v>210</v>
      </c>
      <c r="C602" s="2">
        <v>2023</v>
      </c>
      <c r="D602" s="2" t="s">
        <v>211</v>
      </c>
      <c r="E602" s="2" t="s">
        <v>211</v>
      </c>
      <c r="F602" s="18">
        <v>45139</v>
      </c>
      <c r="G602" s="2">
        <v>31</v>
      </c>
      <c r="H602" s="19">
        <v>45152</v>
      </c>
      <c r="I602" s="211" t="s">
        <v>352</v>
      </c>
      <c r="J602" s="2">
        <v>2</v>
      </c>
      <c r="K602" s="214" t="s">
        <v>184</v>
      </c>
    </row>
    <row r="603" spans="1:11">
      <c r="A603" s="2">
        <f t="shared" si="12"/>
        <v>602</v>
      </c>
      <c r="B603" s="2" t="s">
        <v>210</v>
      </c>
      <c r="C603" s="2">
        <v>2023</v>
      </c>
      <c r="D603" s="2" t="s">
        <v>211</v>
      </c>
      <c r="E603" s="2" t="s">
        <v>211</v>
      </c>
      <c r="F603" s="18">
        <v>45139</v>
      </c>
      <c r="G603" s="2">
        <v>31</v>
      </c>
      <c r="H603" s="19">
        <v>45152</v>
      </c>
      <c r="I603" t="s">
        <v>328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210</v>
      </c>
      <c r="C604" s="2">
        <v>2023</v>
      </c>
      <c r="D604" s="2" t="s">
        <v>211</v>
      </c>
      <c r="E604" s="2" t="s">
        <v>211</v>
      </c>
      <c r="F604" s="18">
        <v>45139</v>
      </c>
      <c r="G604" s="2">
        <v>31</v>
      </c>
      <c r="H604" s="19">
        <v>45153</v>
      </c>
      <c r="I604" t="s">
        <v>328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210</v>
      </c>
      <c r="C605" s="2">
        <v>2023</v>
      </c>
      <c r="D605" s="2" t="s">
        <v>211</v>
      </c>
      <c r="E605" s="2" t="s">
        <v>211</v>
      </c>
      <c r="F605" s="18">
        <v>45139</v>
      </c>
      <c r="G605" s="2">
        <v>31</v>
      </c>
      <c r="H605" s="19">
        <v>45154</v>
      </c>
      <c r="I605" t="s">
        <v>1469</v>
      </c>
      <c r="J605" s="2">
        <v>1</v>
      </c>
      <c r="K605" s="214" t="s">
        <v>184</v>
      </c>
    </row>
    <row r="606" spans="1:11">
      <c r="A606" s="2">
        <f t="shared" si="13"/>
        <v>605</v>
      </c>
      <c r="B606" s="2" t="s">
        <v>210</v>
      </c>
      <c r="C606" s="2">
        <v>2023</v>
      </c>
      <c r="D606" s="2" t="s">
        <v>211</v>
      </c>
      <c r="E606" s="2" t="s">
        <v>211</v>
      </c>
      <c r="F606" s="18">
        <v>45139</v>
      </c>
      <c r="G606" s="2">
        <v>31</v>
      </c>
      <c r="H606" s="19">
        <v>45159</v>
      </c>
      <c r="I606" t="s">
        <v>1469</v>
      </c>
      <c r="J606" s="2">
        <v>1</v>
      </c>
      <c r="K606" s="214" t="s">
        <v>185</v>
      </c>
    </row>
    <row r="607" spans="1:11">
      <c r="A607" s="2">
        <f t="shared" si="13"/>
        <v>606</v>
      </c>
      <c r="B607" s="2" t="s">
        <v>210</v>
      </c>
      <c r="C607" s="2">
        <v>2023</v>
      </c>
      <c r="D607" s="2" t="s">
        <v>211</v>
      </c>
      <c r="E607" s="2" t="s">
        <v>211</v>
      </c>
      <c r="F607" s="18">
        <v>45139</v>
      </c>
      <c r="G607" s="2">
        <v>31</v>
      </c>
      <c r="H607" s="19">
        <v>45161</v>
      </c>
      <c r="I607" t="s">
        <v>328</v>
      </c>
      <c r="J607" s="2">
        <v>1</v>
      </c>
      <c r="K607" s="214" t="s">
        <v>185</v>
      </c>
    </row>
    <row r="608" spans="1:11">
      <c r="A608" s="2">
        <f t="shared" si="13"/>
        <v>607</v>
      </c>
      <c r="B608" s="2" t="s">
        <v>210</v>
      </c>
      <c r="C608" s="2">
        <v>2023</v>
      </c>
      <c r="D608" s="2" t="s">
        <v>211</v>
      </c>
      <c r="E608" s="2" t="s">
        <v>211</v>
      </c>
      <c r="F608" s="18">
        <v>45139</v>
      </c>
      <c r="G608" s="2">
        <v>31</v>
      </c>
      <c r="H608" s="19">
        <v>45162</v>
      </c>
      <c r="I608" t="s">
        <v>328</v>
      </c>
      <c r="J608" s="2">
        <v>1</v>
      </c>
      <c r="K608" t="s">
        <v>188</v>
      </c>
    </row>
    <row r="609" spans="1:11">
      <c r="A609" s="2">
        <f t="shared" si="13"/>
        <v>608</v>
      </c>
      <c r="B609" s="210" t="s">
        <v>210</v>
      </c>
      <c r="C609" s="2">
        <v>2023</v>
      </c>
      <c r="D609" s="2" t="s">
        <v>211</v>
      </c>
      <c r="E609" s="2" t="s">
        <v>211</v>
      </c>
      <c r="F609" s="18">
        <v>45139</v>
      </c>
      <c r="G609" s="2">
        <v>31</v>
      </c>
      <c r="H609" s="19">
        <v>45163</v>
      </c>
      <c r="I609" s="211" t="s">
        <v>334</v>
      </c>
      <c r="J609" s="2">
        <v>2</v>
      </c>
      <c r="K609" s="214" t="s">
        <v>186</v>
      </c>
    </row>
    <row r="610" spans="1:11">
      <c r="A610" s="2">
        <f>A609+1</f>
        <v>609</v>
      </c>
      <c r="B610" s="210" t="s">
        <v>210</v>
      </c>
      <c r="C610" s="2">
        <v>2023</v>
      </c>
      <c r="D610" s="2" t="s">
        <v>211</v>
      </c>
      <c r="E610" s="2" t="s">
        <v>211</v>
      </c>
      <c r="F610" s="18">
        <v>45139</v>
      </c>
      <c r="G610" s="2">
        <v>31</v>
      </c>
      <c r="H610" s="19">
        <v>45164</v>
      </c>
      <c r="I610" t="s">
        <v>328</v>
      </c>
      <c r="J610" s="2">
        <v>1</v>
      </c>
      <c r="K610" t="s">
        <v>188</v>
      </c>
    </row>
    <row r="611" spans="1:11">
      <c r="A611" s="2">
        <f>A610+1</f>
        <v>610</v>
      </c>
      <c r="B611" s="210" t="s">
        <v>210</v>
      </c>
      <c r="C611" s="2">
        <v>2023</v>
      </c>
      <c r="D611" s="2" t="s">
        <v>211</v>
      </c>
      <c r="E611" s="2" t="s">
        <v>211</v>
      </c>
      <c r="F611" s="18">
        <v>45139</v>
      </c>
      <c r="G611" s="2">
        <v>31</v>
      </c>
      <c r="H611" s="19">
        <v>45165</v>
      </c>
      <c r="I611" t="s">
        <v>328</v>
      </c>
      <c r="J611" s="2">
        <v>1</v>
      </c>
      <c r="K611" s="211" t="s">
        <v>184</v>
      </c>
    </row>
    <row r="612" spans="1:11">
      <c r="A612" s="2">
        <f>A611+1</f>
        <v>611</v>
      </c>
      <c r="B612" s="210" t="s">
        <v>210</v>
      </c>
      <c r="C612" s="2">
        <v>2023</v>
      </c>
      <c r="D612" s="2" t="s">
        <v>211</v>
      </c>
      <c r="E612" s="2" t="s">
        <v>211</v>
      </c>
      <c r="F612" s="18">
        <v>45139</v>
      </c>
      <c r="G612" s="2">
        <v>31</v>
      </c>
      <c r="H612" s="19">
        <v>45165</v>
      </c>
      <c r="I612" s="211" t="s">
        <v>334</v>
      </c>
      <c r="J612" s="2">
        <v>2</v>
      </c>
      <c r="K612" s="214" t="s">
        <v>186</v>
      </c>
    </row>
    <row r="613" spans="1:11">
      <c r="A613" s="2">
        <f>A612+1</f>
        <v>612</v>
      </c>
      <c r="B613" s="210" t="s">
        <v>210</v>
      </c>
      <c r="C613" s="2">
        <v>2023</v>
      </c>
      <c r="D613" s="2" t="s">
        <v>211</v>
      </c>
      <c r="E613" s="2" t="s">
        <v>211</v>
      </c>
      <c r="F613" s="18">
        <v>45139</v>
      </c>
      <c r="G613" s="2">
        <v>31</v>
      </c>
      <c r="H613" s="19">
        <v>45166</v>
      </c>
      <c r="I613" t="s">
        <v>328</v>
      </c>
      <c r="J613" s="2">
        <v>1</v>
      </c>
      <c r="K613" s="214" t="s">
        <v>185</v>
      </c>
    </row>
    <row r="614" spans="1:11">
      <c r="A614" s="2">
        <f t="shared" ref="A614:A615" si="14">A613+1</f>
        <v>613</v>
      </c>
      <c r="B614" s="210" t="s">
        <v>210</v>
      </c>
      <c r="C614" s="2">
        <v>2023</v>
      </c>
      <c r="D614" s="2" t="s">
        <v>211</v>
      </c>
      <c r="E614" s="2" t="s">
        <v>211</v>
      </c>
      <c r="F614" s="18">
        <v>45139</v>
      </c>
      <c r="G614" s="2">
        <v>31</v>
      </c>
      <c r="H614" s="19">
        <v>45168</v>
      </c>
      <c r="I614" t="s">
        <v>328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10" t="s">
        <v>210</v>
      </c>
      <c r="C615" s="2">
        <v>2023</v>
      </c>
      <c r="D615" s="2" t="s">
        <v>211</v>
      </c>
      <c r="E615" s="2" t="s">
        <v>211</v>
      </c>
      <c r="F615" s="18">
        <v>45139</v>
      </c>
      <c r="G615" s="2">
        <v>31</v>
      </c>
      <c r="H615" s="19">
        <v>45168</v>
      </c>
      <c r="I615" s="211" t="s">
        <v>334</v>
      </c>
      <c r="J615" s="2">
        <v>2</v>
      </c>
      <c r="K615" s="214" t="s">
        <v>186</v>
      </c>
    </row>
    <row r="616" spans="1:11">
      <c r="A616" s="2">
        <f t="shared" ref="A616:A619" si="15">A615+1</f>
        <v>615</v>
      </c>
      <c r="B616" s="210" t="s">
        <v>210</v>
      </c>
      <c r="C616" s="2">
        <v>2023</v>
      </c>
      <c r="D616" s="2" t="s">
        <v>211</v>
      </c>
      <c r="E616" s="2" t="s">
        <v>211</v>
      </c>
      <c r="F616" s="18">
        <v>45139</v>
      </c>
      <c r="G616" s="2">
        <v>31</v>
      </c>
      <c r="H616" s="19">
        <v>45169</v>
      </c>
      <c r="I616" t="s">
        <v>328</v>
      </c>
      <c r="J616" s="2">
        <v>1</v>
      </c>
      <c r="K616" s="214" t="s">
        <v>186</v>
      </c>
    </row>
    <row r="617" spans="1:11">
      <c r="A617" s="2">
        <f t="shared" si="15"/>
        <v>616</v>
      </c>
      <c r="B617" s="210" t="s">
        <v>210</v>
      </c>
      <c r="C617" s="2">
        <v>2023</v>
      </c>
      <c r="D617" s="2" t="s">
        <v>211</v>
      </c>
      <c r="E617" s="2" t="s">
        <v>211</v>
      </c>
      <c r="F617" s="18">
        <v>45139</v>
      </c>
      <c r="G617" s="2">
        <v>31</v>
      </c>
      <c r="H617" s="19">
        <v>45169</v>
      </c>
      <c r="I617" t="s">
        <v>286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10" t="s">
        <v>210</v>
      </c>
      <c r="C618" s="2">
        <v>2023</v>
      </c>
      <c r="D618" s="2" t="s">
        <v>211</v>
      </c>
      <c r="E618" s="2" t="s">
        <v>211</v>
      </c>
      <c r="F618" s="18">
        <v>45139</v>
      </c>
      <c r="G618" s="2">
        <v>31</v>
      </c>
      <c r="H618" s="19">
        <v>45169</v>
      </c>
      <c r="I618" s="211" t="s">
        <v>1472</v>
      </c>
      <c r="J618" s="2">
        <v>1</v>
      </c>
      <c r="K618" s="214" t="s">
        <v>187</v>
      </c>
    </row>
    <row r="619" spans="1:11">
      <c r="A619" s="2">
        <f t="shared" si="15"/>
        <v>618</v>
      </c>
      <c r="B619" s="210" t="s">
        <v>210</v>
      </c>
      <c r="C619" s="2">
        <v>2023</v>
      </c>
      <c r="D619" s="2" t="s">
        <v>211</v>
      </c>
      <c r="E619" s="2" t="s">
        <v>211</v>
      </c>
      <c r="F619" s="18">
        <v>45170</v>
      </c>
      <c r="G619" s="2">
        <v>31</v>
      </c>
      <c r="H619" s="19">
        <v>45173</v>
      </c>
      <c r="I619" s="211" t="s">
        <v>1472</v>
      </c>
      <c r="J619" s="2">
        <v>1</v>
      </c>
      <c r="K619" s="3" t="s">
        <v>188</v>
      </c>
    </row>
    <row r="620" spans="1:11">
      <c r="A620" s="2">
        <f>A619+1</f>
        <v>619</v>
      </c>
      <c r="B620" s="210" t="s">
        <v>210</v>
      </c>
      <c r="C620" s="2">
        <v>2023</v>
      </c>
      <c r="D620" s="2" t="s">
        <v>211</v>
      </c>
      <c r="E620" s="2" t="s">
        <v>211</v>
      </c>
      <c r="F620" s="18">
        <v>45170</v>
      </c>
      <c r="G620" s="2">
        <v>31</v>
      </c>
      <c r="H620" s="19">
        <v>45174</v>
      </c>
      <c r="I620" t="s">
        <v>328</v>
      </c>
      <c r="J620" s="2">
        <v>1</v>
      </c>
      <c r="K620" t="s">
        <v>188</v>
      </c>
    </row>
    <row r="621" spans="1:11">
      <c r="A621" s="2">
        <f>A620+1</f>
        <v>620</v>
      </c>
      <c r="B621" s="210" t="s">
        <v>210</v>
      </c>
      <c r="C621" s="2">
        <v>2023</v>
      </c>
      <c r="D621" s="2" t="s">
        <v>211</v>
      </c>
      <c r="E621" s="2" t="s">
        <v>211</v>
      </c>
      <c r="F621" s="18">
        <v>45170</v>
      </c>
      <c r="G621" s="2">
        <v>31</v>
      </c>
      <c r="H621" s="19">
        <v>45174</v>
      </c>
      <c r="I621" s="211" t="s">
        <v>1472</v>
      </c>
      <c r="J621" s="2">
        <v>1</v>
      </c>
      <c r="K621" t="s">
        <v>188</v>
      </c>
    </row>
    <row r="622" spans="1:11">
      <c r="A622" s="2">
        <f>A621+1</f>
        <v>621</v>
      </c>
      <c r="B622" s="210" t="s">
        <v>210</v>
      </c>
      <c r="C622" s="2">
        <v>2023</v>
      </c>
      <c r="D622" s="2" t="s">
        <v>211</v>
      </c>
      <c r="E622" s="2" t="s">
        <v>211</v>
      </c>
      <c r="F622" s="18">
        <v>45170</v>
      </c>
      <c r="G622" s="2">
        <v>31</v>
      </c>
      <c r="H622" s="19">
        <v>45174</v>
      </c>
      <c r="I622" s="211" t="s">
        <v>1468</v>
      </c>
      <c r="J622" s="2">
        <v>1</v>
      </c>
      <c r="K622" s="211" t="s">
        <v>184</v>
      </c>
    </row>
    <row r="623" spans="1:11">
      <c r="A623" s="2">
        <f>A622+1</f>
        <v>622</v>
      </c>
      <c r="B623" s="210" t="s">
        <v>210</v>
      </c>
      <c r="C623" s="2">
        <v>2023</v>
      </c>
      <c r="D623" s="2" t="s">
        <v>211</v>
      </c>
      <c r="E623" s="2" t="s">
        <v>211</v>
      </c>
      <c r="F623" s="18">
        <v>45170</v>
      </c>
      <c r="G623" s="2">
        <v>31</v>
      </c>
      <c r="H623" s="19">
        <v>45174</v>
      </c>
      <c r="I623" t="s">
        <v>1468</v>
      </c>
      <c r="J623" s="2">
        <v>1</v>
      </c>
      <c r="K623" s="211" t="s">
        <v>185</v>
      </c>
    </row>
    <row r="624" spans="1:11">
      <c r="A624" s="2">
        <f t="shared" ref="A624:A626" si="16">A623+1</f>
        <v>623</v>
      </c>
      <c r="B624" s="210" t="s">
        <v>210</v>
      </c>
      <c r="C624" s="2">
        <v>2023</v>
      </c>
      <c r="D624" s="2" t="s">
        <v>211</v>
      </c>
      <c r="E624" s="2" t="s">
        <v>211</v>
      </c>
      <c r="F624" s="18">
        <v>45170</v>
      </c>
      <c r="G624" s="2">
        <v>31</v>
      </c>
      <c r="H624" s="19">
        <v>45176</v>
      </c>
      <c r="I624" t="s">
        <v>328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10" t="s">
        <v>210</v>
      </c>
      <c r="C625" s="2">
        <v>2023</v>
      </c>
      <c r="D625" s="2" t="s">
        <v>211</v>
      </c>
      <c r="E625" s="2" t="s">
        <v>211</v>
      </c>
      <c r="F625" s="18">
        <v>45170</v>
      </c>
      <c r="G625" s="2">
        <v>31</v>
      </c>
      <c r="H625" s="19">
        <v>45176</v>
      </c>
      <c r="I625" t="s">
        <v>332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10" t="s">
        <v>210</v>
      </c>
      <c r="C626" s="2">
        <v>2023</v>
      </c>
      <c r="D626" s="2" t="s">
        <v>211</v>
      </c>
      <c r="E626" s="2" t="s">
        <v>211</v>
      </c>
      <c r="F626" s="18">
        <v>45170</v>
      </c>
      <c r="G626" s="2">
        <v>31</v>
      </c>
      <c r="H626" s="19">
        <v>45176</v>
      </c>
      <c r="I626" t="s">
        <v>328</v>
      </c>
      <c r="J626" s="2">
        <v>1</v>
      </c>
      <c r="K626" s="3" t="s">
        <v>188</v>
      </c>
    </row>
    <row r="627" spans="1:11">
      <c r="A627" s="2">
        <f>A626+1</f>
        <v>626</v>
      </c>
      <c r="B627" s="210" t="s">
        <v>210</v>
      </c>
      <c r="C627" s="2">
        <v>2023</v>
      </c>
      <c r="D627" s="2" t="s">
        <v>211</v>
      </c>
      <c r="E627" s="2" t="s">
        <v>211</v>
      </c>
      <c r="F627" s="18">
        <v>45170</v>
      </c>
      <c r="G627" s="2">
        <v>31</v>
      </c>
      <c r="H627" s="19">
        <v>45177</v>
      </c>
      <c r="I627" t="s">
        <v>328</v>
      </c>
      <c r="J627" s="2">
        <v>1</v>
      </c>
      <c r="K627" s="211" t="s">
        <v>186</v>
      </c>
    </row>
    <row r="628" spans="1:11">
      <c r="A628" s="2">
        <f>A627+1</f>
        <v>627</v>
      </c>
      <c r="B628" s="210" t="s">
        <v>210</v>
      </c>
      <c r="C628" s="2">
        <v>2023</v>
      </c>
      <c r="D628" s="2" t="s">
        <v>211</v>
      </c>
      <c r="E628" s="2" t="s">
        <v>211</v>
      </c>
      <c r="F628" s="18">
        <v>45170</v>
      </c>
      <c r="G628" s="2">
        <v>31</v>
      </c>
      <c r="H628" s="19">
        <v>45179</v>
      </c>
      <c r="I628" t="s">
        <v>286</v>
      </c>
      <c r="J628" s="2">
        <v>1</v>
      </c>
      <c r="K628" s="214" t="s">
        <v>187</v>
      </c>
    </row>
    <row r="629" spans="1:11">
      <c r="A629" s="2">
        <f>A628+1</f>
        <v>628</v>
      </c>
      <c r="B629" s="210" t="s">
        <v>210</v>
      </c>
      <c r="C629" s="2">
        <v>2023</v>
      </c>
      <c r="D629" s="2" t="s">
        <v>211</v>
      </c>
      <c r="E629" s="2" t="s">
        <v>211</v>
      </c>
      <c r="F629" s="18">
        <v>45170</v>
      </c>
      <c r="G629" s="2">
        <v>31</v>
      </c>
      <c r="H629" s="19">
        <v>45180</v>
      </c>
      <c r="I629" t="s">
        <v>328</v>
      </c>
      <c r="J629" s="2">
        <v>1</v>
      </c>
      <c r="K629" s="3" t="s">
        <v>188</v>
      </c>
    </row>
    <row r="630" spans="1:11">
      <c r="A630" s="2">
        <f>A629+1</f>
        <v>629</v>
      </c>
      <c r="B630" s="210" t="s">
        <v>210</v>
      </c>
      <c r="C630" s="2">
        <v>2023</v>
      </c>
      <c r="D630" s="2" t="s">
        <v>211</v>
      </c>
      <c r="E630" s="2" t="s">
        <v>211</v>
      </c>
      <c r="F630" s="18">
        <v>45170</v>
      </c>
      <c r="G630" s="2">
        <v>31</v>
      </c>
      <c r="H630" s="19">
        <v>45181</v>
      </c>
      <c r="I630" t="s">
        <v>359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10" t="s">
        <v>210</v>
      </c>
      <c r="C631" s="2">
        <v>2023</v>
      </c>
      <c r="D631" s="2" t="s">
        <v>211</v>
      </c>
      <c r="E631" s="2" t="s">
        <v>211</v>
      </c>
      <c r="F631" s="18">
        <v>45170</v>
      </c>
      <c r="G631" s="2">
        <v>31</v>
      </c>
      <c r="H631" s="19">
        <v>45182</v>
      </c>
      <c r="I631" s="211" t="s">
        <v>1468</v>
      </c>
      <c r="J631" s="2">
        <v>1</v>
      </c>
      <c r="K631" s="214" t="s">
        <v>189</v>
      </c>
    </row>
    <row r="632" spans="1:11">
      <c r="A632" s="2">
        <f t="shared" si="17"/>
        <v>631</v>
      </c>
      <c r="B632" s="210" t="s">
        <v>210</v>
      </c>
      <c r="C632" s="2">
        <v>2023</v>
      </c>
      <c r="D632" s="2" t="s">
        <v>211</v>
      </c>
      <c r="E632" s="2" t="s">
        <v>211</v>
      </c>
      <c r="F632" s="18">
        <v>45170</v>
      </c>
      <c r="G632" s="2">
        <v>31</v>
      </c>
      <c r="H632" s="19">
        <v>45182</v>
      </c>
      <c r="I632" t="s">
        <v>1468</v>
      </c>
      <c r="J632" s="2">
        <v>1</v>
      </c>
      <c r="K632" s="214" t="s">
        <v>189</v>
      </c>
    </row>
    <row r="633" spans="1:11">
      <c r="A633" s="2">
        <f t="shared" si="17"/>
        <v>632</v>
      </c>
      <c r="B633" s="210" t="s">
        <v>210</v>
      </c>
      <c r="C633" s="2">
        <v>2023</v>
      </c>
      <c r="D633" s="2" t="s">
        <v>211</v>
      </c>
      <c r="E633" s="2" t="s">
        <v>211</v>
      </c>
      <c r="F633" s="18">
        <v>45170</v>
      </c>
      <c r="G633" s="2">
        <v>31</v>
      </c>
      <c r="H633" s="19">
        <v>45182</v>
      </c>
      <c r="I633" s="211" t="s">
        <v>360</v>
      </c>
      <c r="J633" s="2">
        <v>1</v>
      </c>
      <c r="K633" s="214" t="s">
        <v>189</v>
      </c>
    </row>
    <row r="634" spans="1:11">
      <c r="A634" s="2">
        <f t="shared" si="17"/>
        <v>633</v>
      </c>
      <c r="B634" s="210" t="s">
        <v>210</v>
      </c>
      <c r="C634" s="2">
        <v>2023</v>
      </c>
      <c r="D634" s="2" t="s">
        <v>211</v>
      </c>
      <c r="E634" s="2" t="s">
        <v>211</v>
      </c>
      <c r="F634" s="18">
        <v>45170</v>
      </c>
      <c r="G634" s="2">
        <v>31</v>
      </c>
      <c r="H634" s="19">
        <v>45182</v>
      </c>
      <c r="I634" t="s">
        <v>320</v>
      </c>
      <c r="J634" s="2">
        <v>1</v>
      </c>
      <c r="K634" s="214" t="s">
        <v>189</v>
      </c>
    </row>
    <row r="635" spans="1:11">
      <c r="A635" s="2">
        <f t="shared" si="17"/>
        <v>634</v>
      </c>
      <c r="B635" s="210" t="s">
        <v>210</v>
      </c>
      <c r="C635" s="2">
        <v>2023</v>
      </c>
      <c r="D635" s="2" t="s">
        <v>211</v>
      </c>
      <c r="E635" s="2" t="s">
        <v>211</v>
      </c>
      <c r="F635" s="18">
        <v>45170</v>
      </c>
      <c r="G635" s="2">
        <v>31</v>
      </c>
      <c r="H635" s="19">
        <v>45182</v>
      </c>
      <c r="I635" s="211" t="s">
        <v>361</v>
      </c>
      <c r="J635" s="2">
        <v>1</v>
      </c>
      <c r="K635" s="214" t="s">
        <v>189</v>
      </c>
    </row>
    <row r="636" spans="1:11">
      <c r="A636" s="2">
        <f t="shared" si="17"/>
        <v>635</v>
      </c>
      <c r="B636" s="210" t="s">
        <v>210</v>
      </c>
      <c r="C636" s="2">
        <v>2023</v>
      </c>
      <c r="D636" s="2" t="s">
        <v>211</v>
      </c>
      <c r="E636" s="2" t="s">
        <v>211</v>
      </c>
      <c r="F636" s="18">
        <v>45170</v>
      </c>
      <c r="G636" s="2">
        <v>31</v>
      </c>
      <c r="H636" s="19">
        <v>45182</v>
      </c>
      <c r="I636" s="211" t="s">
        <v>360</v>
      </c>
      <c r="J636" s="2">
        <v>1</v>
      </c>
      <c r="K636" s="214" t="s">
        <v>189</v>
      </c>
    </row>
    <row r="637" spans="1:11">
      <c r="A637" s="2">
        <f t="shared" ref="A637:A642" si="18">A636+1</f>
        <v>636</v>
      </c>
      <c r="B637" s="210" t="s">
        <v>210</v>
      </c>
      <c r="C637" s="2">
        <v>2023</v>
      </c>
      <c r="D637" s="2" t="s">
        <v>211</v>
      </c>
      <c r="E637" s="2" t="s">
        <v>211</v>
      </c>
      <c r="F637" s="18">
        <v>45170</v>
      </c>
      <c r="G637" s="2">
        <v>31</v>
      </c>
      <c r="H637" s="19">
        <v>45183</v>
      </c>
      <c r="I637" s="211" t="s">
        <v>1468</v>
      </c>
      <c r="J637" s="2">
        <v>1</v>
      </c>
      <c r="K637" s="214" t="s">
        <v>189</v>
      </c>
    </row>
    <row r="638" spans="1:11">
      <c r="A638" s="2">
        <f t="shared" si="18"/>
        <v>637</v>
      </c>
      <c r="B638" s="210" t="s">
        <v>210</v>
      </c>
      <c r="C638" s="2">
        <v>2023</v>
      </c>
      <c r="D638" s="2" t="s">
        <v>211</v>
      </c>
      <c r="E638" s="2" t="s">
        <v>211</v>
      </c>
      <c r="F638" s="18">
        <v>45170</v>
      </c>
      <c r="G638" s="2">
        <v>31</v>
      </c>
      <c r="H638" s="19">
        <v>45183</v>
      </c>
      <c r="I638" s="211" t="s">
        <v>1468</v>
      </c>
      <c r="J638" s="2">
        <v>1</v>
      </c>
      <c r="K638" s="214" t="s">
        <v>189</v>
      </c>
    </row>
    <row r="639" spans="1:11">
      <c r="A639" s="2">
        <f t="shared" si="18"/>
        <v>638</v>
      </c>
      <c r="B639" s="210" t="s">
        <v>210</v>
      </c>
      <c r="C639" s="2">
        <v>2023</v>
      </c>
      <c r="D639" s="2" t="s">
        <v>211</v>
      </c>
      <c r="E639" s="2" t="s">
        <v>211</v>
      </c>
      <c r="F639" s="18">
        <v>45170</v>
      </c>
      <c r="G639" s="2">
        <v>31</v>
      </c>
      <c r="H639" s="19">
        <v>45183</v>
      </c>
      <c r="I639" s="211" t="s">
        <v>1468</v>
      </c>
      <c r="J639" s="2">
        <v>1</v>
      </c>
      <c r="K639" s="214" t="s">
        <v>189</v>
      </c>
    </row>
    <row r="640" spans="1:11">
      <c r="A640" s="2">
        <f t="shared" si="18"/>
        <v>639</v>
      </c>
      <c r="B640" s="210" t="s">
        <v>210</v>
      </c>
      <c r="C640" s="2">
        <v>2023</v>
      </c>
      <c r="D640" s="2" t="s">
        <v>211</v>
      </c>
      <c r="E640" s="2" t="s">
        <v>211</v>
      </c>
      <c r="F640" s="18">
        <v>45170</v>
      </c>
      <c r="G640" s="2">
        <v>31</v>
      </c>
      <c r="H640" s="19">
        <v>45183</v>
      </c>
      <c r="I640" s="211" t="s">
        <v>1468</v>
      </c>
      <c r="J640" s="2">
        <v>1</v>
      </c>
      <c r="K640" s="214" t="s">
        <v>189</v>
      </c>
    </row>
    <row r="641" spans="1:11">
      <c r="A641" s="2">
        <f t="shared" si="18"/>
        <v>640</v>
      </c>
      <c r="B641" s="210" t="s">
        <v>210</v>
      </c>
      <c r="C641" s="2">
        <v>2023</v>
      </c>
      <c r="D641" s="2" t="s">
        <v>211</v>
      </c>
      <c r="E641" s="2" t="s">
        <v>211</v>
      </c>
      <c r="F641" s="18">
        <v>45170</v>
      </c>
      <c r="G641" s="2">
        <v>31</v>
      </c>
      <c r="H641" s="19">
        <v>45183</v>
      </c>
      <c r="I641" s="211" t="s">
        <v>364</v>
      </c>
      <c r="J641" s="2">
        <v>1</v>
      </c>
      <c r="K641" s="214" t="s">
        <v>189</v>
      </c>
    </row>
    <row r="642" spans="1:11">
      <c r="A642" s="2">
        <f t="shared" si="18"/>
        <v>641</v>
      </c>
      <c r="B642" s="210" t="s">
        <v>210</v>
      </c>
      <c r="C642" s="2">
        <v>2023</v>
      </c>
      <c r="D642" s="2" t="s">
        <v>211</v>
      </c>
      <c r="E642" s="2" t="s">
        <v>211</v>
      </c>
      <c r="F642" s="18">
        <v>45170</v>
      </c>
      <c r="G642" s="2">
        <v>31</v>
      </c>
      <c r="H642" s="19">
        <v>45183</v>
      </c>
      <c r="I642" s="211" t="s">
        <v>360</v>
      </c>
      <c r="J642" s="2">
        <v>1</v>
      </c>
      <c r="K642" s="214" t="s">
        <v>189</v>
      </c>
    </row>
    <row r="643" spans="1:11">
      <c r="A643" s="2">
        <f t="shared" ref="A643:A648" si="19">A642+1</f>
        <v>642</v>
      </c>
      <c r="B643" s="210" t="s">
        <v>210</v>
      </c>
      <c r="C643" s="2">
        <v>2023</v>
      </c>
      <c r="D643" s="2" t="s">
        <v>211</v>
      </c>
      <c r="E643" s="2" t="s">
        <v>211</v>
      </c>
      <c r="F643" s="18">
        <v>45170</v>
      </c>
      <c r="G643" s="2">
        <v>31</v>
      </c>
      <c r="H643" s="19">
        <v>45183</v>
      </c>
      <c r="I643" s="211" t="s">
        <v>320</v>
      </c>
      <c r="J643" s="2">
        <v>1</v>
      </c>
      <c r="K643" s="214" t="s">
        <v>189</v>
      </c>
    </row>
    <row r="644" spans="1:11">
      <c r="A644" s="2">
        <f t="shared" si="19"/>
        <v>643</v>
      </c>
      <c r="B644" s="210" t="s">
        <v>210</v>
      </c>
      <c r="C644" s="2">
        <v>2023</v>
      </c>
      <c r="D644" s="2" t="s">
        <v>211</v>
      </c>
      <c r="E644" s="2" t="s">
        <v>211</v>
      </c>
      <c r="F644" s="18">
        <v>45170</v>
      </c>
      <c r="G644" s="2">
        <v>31</v>
      </c>
      <c r="H644" s="19">
        <v>45183</v>
      </c>
      <c r="I644" s="211" t="s">
        <v>361</v>
      </c>
      <c r="J644" s="2">
        <v>1</v>
      </c>
      <c r="K644" s="214" t="s">
        <v>189</v>
      </c>
    </row>
    <row r="645" spans="1:11">
      <c r="A645" s="2">
        <f t="shared" si="19"/>
        <v>644</v>
      </c>
      <c r="B645" s="210" t="s">
        <v>210</v>
      </c>
      <c r="C645" s="2">
        <v>2023</v>
      </c>
      <c r="D645" s="2" t="s">
        <v>211</v>
      </c>
      <c r="E645" s="2" t="s">
        <v>211</v>
      </c>
      <c r="F645" s="18">
        <v>45170</v>
      </c>
      <c r="G645" s="2">
        <v>31</v>
      </c>
      <c r="H645" s="19">
        <v>45183</v>
      </c>
      <c r="I645" s="211" t="s">
        <v>365</v>
      </c>
      <c r="J645" s="2">
        <v>1</v>
      </c>
      <c r="K645" s="214" t="s">
        <v>189</v>
      </c>
    </row>
    <row r="646" spans="1:11">
      <c r="A646" s="2">
        <f t="shared" si="19"/>
        <v>645</v>
      </c>
      <c r="B646" s="210" t="s">
        <v>210</v>
      </c>
      <c r="C646" s="2">
        <v>2023</v>
      </c>
      <c r="D646" s="2" t="s">
        <v>211</v>
      </c>
      <c r="E646" s="2" t="s">
        <v>211</v>
      </c>
      <c r="F646" s="18">
        <v>45170</v>
      </c>
      <c r="G646" s="2">
        <v>31</v>
      </c>
      <c r="H646" s="19">
        <v>45183</v>
      </c>
      <c r="I646" s="211" t="s">
        <v>360</v>
      </c>
      <c r="J646" s="2">
        <v>1</v>
      </c>
      <c r="K646" s="214" t="s">
        <v>189</v>
      </c>
    </row>
    <row r="647" spans="1:11">
      <c r="A647" s="2">
        <f t="shared" si="19"/>
        <v>646</v>
      </c>
      <c r="B647" s="210" t="s">
        <v>210</v>
      </c>
      <c r="C647" s="2">
        <v>2023</v>
      </c>
      <c r="D647" s="2" t="s">
        <v>211</v>
      </c>
      <c r="E647" s="2" t="s">
        <v>211</v>
      </c>
      <c r="F647" s="18">
        <v>45170</v>
      </c>
      <c r="G647" s="2">
        <v>31</v>
      </c>
      <c r="H647" s="19">
        <v>45183</v>
      </c>
      <c r="I647" s="211" t="s">
        <v>361</v>
      </c>
      <c r="J647" s="2">
        <v>1</v>
      </c>
      <c r="K647" s="214" t="s">
        <v>189</v>
      </c>
    </row>
    <row r="648" spans="1:11">
      <c r="A648" s="2">
        <f t="shared" si="19"/>
        <v>647</v>
      </c>
      <c r="B648" s="210" t="s">
        <v>210</v>
      </c>
      <c r="C648" s="2">
        <v>2023</v>
      </c>
      <c r="D648" s="2" t="s">
        <v>211</v>
      </c>
      <c r="E648" s="2" t="s">
        <v>211</v>
      </c>
      <c r="F648" s="18">
        <v>45170</v>
      </c>
      <c r="G648" s="2">
        <v>31</v>
      </c>
      <c r="H648" s="19">
        <v>45183</v>
      </c>
      <c r="I648" s="211" t="s">
        <v>365</v>
      </c>
      <c r="J648" s="2">
        <v>1</v>
      </c>
      <c r="K648" s="214" t="s">
        <v>189</v>
      </c>
    </row>
    <row r="649" spans="1:11">
      <c r="A649" s="2">
        <f t="shared" ref="A649:A653" si="20">A648+1</f>
        <v>648</v>
      </c>
      <c r="B649" s="210" t="s">
        <v>210</v>
      </c>
      <c r="C649" s="2">
        <v>2023</v>
      </c>
      <c r="D649" s="2" t="s">
        <v>211</v>
      </c>
      <c r="E649" s="2" t="s">
        <v>211</v>
      </c>
      <c r="F649" s="18">
        <v>45170</v>
      </c>
      <c r="G649" s="2">
        <v>31</v>
      </c>
      <c r="H649" s="19">
        <v>45183</v>
      </c>
      <c r="I649" s="211" t="s">
        <v>364</v>
      </c>
      <c r="J649" s="2">
        <v>1</v>
      </c>
      <c r="K649" s="214" t="s">
        <v>189</v>
      </c>
    </row>
    <row r="650" spans="1:11">
      <c r="A650" s="2">
        <f t="shared" si="20"/>
        <v>649</v>
      </c>
      <c r="B650" s="210" t="s">
        <v>210</v>
      </c>
      <c r="C650" s="2">
        <v>2023</v>
      </c>
      <c r="D650" s="2" t="s">
        <v>211</v>
      </c>
      <c r="E650" s="2" t="s">
        <v>211</v>
      </c>
      <c r="F650" s="18">
        <v>45170</v>
      </c>
      <c r="G650" s="2">
        <v>31</v>
      </c>
      <c r="H650" s="19">
        <v>45183</v>
      </c>
      <c r="I650" s="211" t="s">
        <v>320</v>
      </c>
      <c r="J650" s="2">
        <v>1</v>
      </c>
      <c r="K650" s="214" t="s">
        <v>189</v>
      </c>
    </row>
    <row r="651" spans="1:11">
      <c r="A651" s="2">
        <f t="shared" si="20"/>
        <v>650</v>
      </c>
      <c r="B651" s="210" t="s">
        <v>210</v>
      </c>
      <c r="C651" s="2">
        <v>2023</v>
      </c>
      <c r="D651" s="2" t="s">
        <v>211</v>
      </c>
      <c r="E651" s="2" t="s">
        <v>211</v>
      </c>
      <c r="F651" s="18">
        <v>45170</v>
      </c>
      <c r="G651" s="2">
        <v>31</v>
      </c>
      <c r="H651" s="19">
        <v>45183</v>
      </c>
      <c r="I651" s="211" t="s">
        <v>365</v>
      </c>
      <c r="J651" s="2">
        <v>1</v>
      </c>
      <c r="K651" s="214" t="s">
        <v>189</v>
      </c>
    </row>
    <row r="652" spans="1:11">
      <c r="A652" s="2">
        <f t="shared" si="20"/>
        <v>651</v>
      </c>
      <c r="B652" s="210" t="s">
        <v>210</v>
      </c>
      <c r="C652" s="2">
        <v>2023</v>
      </c>
      <c r="D652" s="2" t="s">
        <v>211</v>
      </c>
      <c r="E652" s="2" t="s">
        <v>211</v>
      </c>
      <c r="F652" s="18">
        <v>45170</v>
      </c>
      <c r="G652" s="2">
        <v>31</v>
      </c>
      <c r="H652" s="19">
        <v>45183</v>
      </c>
      <c r="I652" s="211" t="s">
        <v>360</v>
      </c>
      <c r="J652" s="2">
        <v>1</v>
      </c>
      <c r="K652" s="214" t="s">
        <v>189</v>
      </c>
    </row>
    <row r="653" spans="1:11">
      <c r="A653" s="2">
        <f t="shared" si="20"/>
        <v>652</v>
      </c>
      <c r="B653" s="210" t="s">
        <v>210</v>
      </c>
      <c r="C653" s="2">
        <v>2023</v>
      </c>
      <c r="D653" s="2" t="s">
        <v>211</v>
      </c>
      <c r="E653" s="2" t="s">
        <v>211</v>
      </c>
      <c r="F653" s="18">
        <v>45170</v>
      </c>
      <c r="G653" s="2">
        <v>31</v>
      </c>
      <c r="H653" s="19">
        <v>45183</v>
      </c>
      <c r="I653" s="211" t="s">
        <v>320</v>
      </c>
      <c r="J653" s="2">
        <v>1</v>
      </c>
      <c r="K653" s="214" t="s">
        <v>189</v>
      </c>
    </row>
    <row r="654" spans="1:11">
      <c r="A654" s="2">
        <f t="shared" ref="A654:A660" si="21">A653+1</f>
        <v>653</v>
      </c>
      <c r="B654" s="210" t="s">
        <v>210</v>
      </c>
      <c r="C654" s="2">
        <v>2023</v>
      </c>
      <c r="D654" s="2" t="s">
        <v>211</v>
      </c>
      <c r="E654" s="2" t="s">
        <v>211</v>
      </c>
      <c r="F654" s="18">
        <v>45170</v>
      </c>
      <c r="G654" s="2">
        <v>31</v>
      </c>
      <c r="H654" s="19">
        <v>45184</v>
      </c>
      <c r="I654" s="211" t="s">
        <v>1468</v>
      </c>
      <c r="J654" s="2">
        <v>1</v>
      </c>
      <c r="K654" s="214" t="s">
        <v>189</v>
      </c>
    </row>
    <row r="655" spans="1:11">
      <c r="A655" s="2">
        <f t="shared" si="21"/>
        <v>654</v>
      </c>
      <c r="B655" s="210" t="s">
        <v>210</v>
      </c>
      <c r="C655" s="2">
        <v>2023</v>
      </c>
      <c r="D655" s="2" t="s">
        <v>211</v>
      </c>
      <c r="E655" s="2" t="s">
        <v>211</v>
      </c>
      <c r="F655" s="18">
        <v>45170</v>
      </c>
      <c r="G655" s="2">
        <v>31</v>
      </c>
      <c r="H655" s="19">
        <v>45184</v>
      </c>
      <c r="I655" s="211" t="s">
        <v>1468</v>
      </c>
      <c r="J655" s="2">
        <v>1</v>
      </c>
      <c r="K655" s="214" t="s">
        <v>189</v>
      </c>
    </row>
    <row r="656" spans="1:11">
      <c r="A656" s="2">
        <f t="shared" si="21"/>
        <v>655</v>
      </c>
      <c r="B656" s="210" t="s">
        <v>210</v>
      </c>
      <c r="C656" s="2">
        <v>2023</v>
      </c>
      <c r="D656" s="2" t="s">
        <v>211</v>
      </c>
      <c r="E656" s="2" t="s">
        <v>211</v>
      </c>
      <c r="F656" s="18">
        <v>45170</v>
      </c>
      <c r="G656" s="2">
        <v>31</v>
      </c>
      <c r="H656" s="19">
        <v>45184</v>
      </c>
      <c r="I656" s="211" t="s">
        <v>364</v>
      </c>
      <c r="J656" s="2">
        <v>1</v>
      </c>
      <c r="K656" s="214" t="s">
        <v>189</v>
      </c>
    </row>
    <row r="657" spans="1:11">
      <c r="A657" s="2">
        <f t="shared" si="21"/>
        <v>656</v>
      </c>
      <c r="B657" s="210" t="s">
        <v>210</v>
      </c>
      <c r="C657" s="2">
        <v>2023</v>
      </c>
      <c r="D657" s="2" t="s">
        <v>211</v>
      </c>
      <c r="E657" s="2" t="s">
        <v>211</v>
      </c>
      <c r="F657" s="18">
        <v>45170</v>
      </c>
      <c r="G657" s="2">
        <v>31</v>
      </c>
      <c r="H657" s="19">
        <v>45184</v>
      </c>
      <c r="I657" s="211" t="s">
        <v>360</v>
      </c>
      <c r="J657" s="2">
        <v>1</v>
      </c>
      <c r="K657" s="214" t="s">
        <v>189</v>
      </c>
    </row>
    <row r="658" spans="1:11">
      <c r="A658" s="2">
        <f t="shared" si="21"/>
        <v>657</v>
      </c>
      <c r="B658" s="210" t="s">
        <v>210</v>
      </c>
      <c r="C658" s="2">
        <v>2023</v>
      </c>
      <c r="D658" s="2" t="s">
        <v>211</v>
      </c>
      <c r="E658" s="2" t="s">
        <v>211</v>
      </c>
      <c r="F658" s="18">
        <v>45170</v>
      </c>
      <c r="G658" s="2">
        <v>31</v>
      </c>
      <c r="H658" s="19">
        <v>45184</v>
      </c>
      <c r="I658" s="211" t="s">
        <v>320</v>
      </c>
      <c r="J658" s="2">
        <v>1</v>
      </c>
      <c r="K658" s="214" t="s">
        <v>189</v>
      </c>
    </row>
    <row r="659" spans="1:11">
      <c r="A659" s="2">
        <f t="shared" si="21"/>
        <v>658</v>
      </c>
      <c r="B659" s="210" t="s">
        <v>210</v>
      </c>
      <c r="C659" s="2">
        <v>2023</v>
      </c>
      <c r="D659" s="2" t="s">
        <v>211</v>
      </c>
      <c r="E659" s="2" t="s">
        <v>211</v>
      </c>
      <c r="F659" s="18">
        <v>45170</v>
      </c>
      <c r="G659" s="2">
        <v>31</v>
      </c>
      <c r="H659" s="19">
        <v>45184</v>
      </c>
      <c r="I659" s="211" t="s">
        <v>361</v>
      </c>
      <c r="J659" s="2">
        <v>1</v>
      </c>
      <c r="K659" s="214" t="s">
        <v>189</v>
      </c>
    </row>
    <row r="660" spans="1:11">
      <c r="A660" s="2">
        <f t="shared" si="21"/>
        <v>659</v>
      </c>
      <c r="B660" s="210" t="s">
        <v>210</v>
      </c>
      <c r="C660" s="2">
        <v>2023</v>
      </c>
      <c r="D660" s="2" t="s">
        <v>211</v>
      </c>
      <c r="E660" s="2" t="s">
        <v>211</v>
      </c>
      <c r="F660" s="18">
        <v>45170</v>
      </c>
      <c r="G660" s="2">
        <v>31</v>
      </c>
      <c r="H660" s="19">
        <v>45184</v>
      </c>
      <c r="I660" s="211" t="s">
        <v>365</v>
      </c>
      <c r="J660" s="2">
        <v>1</v>
      </c>
      <c r="K660" s="214" t="s">
        <v>189</v>
      </c>
    </row>
    <row r="661" spans="1:11">
      <c r="A661" s="2">
        <f t="shared" ref="A661:A662" si="22">A660+1</f>
        <v>660</v>
      </c>
      <c r="B661" s="210" t="s">
        <v>210</v>
      </c>
      <c r="C661" s="2">
        <v>2023</v>
      </c>
      <c r="D661" s="2" t="s">
        <v>211</v>
      </c>
      <c r="E661" s="2" t="s">
        <v>211</v>
      </c>
      <c r="F661" s="18">
        <v>45170</v>
      </c>
      <c r="G661" s="2">
        <v>31</v>
      </c>
      <c r="H661" s="19">
        <v>45186</v>
      </c>
      <c r="I661" s="211" t="s">
        <v>367</v>
      </c>
      <c r="J661" s="2">
        <v>1</v>
      </c>
      <c r="K661" s="211" t="s">
        <v>185</v>
      </c>
    </row>
    <row r="662" spans="1:11">
      <c r="A662" s="2">
        <f t="shared" si="22"/>
        <v>661</v>
      </c>
      <c r="B662" s="210" t="s">
        <v>210</v>
      </c>
      <c r="C662" s="2">
        <v>2023</v>
      </c>
      <c r="D662" s="2" t="s">
        <v>211</v>
      </c>
      <c r="E662" s="2" t="s">
        <v>211</v>
      </c>
      <c r="F662" s="18">
        <v>45170</v>
      </c>
      <c r="G662" s="2">
        <v>31</v>
      </c>
      <c r="H662" s="19">
        <v>45186</v>
      </c>
      <c r="I662" s="211" t="s">
        <v>1468</v>
      </c>
      <c r="J662" s="2">
        <v>1</v>
      </c>
      <c r="K662" s="211" t="s">
        <v>184</v>
      </c>
    </row>
    <row r="663" spans="1:11">
      <c r="A663" s="2">
        <f>A662+1</f>
        <v>662</v>
      </c>
      <c r="B663" s="210" t="s">
        <v>210</v>
      </c>
      <c r="C663" s="2">
        <v>2023</v>
      </c>
      <c r="D663" s="2" t="s">
        <v>211</v>
      </c>
      <c r="E663" s="2" t="s">
        <v>211</v>
      </c>
      <c r="F663" s="18">
        <v>45170</v>
      </c>
      <c r="G663" s="2">
        <v>31</v>
      </c>
      <c r="H663" s="19">
        <v>45187</v>
      </c>
      <c r="I663" s="211" t="s">
        <v>1472</v>
      </c>
      <c r="J663" s="2">
        <v>1</v>
      </c>
      <c r="K663" s="214" t="s">
        <v>189</v>
      </c>
    </row>
    <row r="664" spans="1:11">
      <c r="A664" s="2">
        <f t="shared" ref="A664:A666" si="23">A663+1</f>
        <v>663</v>
      </c>
      <c r="B664" s="210" t="s">
        <v>210</v>
      </c>
      <c r="C664" s="2">
        <v>2023</v>
      </c>
      <c r="D664" s="2" t="s">
        <v>211</v>
      </c>
      <c r="E664" s="2" t="s">
        <v>211</v>
      </c>
      <c r="F664" s="18">
        <v>45170</v>
      </c>
      <c r="G664" s="2">
        <v>31</v>
      </c>
      <c r="H664" s="19">
        <v>45188</v>
      </c>
      <c r="I664" t="s">
        <v>328</v>
      </c>
      <c r="J664" s="2">
        <v>1</v>
      </c>
      <c r="K664" s="211" t="s">
        <v>185</v>
      </c>
    </row>
    <row r="665" spans="1:11">
      <c r="A665" s="2">
        <f t="shared" si="23"/>
        <v>664</v>
      </c>
      <c r="B665" s="210" t="s">
        <v>210</v>
      </c>
      <c r="C665" s="2">
        <v>2023</v>
      </c>
      <c r="D665" s="2" t="s">
        <v>211</v>
      </c>
      <c r="E665" s="2" t="s">
        <v>211</v>
      </c>
      <c r="F665" s="18">
        <v>45170</v>
      </c>
      <c r="G665" s="2">
        <v>31</v>
      </c>
      <c r="H665" s="19">
        <v>45188</v>
      </c>
      <c r="I665" t="s">
        <v>328</v>
      </c>
      <c r="J665" s="2">
        <v>1</v>
      </c>
      <c r="K665" s="211" t="s">
        <v>185</v>
      </c>
    </row>
    <row r="666" spans="1:11">
      <c r="A666" s="2">
        <f t="shared" si="23"/>
        <v>665</v>
      </c>
      <c r="B666" s="210" t="s">
        <v>210</v>
      </c>
      <c r="C666" s="2">
        <v>2023</v>
      </c>
      <c r="D666" s="2" t="s">
        <v>211</v>
      </c>
      <c r="E666" s="2" t="s">
        <v>211</v>
      </c>
      <c r="F666" s="18">
        <v>45170</v>
      </c>
      <c r="G666" s="2">
        <v>31</v>
      </c>
      <c r="H666" s="19">
        <v>45188</v>
      </c>
      <c r="I666" t="s">
        <v>359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10" t="s">
        <v>210</v>
      </c>
      <c r="C667" s="2">
        <v>2023</v>
      </c>
      <c r="D667" s="2" t="s">
        <v>211</v>
      </c>
      <c r="E667" s="2" t="s">
        <v>211</v>
      </c>
      <c r="F667" s="18">
        <v>45170</v>
      </c>
      <c r="G667" s="2">
        <v>31</v>
      </c>
      <c r="H667" s="19">
        <v>45188</v>
      </c>
      <c r="I667" s="3" t="s">
        <v>701</v>
      </c>
      <c r="J667" s="2">
        <v>1</v>
      </c>
      <c r="K667" s="211" t="s">
        <v>187</v>
      </c>
    </row>
    <row r="668" spans="1:11">
      <c r="A668" s="2">
        <f t="shared" si="24"/>
        <v>667</v>
      </c>
      <c r="B668" s="210" t="s">
        <v>210</v>
      </c>
      <c r="C668" s="2">
        <v>2023</v>
      </c>
      <c r="D668" s="2" t="s">
        <v>211</v>
      </c>
      <c r="E668" s="2" t="s">
        <v>211</v>
      </c>
      <c r="F668" s="18">
        <v>45170</v>
      </c>
      <c r="G668" s="2">
        <v>31</v>
      </c>
      <c r="H668" s="19">
        <v>45188</v>
      </c>
      <c r="I668" s="3" t="s">
        <v>701</v>
      </c>
      <c r="J668" s="2">
        <v>1</v>
      </c>
      <c r="K668" s="211" t="s">
        <v>187</v>
      </c>
    </row>
    <row r="669" spans="1:11">
      <c r="A669" s="2">
        <f t="shared" si="24"/>
        <v>668</v>
      </c>
      <c r="B669" s="210" t="s">
        <v>210</v>
      </c>
      <c r="C669" s="2">
        <v>2023</v>
      </c>
      <c r="D669" s="2" t="s">
        <v>211</v>
      </c>
      <c r="E669" s="2" t="s">
        <v>211</v>
      </c>
      <c r="F669" s="18">
        <v>45170</v>
      </c>
      <c r="G669" s="2">
        <v>31</v>
      </c>
      <c r="H669" s="19">
        <v>45188</v>
      </c>
      <c r="I669" s="3" t="s">
        <v>701</v>
      </c>
      <c r="J669" s="2">
        <v>1</v>
      </c>
      <c r="K669" s="211" t="s">
        <v>187</v>
      </c>
    </row>
    <row r="670" spans="1:11">
      <c r="A670" s="2">
        <f>A669+1</f>
        <v>669</v>
      </c>
      <c r="B670" s="210" t="s">
        <v>210</v>
      </c>
      <c r="C670" s="2">
        <v>2023</v>
      </c>
      <c r="D670" s="2" t="s">
        <v>211</v>
      </c>
      <c r="E670" s="2" t="s">
        <v>211</v>
      </c>
      <c r="F670" s="18">
        <v>45170</v>
      </c>
      <c r="G670" s="2">
        <v>31</v>
      </c>
      <c r="H670" s="19">
        <v>45188</v>
      </c>
      <c r="I670" s="214" t="s">
        <v>706</v>
      </c>
      <c r="J670" s="2">
        <v>1</v>
      </c>
      <c r="K670" s="211" t="s">
        <v>187</v>
      </c>
    </row>
    <row r="671" spans="1:11">
      <c r="A671" s="2">
        <f t="shared" ref="A671:A699" si="25">A670+1</f>
        <v>670</v>
      </c>
      <c r="B671" s="210" t="s">
        <v>210</v>
      </c>
      <c r="C671" s="2">
        <v>2023</v>
      </c>
      <c r="D671" s="2" t="s">
        <v>211</v>
      </c>
      <c r="E671" s="2" t="s">
        <v>211</v>
      </c>
      <c r="F671" s="18">
        <v>45170</v>
      </c>
      <c r="G671" s="2">
        <v>31</v>
      </c>
      <c r="H671" s="19">
        <v>45191</v>
      </c>
      <c r="I671" t="s">
        <v>328</v>
      </c>
      <c r="J671" s="2">
        <v>1</v>
      </c>
      <c r="K671" s="214" t="s">
        <v>188</v>
      </c>
    </row>
    <row r="672" spans="1:11">
      <c r="A672" s="2">
        <f t="shared" si="25"/>
        <v>671</v>
      </c>
      <c r="B672" s="210" t="s">
        <v>210</v>
      </c>
      <c r="C672" s="2">
        <v>2023</v>
      </c>
      <c r="D672" s="2" t="s">
        <v>211</v>
      </c>
      <c r="E672" s="2" t="s">
        <v>211</v>
      </c>
      <c r="F672" s="18">
        <v>45170</v>
      </c>
      <c r="G672" s="2">
        <v>31</v>
      </c>
      <c r="H672" s="19">
        <v>45192</v>
      </c>
      <c r="I672" s="211" t="s">
        <v>367</v>
      </c>
      <c r="J672" s="2">
        <v>1</v>
      </c>
      <c r="K672" s="211" t="s">
        <v>186</v>
      </c>
    </row>
    <row r="673" spans="1:11">
      <c r="A673" s="2">
        <f t="shared" si="25"/>
        <v>672</v>
      </c>
      <c r="B673" s="210" t="s">
        <v>210</v>
      </c>
      <c r="C673" s="2">
        <v>2023</v>
      </c>
      <c r="D673" s="2" t="s">
        <v>211</v>
      </c>
      <c r="E673" s="2" t="s">
        <v>211</v>
      </c>
      <c r="F673" s="18">
        <v>45170</v>
      </c>
      <c r="G673" s="2">
        <v>31</v>
      </c>
      <c r="H673" s="19">
        <v>45192</v>
      </c>
      <c r="I673" s="211" t="s">
        <v>361</v>
      </c>
      <c r="J673" s="2">
        <v>1</v>
      </c>
      <c r="K673" s="214" t="s">
        <v>189</v>
      </c>
    </row>
    <row r="674" spans="1:11">
      <c r="A674" s="2">
        <f t="shared" si="25"/>
        <v>673</v>
      </c>
      <c r="B674" s="210" t="s">
        <v>210</v>
      </c>
      <c r="C674" s="2">
        <v>2023</v>
      </c>
      <c r="D674" s="2" t="s">
        <v>211</v>
      </c>
      <c r="E674" s="2" t="s">
        <v>211</v>
      </c>
      <c r="F674" s="18">
        <v>45170</v>
      </c>
      <c r="G674" s="2">
        <v>31</v>
      </c>
      <c r="H674" s="19">
        <v>45193</v>
      </c>
      <c r="I674" s="211" t="s">
        <v>360</v>
      </c>
      <c r="J674" s="2">
        <v>1</v>
      </c>
      <c r="K674" s="214" t="s">
        <v>189</v>
      </c>
    </row>
    <row r="675" spans="1:11">
      <c r="A675" s="2">
        <f t="shared" si="25"/>
        <v>674</v>
      </c>
      <c r="B675" s="210" t="s">
        <v>210</v>
      </c>
      <c r="C675" s="2">
        <v>2023</v>
      </c>
      <c r="D675" s="2" t="s">
        <v>211</v>
      </c>
      <c r="E675" s="2" t="s">
        <v>211</v>
      </c>
      <c r="F675" s="18">
        <v>45170</v>
      </c>
      <c r="G675" s="2">
        <v>31</v>
      </c>
      <c r="H675" s="19">
        <v>45193</v>
      </c>
      <c r="I675" t="s">
        <v>327</v>
      </c>
      <c r="J675" s="2">
        <v>2</v>
      </c>
      <c r="K675" s="214" t="s">
        <v>189</v>
      </c>
    </row>
    <row r="676" spans="1:11">
      <c r="A676" s="2">
        <f t="shared" si="25"/>
        <v>675</v>
      </c>
      <c r="B676" s="210" t="s">
        <v>210</v>
      </c>
      <c r="C676" s="2">
        <v>2023</v>
      </c>
      <c r="D676" s="2" t="s">
        <v>211</v>
      </c>
      <c r="E676" s="2" t="s">
        <v>211</v>
      </c>
      <c r="F676" s="18">
        <v>45170</v>
      </c>
      <c r="G676" s="2">
        <v>31</v>
      </c>
      <c r="H676" s="19">
        <v>45194</v>
      </c>
      <c r="I676" t="s">
        <v>339</v>
      </c>
      <c r="J676" s="2">
        <v>1</v>
      </c>
      <c r="K676" s="211" t="s">
        <v>184</v>
      </c>
    </row>
    <row r="677" spans="1:11">
      <c r="A677" s="2">
        <f t="shared" si="25"/>
        <v>676</v>
      </c>
      <c r="B677" s="210" t="s">
        <v>210</v>
      </c>
      <c r="C677" s="2">
        <v>2023</v>
      </c>
      <c r="D677" s="2" t="s">
        <v>211</v>
      </c>
      <c r="E677" s="2" t="s">
        <v>211</v>
      </c>
      <c r="F677" s="18">
        <v>45170</v>
      </c>
      <c r="G677" s="2">
        <v>31</v>
      </c>
      <c r="H677" s="19">
        <v>45194</v>
      </c>
      <c r="I677" s="211" t="s">
        <v>334</v>
      </c>
      <c r="J677" s="2">
        <v>2</v>
      </c>
      <c r="K677" s="211" t="s">
        <v>185</v>
      </c>
    </row>
    <row r="678" spans="1:11">
      <c r="A678" s="2">
        <f t="shared" si="25"/>
        <v>677</v>
      </c>
      <c r="B678" s="210" t="s">
        <v>210</v>
      </c>
      <c r="C678" s="2">
        <v>2023</v>
      </c>
      <c r="D678" s="2" t="s">
        <v>211</v>
      </c>
      <c r="E678" s="2" t="s">
        <v>211</v>
      </c>
      <c r="F678" s="18">
        <v>45170</v>
      </c>
      <c r="G678" s="2">
        <v>31</v>
      </c>
      <c r="H678" s="19">
        <v>45195</v>
      </c>
      <c r="I678" s="211" t="s">
        <v>364</v>
      </c>
      <c r="J678" s="2">
        <v>1</v>
      </c>
      <c r="K678" s="214" t="s">
        <v>189</v>
      </c>
    </row>
    <row r="679" spans="1:11">
      <c r="A679" s="2">
        <f t="shared" si="25"/>
        <v>678</v>
      </c>
      <c r="B679" s="210" t="s">
        <v>210</v>
      </c>
      <c r="C679" s="2">
        <v>2023</v>
      </c>
      <c r="D679" s="2" t="s">
        <v>211</v>
      </c>
      <c r="E679" s="2" t="s">
        <v>211</v>
      </c>
      <c r="F679" s="18">
        <v>45170</v>
      </c>
      <c r="G679" s="2">
        <v>31</v>
      </c>
      <c r="H679" s="19">
        <v>45195</v>
      </c>
      <c r="I679" s="211" t="s">
        <v>320</v>
      </c>
      <c r="J679" s="2">
        <v>1</v>
      </c>
      <c r="K679" s="214" t="s">
        <v>189</v>
      </c>
    </row>
    <row r="680" spans="1:11">
      <c r="A680" s="2">
        <f t="shared" si="25"/>
        <v>679</v>
      </c>
      <c r="B680" s="210" t="s">
        <v>210</v>
      </c>
      <c r="C680" s="2">
        <v>2023</v>
      </c>
      <c r="D680" s="2" t="s">
        <v>211</v>
      </c>
      <c r="E680" s="2" t="s">
        <v>211</v>
      </c>
      <c r="F680" s="18">
        <v>45170</v>
      </c>
      <c r="G680" s="2">
        <v>31</v>
      </c>
      <c r="H680" s="19">
        <v>45195</v>
      </c>
      <c r="I680" s="211" t="s">
        <v>360</v>
      </c>
      <c r="J680" s="2">
        <v>1</v>
      </c>
      <c r="K680" s="214" t="s">
        <v>189</v>
      </c>
    </row>
    <row r="681" spans="1:11">
      <c r="A681" s="2">
        <f t="shared" si="25"/>
        <v>680</v>
      </c>
      <c r="B681" s="210" t="s">
        <v>210</v>
      </c>
      <c r="C681" s="2">
        <v>2023</v>
      </c>
      <c r="D681" s="2" t="s">
        <v>211</v>
      </c>
      <c r="E681" s="2" t="s">
        <v>211</v>
      </c>
      <c r="F681" s="18">
        <v>45170</v>
      </c>
      <c r="G681" s="2">
        <v>31</v>
      </c>
      <c r="H681" s="19">
        <v>45195</v>
      </c>
      <c r="I681" s="211" t="s">
        <v>320</v>
      </c>
      <c r="J681" s="2">
        <v>1</v>
      </c>
      <c r="K681" s="214" t="s">
        <v>189</v>
      </c>
    </row>
    <row r="682" spans="1:11">
      <c r="A682" s="2">
        <f t="shared" si="25"/>
        <v>681</v>
      </c>
      <c r="B682" s="210" t="s">
        <v>210</v>
      </c>
      <c r="C682" s="2">
        <v>2023</v>
      </c>
      <c r="D682" s="2" t="s">
        <v>211</v>
      </c>
      <c r="E682" s="2" t="s">
        <v>211</v>
      </c>
      <c r="F682" s="18">
        <v>45170</v>
      </c>
      <c r="G682" s="2">
        <v>31</v>
      </c>
      <c r="H682" s="19">
        <v>45195</v>
      </c>
      <c r="I682" t="s">
        <v>370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10" t="s">
        <v>210</v>
      </c>
      <c r="C683" s="2">
        <v>2023</v>
      </c>
      <c r="D683" s="2" t="s">
        <v>211</v>
      </c>
      <c r="E683" s="2" t="s">
        <v>211</v>
      </c>
      <c r="F683" s="18">
        <v>45170</v>
      </c>
      <c r="G683" s="2">
        <v>31</v>
      </c>
      <c r="H683" s="19">
        <v>45196</v>
      </c>
      <c r="I683" t="s">
        <v>372</v>
      </c>
      <c r="J683" s="2">
        <v>1</v>
      </c>
      <c r="K683" s="211" t="s">
        <v>184</v>
      </c>
    </row>
    <row r="684" spans="1:11">
      <c r="A684" s="2">
        <f t="shared" si="25"/>
        <v>683</v>
      </c>
      <c r="B684" s="210" t="s">
        <v>210</v>
      </c>
      <c r="C684" s="2">
        <v>2023</v>
      </c>
      <c r="D684" s="2" t="s">
        <v>211</v>
      </c>
      <c r="E684" s="2" t="s">
        <v>211</v>
      </c>
      <c r="F684" s="18">
        <v>45170</v>
      </c>
      <c r="G684" s="2">
        <v>31</v>
      </c>
      <c r="H684" s="19">
        <v>45196</v>
      </c>
      <c r="I684" t="s">
        <v>372</v>
      </c>
      <c r="J684" s="2">
        <v>1</v>
      </c>
      <c r="K684" s="211" t="s">
        <v>185</v>
      </c>
    </row>
    <row r="685" spans="1:11">
      <c r="A685" s="2">
        <f t="shared" si="25"/>
        <v>684</v>
      </c>
      <c r="B685" s="210" t="s">
        <v>210</v>
      </c>
      <c r="C685" s="2">
        <v>2023</v>
      </c>
      <c r="D685" s="2" t="s">
        <v>211</v>
      </c>
      <c r="E685" s="2" t="s">
        <v>211</v>
      </c>
      <c r="F685" s="18">
        <v>45170</v>
      </c>
      <c r="G685" s="2">
        <v>31</v>
      </c>
      <c r="H685" s="19">
        <v>45196</v>
      </c>
      <c r="I685" t="s">
        <v>372</v>
      </c>
      <c r="J685" s="2">
        <v>1</v>
      </c>
      <c r="K685" s="211" t="s">
        <v>185</v>
      </c>
    </row>
    <row r="686" spans="1:11">
      <c r="A686" s="2">
        <f t="shared" si="25"/>
        <v>685</v>
      </c>
      <c r="B686" s="210" t="s">
        <v>210</v>
      </c>
      <c r="C686" s="2">
        <v>2023</v>
      </c>
      <c r="D686" s="2" t="s">
        <v>211</v>
      </c>
      <c r="E686" s="2" t="s">
        <v>211</v>
      </c>
      <c r="F686" s="18">
        <v>45170</v>
      </c>
      <c r="G686" s="2">
        <v>31</v>
      </c>
      <c r="H686" s="19">
        <v>45196</v>
      </c>
      <c r="I686" t="s">
        <v>372</v>
      </c>
      <c r="J686" s="2">
        <v>1</v>
      </c>
      <c r="K686" s="211" t="s">
        <v>185</v>
      </c>
    </row>
    <row r="687" spans="1:11">
      <c r="A687" s="2">
        <f t="shared" si="25"/>
        <v>686</v>
      </c>
      <c r="B687" s="210" t="s">
        <v>210</v>
      </c>
      <c r="C687" s="2">
        <v>2023</v>
      </c>
      <c r="D687" s="2" t="s">
        <v>211</v>
      </c>
      <c r="E687" s="2" t="s">
        <v>211</v>
      </c>
      <c r="F687" s="18">
        <v>45170</v>
      </c>
      <c r="G687" s="2">
        <v>31</v>
      </c>
      <c r="H687" s="19">
        <v>45196</v>
      </c>
      <c r="I687" t="s">
        <v>372</v>
      </c>
      <c r="J687" s="2">
        <v>1</v>
      </c>
      <c r="K687" s="211" t="s">
        <v>185</v>
      </c>
    </row>
    <row r="688" spans="1:11">
      <c r="A688" s="2">
        <f t="shared" si="25"/>
        <v>687</v>
      </c>
      <c r="B688" s="210" t="s">
        <v>210</v>
      </c>
      <c r="C688" s="2">
        <v>2023</v>
      </c>
      <c r="D688" s="2" t="s">
        <v>211</v>
      </c>
      <c r="E688" s="2" t="s">
        <v>211</v>
      </c>
      <c r="F688" s="18">
        <v>45170</v>
      </c>
      <c r="G688" s="2">
        <v>31</v>
      </c>
      <c r="H688" s="19">
        <v>45196</v>
      </c>
      <c r="I688" t="s">
        <v>372</v>
      </c>
      <c r="J688" s="2">
        <v>1</v>
      </c>
      <c r="K688" s="211" t="s">
        <v>185</v>
      </c>
    </row>
    <row r="689" spans="1:11">
      <c r="A689" s="2">
        <f t="shared" si="25"/>
        <v>688</v>
      </c>
      <c r="B689" s="210" t="s">
        <v>210</v>
      </c>
      <c r="C689" s="2">
        <v>2023</v>
      </c>
      <c r="D689" s="2" t="s">
        <v>211</v>
      </c>
      <c r="E689" s="2" t="s">
        <v>211</v>
      </c>
      <c r="F689" s="18">
        <v>45170</v>
      </c>
      <c r="G689" s="2">
        <v>31</v>
      </c>
      <c r="H689" s="19">
        <v>45196</v>
      </c>
      <c r="I689" t="s">
        <v>372</v>
      </c>
      <c r="J689" s="2">
        <v>1</v>
      </c>
      <c r="K689" s="211" t="s">
        <v>185</v>
      </c>
    </row>
    <row r="690" spans="1:11">
      <c r="A690" s="2">
        <f t="shared" si="25"/>
        <v>689</v>
      </c>
      <c r="B690" s="210" t="s">
        <v>210</v>
      </c>
      <c r="C690" s="2">
        <v>2023</v>
      </c>
      <c r="D690" s="2" t="s">
        <v>211</v>
      </c>
      <c r="E690" s="2" t="s">
        <v>211</v>
      </c>
      <c r="F690" s="18">
        <v>45170</v>
      </c>
      <c r="G690" s="2">
        <v>31</v>
      </c>
      <c r="H690" s="19">
        <v>45196</v>
      </c>
      <c r="I690" t="s">
        <v>372</v>
      </c>
      <c r="J690" s="2">
        <v>1</v>
      </c>
      <c r="K690" s="211" t="s">
        <v>185</v>
      </c>
    </row>
    <row r="691" spans="1:11">
      <c r="A691" s="2">
        <f t="shared" si="25"/>
        <v>690</v>
      </c>
      <c r="B691" s="210" t="s">
        <v>210</v>
      </c>
      <c r="C691" s="2">
        <v>2023</v>
      </c>
      <c r="D691" s="2" t="s">
        <v>211</v>
      </c>
      <c r="E691" s="2" t="s">
        <v>211</v>
      </c>
      <c r="F691" s="18">
        <v>45170</v>
      </c>
      <c r="G691" s="2">
        <v>31</v>
      </c>
      <c r="H691" s="19">
        <v>45196</v>
      </c>
      <c r="I691" t="s">
        <v>372</v>
      </c>
      <c r="J691" s="2">
        <v>1</v>
      </c>
      <c r="K691" s="211" t="s">
        <v>186</v>
      </c>
    </row>
    <row r="692" spans="1:11">
      <c r="A692" s="2">
        <f t="shared" si="25"/>
        <v>691</v>
      </c>
      <c r="B692" s="210" t="s">
        <v>210</v>
      </c>
      <c r="C692" s="2">
        <v>2023</v>
      </c>
      <c r="D692" s="2" t="s">
        <v>211</v>
      </c>
      <c r="E692" s="2" t="s">
        <v>211</v>
      </c>
      <c r="F692" s="18">
        <v>45170</v>
      </c>
      <c r="G692" s="2">
        <v>31</v>
      </c>
      <c r="H692" s="19">
        <v>45196</v>
      </c>
      <c r="I692" s="211" t="s">
        <v>334</v>
      </c>
      <c r="J692" s="2">
        <v>2</v>
      </c>
      <c r="K692" t="s">
        <v>188</v>
      </c>
    </row>
    <row r="693" spans="1:11">
      <c r="A693" s="2">
        <f t="shared" si="25"/>
        <v>692</v>
      </c>
      <c r="B693" s="210" t="s">
        <v>210</v>
      </c>
      <c r="C693" s="2">
        <v>2023</v>
      </c>
      <c r="D693" s="2" t="s">
        <v>211</v>
      </c>
      <c r="E693" s="2" t="s">
        <v>211</v>
      </c>
      <c r="F693" s="18">
        <v>45170</v>
      </c>
      <c r="G693" s="2">
        <v>31</v>
      </c>
      <c r="H693" s="19">
        <v>45196</v>
      </c>
      <c r="I693" s="211" t="s">
        <v>367</v>
      </c>
      <c r="J693" s="2">
        <v>1</v>
      </c>
      <c r="K693" t="s">
        <v>188</v>
      </c>
    </row>
    <row r="694" spans="1:11">
      <c r="A694" s="2">
        <f t="shared" si="25"/>
        <v>693</v>
      </c>
      <c r="B694" s="210" t="s">
        <v>210</v>
      </c>
      <c r="C694" s="2">
        <v>2023</v>
      </c>
      <c r="D694" s="2" t="s">
        <v>211</v>
      </c>
      <c r="E694" s="2" t="s">
        <v>211</v>
      </c>
      <c r="F694" s="18">
        <v>45170</v>
      </c>
      <c r="G694" s="2">
        <v>31</v>
      </c>
      <c r="H694" s="19">
        <v>45197</v>
      </c>
      <c r="I694" t="s">
        <v>1473</v>
      </c>
      <c r="J694" s="2">
        <v>1</v>
      </c>
      <c r="K694" s="211" t="s">
        <v>184</v>
      </c>
    </row>
    <row r="695" spans="1:11">
      <c r="A695" s="2">
        <f t="shared" si="25"/>
        <v>694</v>
      </c>
      <c r="B695" s="210" t="s">
        <v>210</v>
      </c>
      <c r="C695" s="2">
        <v>2023</v>
      </c>
      <c r="D695" s="2" t="s">
        <v>211</v>
      </c>
      <c r="E695" s="2" t="s">
        <v>211</v>
      </c>
      <c r="F695" s="18">
        <v>45170</v>
      </c>
      <c r="G695" s="2">
        <v>31</v>
      </c>
      <c r="H695" s="19">
        <v>45197</v>
      </c>
      <c r="I695" t="s">
        <v>1473</v>
      </c>
      <c r="J695" s="2">
        <v>1</v>
      </c>
      <c r="K695" s="211" t="s">
        <v>185</v>
      </c>
    </row>
    <row r="696" spans="1:11">
      <c r="A696" s="2">
        <f t="shared" si="25"/>
        <v>695</v>
      </c>
      <c r="B696" s="210" t="s">
        <v>210</v>
      </c>
      <c r="C696" s="2">
        <v>2023</v>
      </c>
      <c r="D696" s="2" t="s">
        <v>211</v>
      </c>
      <c r="E696" s="2" t="s">
        <v>211</v>
      </c>
      <c r="F696" s="18">
        <v>45170</v>
      </c>
      <c r="G696" s="2">
        <v>31</v>
      </c>
      <c r="H696" s="19">
        <v>45197</v>
      </c>
      <c r="I696" t="s">
        <v>1473</v>
      </c>
      <c r="J696" s="2">
        <v>1</v>
      </c>
      <c r="K696" s="211" t="s">
        <v>185</v>
      </c>
    </row>
    <row r="697" spans="1:11">
      <c r="A697" s="2">
        <f t="shared" si="25"/>
        <v>696</v>
      </c>
      <c r="B697" s="210" t="s">
        <v>210</v>
      </c>
      <c r="C697" s="2">
        <v>2023</v>
      </c>
      <c r="D697" s="2" t="s">
        <v>211</v>
      </c>
      <c r="E697" s="2" t="s">
        <v>211</v>
      </c>
      <c r="F697" s="18">
        <v>45170</v>
      </c>
      <c r="G697" s="2">
        <v>31</v>
      </c>
      <c r="H697" s="19">
        <v>45197</v>
      </c>
      <c r="I697" t="s">
        <v>1473</v>
      </c>
      <c r="J697" s="2">
        <v>1</v>
      </c>
      <c r="K697" s="211" t="s">
        <v>185</v>
      </c>
    </row>
    <row r="698" spans="1:11">
      <c r="A698" s="2">
        <f t="shared" si="25"/>
        <v>697</v>
      </c>
      <c r="B698" s="210" t="s">
        <v>210</v>
      </c>
      <c r="C698" s="2">
        <v>2023</v>
      </c>
      <c r="D698" s="2" t="s">
        <v>211</v>
      </c>
      <c r="E698" s="2" t="s">
        <v>211</v>
      </c>
      <c r="F698" s="18">
        <v>45170</v>
      </c>
      <c r="G698" s="2">
        <v>31</v>
      </c>
      <c r="H698" s="19">
        <v>45197</v>
      </c>
      <c r="I698" t="s">
        <v>1473</v>
      </c>
      <c r="J698" s="2">
        <v>1</v>
      </c>
      <c r="K698" s="211" t="s">
        <v>185</v>
      </c>
    </row>
    <row r="699" spans="1:11">
      <c r="A699" s="2">
        <f t="shared" si="25"/>
        <v>698</v>
      </c>
      <c r="B699" s="210" t="s">
        <v>210</v>
      </c>
      <c r="C699" s="2">
        <v>2023</v>
      </c>
      <c r="D699" s="2" t="s">
        <v>211</v>
      </c>
      <c r="E699" s="2" t="s">
        <v>211</v>
      </c>
      <c r="F699" s="18">
        <v>45170</v>
      </c>
      <c r="G699" s="2">
        <v>31</v>
      </c>
      <c r="H699" s="19">
        <v>45197</v>
      </c>
      <c r="I699" t="s">
        <v>1473</v>
      </c>
      <c r="J699" s="2">
        <v>1</v>
      </c>
      <c r="K699" s="211" t="s">
        <v>185</v>
      </c>
    </row>
    <row r="700" spans="1:11">
      <c r="A700" s="2">
        <f>A699+1</f>
        <v>699</v>
      </c>
      <c r="B700" s="210" t="s">
        <v>210</v>
      </c>
      <c r="C700" s="2">
        <v>2023</v>
      </c>
      <c r="D700" s="2" t="s">
        <v>211</v>
      </c>
      <c r="E700" s="2" t="s">
        <v>211</v>
      </c>
      <c r="F700" s="18">
        <v>45170</v>
      </c>
      <c r="G700" s="2">
        <v>31</v>
      </c>
      <c r="H700" s="19">
        <v>45197</v>
      </c>
      <c r="I700" t="s">
        <v>1473</v>
      </c>
      <c r="J700" s="2">
        <v>1</v>
      </c>
      <c r="K700" s="211" t="s">
        <v>185</v>
      </c>
    </row>
    <row r="701" spans="1:11">
      <c r="A701" s="2">
        <f t="shared" ref="A701" si="26">A700+1</f>
        <v>700</v>
      </c>
      <c r="B701" s="210" t="s">
        <v>210</v>
      </c>
      <c r="C701" s="2">
        <v>2023</v>
      </c>
      <c r="D701" s="2" t="s">
        <v>211</v>
      </c>
      <c r="E701" s="2" t="s">
        <v>211</v>
      </c>
      <c r="F701" s="18">
        <v>45170</v>
      </c>
      <c r="G701" s="2">
        <v>31</v>
      </c>
      <c r="H701" s="19">
        <v>45197</v>
      </c>
      <c r="I701" t="s">
        <v>1473</v>
      </c>
      <c r="J701" s="2">
        <v>1</v>
      </c>
      <c r="K701" s="211" t="s">
        <v>185</v>
      </c>
    </row>
    <row r="702" spans="1:11">
      <c r="A702" s="2">
        <f t="shared" ref="A702:A703" si="27">A701+1</f>
        <v>701</v>
      </c>
      <c r="B702" s="210" t="s">
        <v>210</v>
      </c>
      <c r="C702" s="2">
        <v>2023</v>
      </c>
      <c r="D702" s="2" t="s">
        <v>211</v>
      </c>
      <c r="E702" s="2" t="s">
        <v>211</v>
      </c>
      <c r="F702" s="18">
        <v>45170</v>
      </c>
      <c r="G702" s="2">
        <v>31</v>
      </c>
      <c r="H702" s="19">
        <v>45197</v>
      </c>
      <c r="I702" t="s">
        <v>1473</v>
      </c>
      <c r="J702" s="2">
        <v>1</v>
      </c>
      <c r="K702" s="211" t="s">
        <v>186</v>
      </c>
    </row>
    <row r="703" spans="1:11">
      <c r="A703" s="2">
        <f t="shared" si="27"/>
        <v>702</v>
      </c>
      <c r="B703" s="210" t="s">
        <v>210</v>
      </c>
      <c r="C703" s="2">
        <v>2023</v>
      </c>
      <c r="D703" s="2" t="s">
        <v>211</v>
      </c>
      <c r="E703" s="2" t="s">
        <v>211</v>
      </c>
      <c r="F703" s="18">
        <v>45170</v>
      </c>
      <c r="G703" s="2">
        <v>31</v>
      </c>
      <c r="H703" s="19">
        <v>45197</v>
      </c>
      <c r="I703" t="s">
        <v>370</v>
      </c>
      <c r="J703" s="2">
        <v>1</v>
      </c>
      <c r="K703" s="211" t="s">
        <v>184</v>
      </c>
    </row>
    <row r="704" spans="1:11">
      <c r="A704" s="2">
        <f t="shared" ref="A704:A708" si="28">A703+1</f>
        <v>703</v>
      </c>
      <c r="B704" s="210" t="s">
        <v>210</v>
      </c>
      <c r="C704" s="2">
        <v>2023</v>
      </c>
      <c r="D704" s="2" t="s">
        <v>211</v>
      </c>
      <c r="E704" s="2" t="s">
        <v>211</v>
      </c>
      <c r="F704" s="18">
        <v>45170</v>
      </c>
      <c r="G704" s="2">
        <v>31</v>
      </c>
      <c r="H704" s="19">
        <v>45197</v>
      </c>
      <c r="I704" t="s">
        <v>372</v>
      </c>
      <c r="J704" s="2">
        <v>1</v>
      </c>
      <c r="K704" s="211" t="s">
        <v>187</v>
      </c>
    </row>
    <row r="705" spans="1:11">
      <c r="A705" s="2">
        <f t="shared" si="28"/>
        <v>704</v>
      </c>
      <c r="B705" s="210" t="s">
        <v>210</v>
      </c>
      <c r="C705" s="2">
        <v>2023</v>
      </c>
      <c r="D705" s="2" t="s">
        <v>211</v>
      </c>
      <c r="E705" s="2" t="s">
        <v>211</v>
      </c>
      <c r="F705" s="18">
        <v>45170</v>
      </c>
      <c r="G705" s="2">
        <v>31</v>
      </c>
      <c r="H705" s="19">
        <v>45197</v>
      </c>
      <c r="I705" t="s">
        <v>372</v>
      </c>
      <c r="J705" s="2">
        <v>1</v>
      </c>
      <c r="K705" s="211" t="s">
        <v>186</v>
      </c>
    </row>
    <row r="706" spans="1:11">
      <c r="A706" s="2">
        <f t="shared" si="28"/>
        <v>705</v>
      </c>
      <c r="B706" s="210" t="s">
        <v>210</v>
      </c>
      <c r="C706" s="2">
        <v>2023</v>
      </c>
      <c r="D706" s="2" t="s">
        <v>211</v>
      </c>
      <c r="E706" s="2" t="s">
        <v>211</v>
      </c>
      <c r="F706" s="18">
        <v>45170</v>
      </c>
      <c r="G706" s="2">
        <v>31</v>
      </c>
      <c r="H706" s="19">
        <v>45197</v>
      </c>
      <c r="I706" s="211" t="s">
        <v>364</v>
      </c>
      <c r="J706" s="2">
        <v>1</v>
      </c>
      <c r="K706" s="211" t="s">
        <v>186</v>
      </c>
    </row>
    <row r="707" spans="1:11">
      <c r="A707" s="2">
        <f t="shared" si="28"/>
        <v>706</v>
      </c>
      <c r="B707" s="210" t="s">
        <v>210</v>
      </c>
      <c r="C707" s="2">
        <v>2023</v>
      </c>
      <c r="D707" s="2" t="s">
        <v>211</v>
      </c>
      <c r="E707" s="2" t="s">
        <v>211</v>
      </c>
      <c r="F707" s="18">
        <v>45170</v>
      </c>
      <c r="G707" s="2">
        <v>31</v>
      </c>
      <c r="H707" s="19">
        <v>45197</v>
      </c>
      <c r="I707" s="211" t="s">
        <v>360</v>
      </c>
      <c r="J707" s="2">
        <v>1</v>
      </c>
      <c r="K707" s="211" t="s">
        <v>186</v>
      </c>
    </row>
    <row r="708" spans="1:11">
      <c r="A708" s="2">
        <f t="shared" si="28"/>
        <v>707</v>
      </c>
      <c r="B708" s="210" t="s">
        <v>210</v>
      </c>
      <c r="C708" s="2">
        <v>2023</v>
      </c>
      <c r="D708" s="2" t="s">
        <v>211</v>
      </c>
      <c r="E708" s="2" t="s">
        <v>211</v>
      </c>
      <c r="F708" s="18">
        <v>45170</v>
      </c>
      <c r="G708" s="2">
        <v>31</v>
      </c>
      <c r="H708" s="19">
        <v>45197</v>
      </c>
      <c r="I708" s="211" t="s">
        <v>320</v>
      </c>
      <c r="J708" s="2">
        <v>1</v>
      </c>
      <c r="K708" s="211" t="s">
        <v>186</v>
      </c>
    </row>
    <row r="709" spans="1:11">
      <c r="A709" s="2">
        <f t="shared" ref="A709:A716" si="29">A708+1</f>
        <v>708</v>
      </c>
      <c r="B709" s="210" t="s">
        <v>210</v>
      </c>
      <c r="C709" s="2">
        <v>2023</v>
      </c>
      <c r="D709" s="2" t="s">
        <v>211</v>
      </c>
      <c r="E709" s="2" t="s">
        <v>211</v>
      </c>
      <c r="F709" s="18">
        <v>45170</v>
      </c>
      <c r="G709" s="2">
        <v>31</v>
      </c>
      <c r="H709" s="19">
        <v>45198</v>
      </c>
      <c r="I709" s="211" t="s">
        <v>364</v>
      </c>
      <c r="J709" s="2">
        <v>1</v>
      </c>
      <c r="K709" s="214" t="s">
        <v>184</v>
      </c>
    </row>
    <row r="710" spans="1:11">
      <c r="A710" s="2">
        <f t="shared" si="29"/>
        <v>709</v>
      </c>
      <c r="B710" s="210" t="s">
        <v>210</v>
      </c>
      <c r="C710" s="2">
        <v>2023</v>
      </c>
      <c r="D710" s="2" t="s">
        <v>211</v>
      </c>
      <c r="E710" s="2" t="s">
        <v>211</v>
      </c>
      <c r="F710" s="18">
        <v>45170</v>
      </c>
      <c r="G710" s="2">
        <v>31</v>
      </c>
      <c r="H710" s="19">
        <v>45198</v>
      </c>
      <c r="I710" s="211" t="s">
        <v>360</v>
      </c>
      <c r="J710" s="2">
        <v>1</v>
      </c>
      <c r="K710" s="214" t="s">
        <v>184</v>
      </c>
    </row>
    <row r="711" spans="1:11">
      <c r="A711" s="2">
        <f t="shared" si="29"/>
        <v>710</v>
      </c>
      <c r="B711" s="210" t="s">
        <v>210</v>
      </c>
      <c r="C711" s="2">
        <v>2023</v>
      </c>
      <c r="D711" s="2" t="s">
        <v>211</v>
      </c>
      <c r="E711" s="2" t="s">
        <v>211</v>
      </c>
      <c r="F711" s="18">
        <v>45170</v>
      </c>
      <c r="G711" s="2">
        <v>31</v>
      </c>
      <c r="H711" s="19">
        <v>45198</v>
      </c>
      <c r="I711" s="211" t="s">
        <v>320</v>
      </c>
      <c r="J711" s="2">
        <v>1</v>
      </c>
      <c r="K711" s="214" t="s">
        <v>184</v>
      </c>
    </row>
    <row r="712" spans="1:11">
      <c r="A712" s="2">
        <f t="shared" si="29"/>
        <v>711</v>
      </c>
      <c r="B712" s="210" t="s">
        <v>210</v>
      </c>
      <c r="C712" s="2">
        <v>2023</v>
      </c>
      <c r="D712" s="2" t="s">
        <v>211</v>
      </c>
      <c r="E712" s="2" t="s">
        <v>211</v>
      </c>
      <c r="F712" s="18">
        <v>45170</v>
      </c>
      <c r="G712" s="2">
        <v>31</v>
      </c>
      <c r="H712" s="19">
        <v>45198</v>
      </c>
      <c r="I712" s="211" t="s">
        <v>365</v>
      </c>
      <c r="J712" s="2">
        <v>1</v>
      </c>
      <c r="K712" s="214" t="s">
        <v>184</v>
      </c>
    </row>
    <row r="713" spans="1:11">
      <c r="A713" s="2">
        <f t="shared" si="29"/>
        <v>712</v>
      </c>
      <c r="B713" s="210" t="s">
        <v>210</v>
      </c>
      <c r="C713" s="2">
        <v>2023</v>
      </c>
      <c r="D713" s="2" t="s">
        <v>211</v>
      </c>
      <c r="E713" s="2" t="s">
        <v>211</v>
      </c>
      <c r="F713" s="18">
        <v>45170</v>
      </c>
      <c r="G713" s="2">
        <v>31</v>
      </c>
      <c r="H713" s="19">
        <v>45198</v>
      </c>
      <c r="I713" s="211" t="s">
        <v>364</v>
      </c>
      <c r="J713" s="2">
        <v>1</v>
      </c>
      <c r="K713" s="214" t="s">
        <v>185</v>
      </c>
    </row>
    <row r="714" spans="1:11">
      <c r="A714" s="2">
        <f t="shared" si="29"/>
        <v>713</v>
      </c>
      <c r="B714" s="210" t="s">
        <v>210</v>
      </c>
      <c r="C714" s="2">
        <v>2023</v>
      </c>
      <c r="D714" s="2" t="s">
        <v>211</v>
      </c>
      <c r="E714" s="2" t="s">
        <v>211</v>
      </c>
      <c r="F714" s="18">
        <v>45170</v>
      </c>
      <c r="G714" s="2">
        <v>31</v>
      </c>
      <c r="H714" s="19">
        <v>45198</v>
      </c>
      <c r="I714" s="211" t="s">
        <v>360</v>
      </c>
      <c r="J714" s="2">
        <v>1</v>
      </c>
      <c r="K714" s="214" t="s">
        <v>185</v>
      </c>
    </row>
    <row r="715" spans="1:11">
      <c r="A715" s="2">
        <f t="shared" si="29"/>
        <v>714</v>
      </c>
      <c r="B715" s="210" t="s">
        <v>210</v>
      </c>
      <c r="C715" s="2">
        <v>2023</v>
      </c>
      <c r="D715" s="2" t="s">
        <v>211</v>
      </c>
      <c r="E715" s="2" t="s">
        <v>211</v>
      </c>
      <c r="F715" s="18">
        <v>45170</v>
      </c>
      <c r="G715" s="2">
        <v>31</v>
      </c>
      <c r="H715" s="19">
        <v>45198</v>
      </c>
      <c r="I715" s="211" t="s">
        <v>361</v>
      </c>
      <c r="J715" s="2">
        <v>1</v>
      </c>
      <c r="K715" s="214" t="s">
        <v>185</v>
      </c>
    </row>
    <row r="716" spans="1:11">
      <c r="A716" s="2">
        <f t="shared" si="29"/>
        <v>715</v>
      </c>
      <c r="B716" s="210" t="s">
        <v>210</v>
      </c>
      <c r="C716" s="2">
        <v>2023</v>
      </c>
      <c r="D716" s="2" t="s">
        <v>211</v>
      </c>
      <c r="E716" s="2" t="s">
        <v>211</v>
      </c>
      <c r="F716" s="18">
        <v>45170</v>
      </c>
      <c r="G716" s="2">
        <v>31</v>
      </c>
      <c r="H716" s="19">
        <v>45198</v>
      </c>
      <c r="I716" s="211" t="s">
        <v>364</v>
      </c>
      <c r="J716" s="2">
        <v>1</v>
      </c>
      <c r="K716" s="214" t="s">
        <v>185</v>
      </c>
    </row>
    <row r="717" spans="1:11">
      <c r="A717" s="2">
        <f>A716+1</f>
        <v>716</v>
      </c>
      <c r="B717" s="210" t="s">
        <v>210</v>
      </c>
      <c r="C717" s="2">
        <v>2023</v>
      </c>
      <c r="D717" s="2" t="s">
        <v>211</v>
      </c>
      <c r="E717" s="2" t="s">
        <v>211</v>
      </c>
      <c r="F717" s="18">
        <v>45170</v>
      </c>
      <c r="G717" s="2">
        <v>31</v>
      </c>
      <c r="H717" s="19">
        <v>45198</v>
      </c>
      <c r="I717" s="211" t="s">
        <v>360</v>
      </c>
      <c r="J717" s="2">
        <v>1</v>
      </c>
      <c r="K717" s="214" t="s">
        <v>185</v>
      </c>
    </row>
    <row r="718" spans="1:11">
      <c r="A718" s="2">
        <f t="shared" ref="A718:A726" si="30">A717+1</f>
        <v>717</v>
      </c>
      <c r="B718" s="210" t="s">
        <v>210</v>
      </c>
      <c r="C718" s="2">
        <v>2023</v>
      </c>
      <c r="D718" s="2" t="s">
        <v>211</v>
      </c>
      <c r="E718" s="2" t="s">
        <v>211</v>
      </c>
      <c r="F718" s="18">
        <v>45170</v>
      </c>
      <c r="G718" s="2">
        <v>31</v>
      </c>
      <c r="H718" s="19">
        <v>45198</v>
      </c>
      <c r="I718" s="211" t="s">
        <v>320</v>
      </c>
      <c r="J718" s="2">
        <v>1</v>
      </c>
      <c r="K718" s="214" t="s">
        <v>185</v>
      </c>
    </row>
    <row r="719" spans="1:11">
      <c r="A719" s="2">
        <f t="shared" si="30"/>
        <v>718</v>
      </c>
      <c r="B719" s="210" t="s">
        <v>210</v>
      </c>
      <c r="C719" s="2">
        <v>2023</v>
      </c>
      <c r="D719" s="2" t="s">
        <v>211</v>
      </c>
      <c r="E719" s="2" t="s">
        <v>211</v>
      </c>
      <c r="F719" s="18">
        <v>45170</v>
      </c>
      <c r="G719" s="2">
        <v>31</v>
      </c>
      <c r="H719" s="19">
        <v>45198</v>
      </c>
      <c r="I719" s="211" t="s">
        <v>365</v>
      </c>
      <c r="J719" s="2">
        <v>1</v>
      </c>
      <c r="K719" s="214" t="s">
        <v>185</v>
      </c>
    </row>
    <row r="720" spans="1:11">
      <c r="A720" s="2">
        <f t="shared" si="30"/>
        <v>719</v>
      </c>
      <c r="B720" s="210" t="s">
        <v>210</v>
      </c>
      <c r="C720" s="2">
        <v>2023</v>
      </c>
      <c r="D720" s="2" t="s">
        <v>211</v>
      </c>
      <c r="E720" s="2" t="s">
        <v>211</v>
      </c>
      <c r="F720" s="18">
        <v>45170</v>
      </c>
      <c r="G720" s="2">
        <v>31</v>
      </c>
      <c r="H720" s="19">
        <v>45198</v>
      </c>
      <c r="I720" s="211" t="s">
        <v>364</v>
      </c>
      <c r="J720" s="2">
        <v>1</v>
      </c>
      <c r="K720" s="214" t="s">
        <v>185</v>
      </c>
    </row>
    <row r="721" spans="1:11">
      <c r="A721" s="2">
        <f t="shared" si="30"/>
        <v>720</v>
      </c>
      <c r="B721" s="210" t="s">
        <v>210</v>
      </c>
      <c r="C721" s="2">
        <v>2023</v>
      </c>
      <c r="D721" s="2" t="s">
        <v>211</v>
      </c>
      <c r="E721" s="2" t="s">
        <v>211</v>
      </c>
      <c r="F721" s="18">
        <v>45170</v>
      </c>
      <c r="G721" s="2">
        <v>31</v>
      </c>
      <c r="H721" s="19">
        <v>45198</v>
      </c>
      <c r="I721" s="211" t="s">
        <v>320</v>
      </c>
      <c r="J721" s="2">
        <v>1</v>
      </c>
      <c r="K721" s="214" t="s">
        <v>185</v>
      </c>
    </row>
    <row r="722" spans="1:11">
      <c r="A722" s="2">
        <f t="shared" si="30"/>
        <v>721</v>
      </c>
      <c r="B722" s="210" t="s">
        <v>210</v>
      </c>
      <c r="C722" s="2">
        <v>2023</v>
      </c>
      <c r="D722" s="2" t="s">
        <v>211</v>
      </c>
      <c r="E722" s="2" t="s">
        <v>211</v>
      </c>
      <c r="F722" s="18">
        <v>45170</v>
      </c>
      <c r="G722" s="2">
        <v>31</v>
      </c>
      <c r="H722" s="19">
        <v>45198</v>
      </c>
      <c r="I722" s="211" t="s">
        <v>364</v>
      </c>
      <c r="J722" s="2">
        <v>1</v>
      </c>
      <c r="K722" s="214" t="s">
        <v>185</v>
      </c>
    </row>
    <row r="723" spans="1:11">
      <c r="A723" s="2">
        <f t="shared" si="30"/>
        <v>722</v>
      </c>
      <c r="B723" s="210" t="s">
        <v>210</v>
      </c>
      <c r="C723" s="2">
        <v>2023</v>
      </c>
      <c r="D723" s="2" t="s">
        <v>211</v>
      </c>
      <c r="E723" s="2" t="s">
        <v>211</v>
      </c>
      <c r="F723" s="18">
        <v>45170</v>
      </c>
      <c r="G723" s="2">
        <v>31</v>
      </c>
      <c r="H723" s="19">
        <v>45198</v>
      </c>
      <c r="I723" s="211" t="s">
        <v>320</v>
      </c>
      <c r="J723" s="2">
        <v>1</v>
      </c>
      <c r="K723" s="214" t="s">
        <v>185</v>
      </c>
    </row>
    <row r="724" spans="1:11">
      <c r="A724" s="2">
        <f t="shared" si="30"/>
        <v>723</v>
      </c>
      <c r="B724" s="210" t="s">
        <v>210</v>
      </c>
      <c r="C724" s="2">
        <v>2023</v>
      </c>
      <c r="D724" s="2" t="s">
        <v>211</v>
      </c>
      <c r="E724" s="2" t="s">
        <v>211</v>
      </c>
      <c r="F724" s="18">
        <v>45170</v>
      </c>
      <c r="G724" s="2">
        <v>31</v>
      </c>
      <c r="H724" s="19">
        <v>45198</v>
      </c>
      <c r="I724" s="211" t="s">
        <v>361</v>
      </c>
      <c r="J724" s="2">
        <v>1</v>
      </c>
      <c r="K724" s="214" t="s">
        <v>185</v>
      </c>
    </row>
    <row r="725" spans="1:11">
      <c r="A725" s="2">
        <f t="shared" si="30"/>
        <v>724</v>
      </c>
      <c r="B725" s="210" t="s">
        <v>210</v>
      </c>
      <c r="C725" s="2">
        <v>2023</v>
      </c>
      <c r="D725" s="2" t="s">
        <v>211</v>
      </c>
      <c r="E725" s="2" t="s">
        <v>211</v>
      </c>
      <c r="F725" s="18">
        <v>45170</v>
      </c>
      <c r="G725" s="2">
        <v>31</v>
      </c>
      <c r="H725" s="19">
        <v>45198</v>
      </c>
      <c r="I725" s="211" t="s">
        <v>320</v>
      </c>
      <c r="J725" s="2">
        <v>1</v>
      </c>
      <c r="K725" s="214" t="s">
        <v>185</v>
      </c>
    </row>
    <row r="726" spans="1:11">
      <c r="A726" s="2">
        <f t="shared" si="30"/>
        <v>725</v>
      </c>
      <c r="B726" s="210" t="s">
        <v>210</v>
      </c>
      <c r="C726" s="2">
        <v>2023</v>
      </c>
      <c r="D726" s="2" t="s">
        <v>211</v>
      </c>
      <c r="E726" s="2" t="s">
        <v>211</v>
      </c>
      <c r="F726" s="18">
        <v>45170</v>
      </c>
      <c r="G726" s="2">
        <v>31</v>
      </c>
      <c r="H726" s="19">
        <v>45198</v>
      </c>
      <c r="I726" s="211" t="s">
        <v>360</v>
      </c>
      <c r="J726" s="2">
        <v>1</v>
      </c>
      <c r="K726" s="214" t="s">
        <v>185</v>
      </c>
    </row>
    <row r="727" spans="1:11">
      <c r="A727" s="2">
        <f t="shared" ref="A727:A729" si="31">A726+1</f>
        <v>726</v>
      </c>
      <c r="B727" s="210" t="s">
        <v>210</v>
      </c>
      <c r="C727" s="2">
        <v>2023</v>
      </c>
      <c r="D727" s="2" t="s">
        <v>211</v>
      </c>
      <c r="E727" s="2" t="s">
        <v>211</v>
      </c>
      <c r="F727" s="18">
        <v>45170</v>
      </c>
      <c r="G727" s="2">
        <v>31</v>
      </c>
      <c r="H727" s="19">
        <v>45198</v>
      </c>
      <c r="I727" s="211" t="s">
        <v>320</v>
      </c>
      <c r="J727" s="2">
        <v>1</v>
      </c>
      <c r="K727" s="214" t="s">
        <v>185</v>
      </c>
    </row>
    <row r="728" spans="1:11">
      <c r="A728" s="2">
        <f t="shared" si="31"/>
        <v>727</v>
      </c>
      <c r="B728" s="210" t="s">
        <v>210</v>
      </c>
      <c r="C728" s="2">
        <v>2023</v>
      </c>
      <c r="D728" s="2" t="s">
        <v>211</v>
      </c>
      <c r="E728" s="2" t="s">
        <v>211</v>
      </c>
      <c r="F728" s="18">
        <v>45170</v>
      </c>
      <c r="G728" s="2">
        <v>31</v>
      </c>
      <c r="H728" s="19">
        <v>45198</v>
      </c>
      <c r="I728" s="211" t="s">
        <v>361</v>
      </c>
      <c r="J728" s="2">
        <v>1</v>
      </c>
      <c r="K728" s="214" t="s">
        <v>185</v>
      </c>
    </row>
    <row r="729" spans="1:11">
      <c r="A729" s="2">
        <f t="shared" si="31"/>
        <v>728</v>
      </c>
      <c r="B729" s="210" t="s">
        <v>210</v>
      </c>
      <c r="C729" s="2">
        <v>2023</v>
      </c>
      <c r="D729" s="2" t="s">
        <v>211</v>
      </c>
      <c r="E729" s="2" t="s">
        <v>211</v>
      </c>
      <c r="F729" s="18">
        <v>45170</v>
      </c>
      <c r="G729" s="2">
        <v>31</v>
      </c>
      <c r="H729" s="19">
        <v>45198</v>
      </c>
      <c r="I729" s="211" t="s">
        <v>365</v>
      </c>
      <c r="J729" s="2">
        <v>1</v>
      </c>
      <c r="K729" s="214" t="s">
        <v>185</v>
      </c>
    </row>
    <row r="730" spans="1:11">
      <c r="A730" s="2">
        <f t="shared" ref="A730:A732" si="32">A729+1</f>
        <v>729</v>
      </c>
      <c r="B730" s="210" t="s">
        <v>210</v>
      </c>
      <c r="C730" s="2">
        <v>2023</v>
      </c>
      <c r="D730" s="2" t="s">
        <v>211</v>
      </c>
      <c r="E730" s="2" t="s">
        <v>211</v>
      </c>
      <c r="F730" s="18">
        <v>45170</v>
      </c>
      <c r="G730" s="2">
        <v>31</v>
      </c>
      <c r="H730" s="19">
        <v>45198</v>
      </c>
      <c r="I730" s="211" t="s">
        <v>360</v>
      </c>
      <c r="J730" s="2">
        <v>1</v>
      </c>
      <c r="K730" s="214" t="s">
        <v>185</v>
      </c>
    </row>
    <row r="731" spans="1:11">
      <c r="A731" s="2">
        <f t="shared" si="32"/>
        <v>730</v>
      </c>
      <c r="B731" s="210" t="s">
        <v>210</v>
      </c>
      <c r="C731" s="2">
        <v>2023</v>
      </c>
      <c r="D731" s="2" t="s">
        <v>211</v>
      </c>
      <c r="E731" s="2" t="s">
        <v>211</v>
      </c>
      <c r="F731" s="18">
        <v>45170</v>
      </c>
      <c r="G731" s="2">
        <v>31</v>
      </c>
      <c r="H731" s="19">
        <v>45198</v>
      </c>
      <c r="I731" s="211" t="s">
        <v>1468</v>
      </c>
      <c r="J731" s="2">
        <v>1</v>
      </c>
      <c r="K731" s="214" t="s">
        <v>187</v>
      </c>
    </row>
    <row r="732" spans="1:11">
      <c r="A732" s="2">
        <f t="shared" si="32"/>
        <v>731</v>
      </c>
      <c r="B732" s="210" t="s">
        <v>210</v>
      </c>
      <c r="C732" s="2">
        <v>2023</v>
      </c>
      <c r="D732" s="2" t="s">
        <v>211</v>
      </c>
      <c r="E732" s="2" t="s">
        <v>211</v>
      </c>
      <c r="F732" s="18">
        <v>45170</v>
      </c>
      <c r="G732" s="2">
        <v>31</v>
      </c>
      <c r="H732" s="19">
        <v>45198</v>
      </c>
      <c r="I732" s="211" t="s">
        <v>367</v>
      </c>
      <c r="J732" s="2">
        <v>1</v>
      </c>
      <c r="K732" s="214" t="s">
        <v>185</v>
      </c>
    </row>
    <row r="733" spans="1:11">
      <c r="A733" s="2">
        <f t="shared" ref="A733:A734" si="33">A732+1</f>
        <v>732</v>
      </c>
      <c r="B733" s="210" t="s">
        <v>210</v>
      </c>
      <c r="C733" s="2">
        <v>2023</v>
      </c>
      <c r="D733" s="2" t="s">
        <v>211</v>
      </c>
      <c r="E733" s="2" t="s">
        <v>211</v>
      </c>
      <c r="F733" s="18">
        <v>45170</v>
      </c>
      <c r="G733" s="2">
        <v>31</v>
      </c>
      <c r="H733" s="19">
        <v>45198</v>
      </c>
      <c r="I733" t="s">
        <v>370</v>
      </c>
      <c r="J733" s="2">
        <v>1</v>
      </c>
      <c r="K733" s="214" t="s">
        <v>185</v>
      </c>
    </row>
    <row r="734" spans="1:11">
      <c r="A734" s="2">
        <f t="shared" si="33"/>
        <v>733</v>
      </c>
      <c r="B734" s="210" t="s">
        <v>210</v>
      </c>
      <c r="C734" s="2">
        <v>2023</v>
      </c>
      <c r="D734" s="2" t="s">
        <v>211</v>
      </c>
      <c r="E734" s="2" t="s">
        <v>211</v>
      </c>
      <c r="F734" s="18">
        <v>45170</v>
      </c>
      <c r="G734" s="2">
        <v>31</v>
      </c>
      <c r="H734" s="19">
        <v>45199</v>
      </c>
      <c r="I734" s="211" t="s">
        <v>320</v>
      </c>
      <c r="J734" s="2">
        <v>1</v>
      </c>
      <c r="K734" s="214" t="s">
        <v>185</v>
      </c>
    </row>
    <row r="735" spans="1:11">
      <c r="A735" s="2">
        <f t="shared" ref="A735:A759" si="34">A734+1</f>
        <v>734</v>
      </c>
      <c r="B735" s="210" t="s">
        <v>210</v>
      </c>
      <c r="C735" s="2">
        <v>2023</v>
      </c>
      <c r="D735" s="2" t="s">
        <v>211</v>
      </c>
      <c r="E735" s="2" t="s">
        <v>211</v>
      </c>
      <c r="F735" s="18">
        <v>45170</v>
      </c>
      <c r="G735" s="2">
        <v>31</v>
      </c>
      <c r="H735" s="19">
        <v>45199</v>
      </c>
      <c r="I735" s="211" t="s">
        <v>361</v>
      </c>
      <c r="J735" s="2">
        <v>1</v>
      </c>
      <c r="K735" s="214" t="s">
        <v>185</v>
      </c>
    </row>
    <row r="736" spans="1:11">
      <c r="A736" s="2">
        <f t="shared" si="34"/>
        <v>735</v>
      </c>
      <c r="B736" s="210" t="s">
        <v>210</v>
      </c>
      <c r="C736" s="2">
        <v>2023</v>
      </c>
      <c r="D736" s="2" t="s">
        <v>211</v>
      </c>
      <c r="E736" s="2" t="s">
        <v>211</v>
      </c>
      <c r="F736" s="18">
        <v>45170</v>
      </c>
      <c r="G736" s="2">
        <v>31</v>
      </c>
      <c r="H736" s="19">
        <v>45199</v>
      </c>
      <c r="I736" s="211" t="s">
        <v>365</v>
      </c>
      <c r="J736" s="2">
        <v>1</v>
      </c>
      <c r="K736" s="214" t="s">
        <v>185</v>
      </c>
    </row>
    <row r="737" spans="1:11">
      <c r="A737" s="2">
        <f t="shared" si="34"/>
        <v>736</v>
      </c>
      <c r="B737" s="210" t="s">
        <v>210</v>
      </c>
      <c r="C737" s="2">
        <v>2023</v>
      </c>
      <c r="D737" s="2" t="s">
        <v>211</v>
      </c>
      <c r="E737" s="2" t="s">
        <v>211</v>
      </c>
      <c r="F737" s="18">
        <v>45170</v>
      </c>
      <c r="G737" s="2">
        <v>31</v>
      </c>
      <c r="H737" s="19">
        <v>45199</v>
      </c>
      <c r="I737" s="211" t="s">
        <v>360</v>
      </c>
      <c r="J737" s="2">
        <v>1</v>
      </c>
      <c r="K737" s="214" t="s">
        <v>186</v>
      </c>
    </row>
    <row r="738" spans="1:11">
      <c r="A738" s="2">
        <f t="shared" si="34"/>
        <v>737</v>
      </c>
      <c r="B738" s="210" t="s">
        <v>210</v>
      </c>
      <c r="C738" s="2">
        <v>2023</v>
      </c>
      <c r="D738" s="2" t="s">
        <v>211</v>
      </c>
      <c r="E738" s="2" t="s">
        <v>211</v>
      </c>
      <c r="F738" s="18">
        <v>45170</v>
      </c>
      <c r="G738" s="2">
        <v>31</v>
      </c>
      <c r="H738" s="19">
        <v>45199</v>
      </c>
      <c r="I738" s="211" t="s">
        <v>320</v>
      </c>
      <c r="J738" s="2">
        <v>1</v>
      </c>
      <c r="K738" s="214" t="s">
        <v>186</v>
      </c>
    </row>
    <row r="739" spans="1:11">
      <c r="A739" s="2">
        <f t="shared" si="34"/>
        <v>738</v>
      </c>
      <c r="B739" s="210" t="s">
        <v>210</v>
      </c>
      <c r="C739" s="2">
        <v>2023</v>
      </c>
      <c r="D739" s="2" t="s">
        <v>211</v>
      </c>
      <c r="E739" s="2" t="s">
        <v>211</v>
      </c>
      <c r="F739" s="18">
        <v>45170</v>
      </c>
      <c r="G739" s="2">
        <v>31</v>
      </c>
      <c r="H739" s="19">
        <v>45199</v>
      </c>
      <c r="I739" s="211" t="s">
        <v>361</v>
      </c>
      <c r="J739" s="2">
        <v>1</v>
      </c>
      <c r="K739" s="214" t="s">
        <v>186</v>
      </c>
    </row>
    <row r="740" spans="1:11">
      <c r="A740" s="2">
        <f t="shared" si="34"/>
        <v>739</v>
      </c>
      <c r="B740" s="210" t="s">
        <v>210</v>
      </c>
      <c r="C740" s="2">
        <v>2023</v>
      </c>
      <c r="D740" s="2" t="s">
        <v>211</v>
      </c>
      <c r="E740" s="2" t="s">
        <v>211</v>
      </c>
      <c r="F740" s="18">
        <v>45170</v>
      </c>
      <c r="G740" s="2">
        <v>31</v>
      </c>
      <c r="H740" s="19">
        <v>45199</v>
      </c>
      <c r="I740" s="211" t="s">
        <v>364</v>
      </c>
      <c r="J740" s="2">
        <v>1</v>
      </c>
      <c r="K740" s="214" t="s">
        <v>186</v>
      </c>
    </row>
    <row r="741" spans="1:11">
      <c r="A741" s="2">
        <f t="shared" si="34"/>
        <v>740</v>
      </c>
      <c r="B741" s="210" t="s">
        <v>210</v>
      </c>
      <c r="C741" s="2">
        <v>2023</v>
      </c>
      <c r="D741" s="2" t="s">
        <v>211</v>
      </c>
      <c r="E741" s="2" t="s">
        <v>211</v>
      </c>
      <c r="F741" s="18">
        <v>45170</v>
      </c>
      <c r="G741" s="2">
        <v>31</v>
      </c>
      <c r="H741" s="19">
        <v>45199</v>
      </c>
      <c r="I741" s="211" t="s">
        <v>360</v>
      </c>
      <c r="J741" s="2">
        <v>1</v>
      </c>
      <c r="K741" s="214" t="s">
        <v>186</v>
      </c>
    </row>
    <row r="742" spans="1:11">
      <c r="A742" s="2">
        <f t="shared" si="34"/>
        <v>741</v>
      </c>
      <c r="B742" s="210" t="s">
        <v>210</v>
      </c>
      <c r="C742" s="2">
        <v>2023</v>
      </c>
      <c r="D742" s="2" t="s">
        <v>211</v>
      </c>
      <c r="E742" s="2" t="s">
        <v>211</v>
      </c>
      <c r="F742" s="18">
        <v>45170</v>
      </c>
      <c r="G742" s="2">
        <v>31</v>
      </c>
      <c r="H742" s="19">
        <v>45199</v>
      </c>
      <c r="I742" s="211" t="s">
        <v>320</v>
      </c>
      <c r="J742" s="2">
        <v>1</v>
      </c>
      <c r="K742" s="214" t="s">
        <v>186</v>
      </c>
    </row>
    <row r="743" spans="1:11">
      <c r="A743" s="2">
        <f t="shared" si="34"/>
        <v>742</v>
      </c>
      <c r="B743" s="210" t="s">
        <v>210</v>
      </c>
      <c r="C743" s="2">
        <v>2023</v>
      </c>
      <c r="D743" s="2" t="s">
        <v>211</v>
      </c>
      <c r="E743" s="2" t="s">
        <v>211</v>
      </c>
      <c r="F743" s="18">
        <v>45170</v>
      </c>
      <c r="G743" s="2">
        <v>31</v>
      </c>
      <c r="H743" s="19">
        <v>45199</v>
      </c>
      <c r="I743" s="211" t="s">
        <v>1473</v>
      </c>
      <c r="J743" s="2">
        <v>1</v>
      </c>
      <c r="K743" s="214" t="s">
        <v>186</v>
      </c>
    </row>
    <row r="744" spans="1:11">
      <c r="A744" s="2">
        <f t="shared" si="34"/>
        <v>743</v>
      </c>
      <c r="B744" s="210" t="s">
        <v>210</v>
      </c>
      <c r="C744" s="2">
        <v>2023</v>
      </c>
      <c r="D744" s="2" t="s">
        <v>211</v>
      </c>
      <c r="E744" s="2" t="s">
        <v>211</v>
      </c>
      <c r="F744" s="18">
        <v>45170</v>
      </c>
      <c r="G744" s="2">
        <v>31</v>
      </c>
      <c r="H744" s="19">
        <v>45199</v>
      </c>
      <c r="I744" t="s">
        <v>378</v>
      </c>
      <c r="J744" s="2">
        <v>1</v>
      </c>
      <c r="K744" s="214" t="s">
        <v>185</v>
      </c>
    </row>
    <row r="745" spans="1:11">
      <c r="A745" s="2">
        <f t="shared" si="34"/>
        <v>744</v>
      </c>
      <c r="B745" s="210" t="s">
        <v>210</v>
      </c>
      <c r="C745" s="2">
        <v>2023</v>
      </c>
      <c r="D745" s="2" t="s">
        <v>211</v>
      </c>
      <c r="E745" s="2" t="s">
        <v>211</v>
      </c>
      <c r="F745" s="18">
        <v>45170</v>
      </c>
      <c r="G745" s="2">
        <v>31</v>
      </c>
      <c r="H745" s="19">
        <v>45199</v>
      </c>
      <c r="I745" t="s">
        <v>378</v>
      </c>
      <c r="J745" s="2">
        <v>1</v>
      </c>
      <c r="K745" s="214" t="s">
        <v>186</v>
      </c>
    </row>
    <row r="746" spans="1:11">
      <c r="A746" s="2">
        <f t="shared" si="34"/>
        <v>745</v>
      </c>
      <c r="B746" s="210" t="s">
        <v>210</v>
      </c>
      <c r="C746" s="2">
        <v>2023</v>
      </c>
      <c r="D746" s="2" t="s">
        <v>211</v>
      </c>
      <c r="E746" s="2" t="s">
        <v>211</v>
      </c>
      <c r="F746" s="18">
        <v>45170</v>
      </c>
      <c r="G746" s="2">
        <v>31</v>
      </c>
      <c r="H746" s="19">
        <v>45199</v>
      </c>
      <c r="I746" t="s">
        <v>378</v>
      </c>
      <c r="J746" s="2">
        <v>1</v>
      </c>
      <c r="K746" s="214" t="s">
        <v>186</v>
      </c>
    </row>
    <row r="747" spans="1:11">
      <c r="A747" s="2">
        <f t="shared" si="34"/>
        <v>746</v>
      </c>
      <c r="B747" s="210" t="s">
        <v>210</v>
      </c>
      <c r="C747" s="2">
        <v>2023</v>
      </c>
      <c r="D747" s="2" t="s">
        <v>211</v>
      </c>
      <c r="E747" s="2" t="s">
        <v>211</v>
      </c>
      <c r="F747" s="18">
        <v>45200</v>
      </c>
      <c r="G747" s="2">
        <v>31</v>
      </c>
      <c r="H747" s="19">
        <v>45200</v>
      </c>
      <c r="I747" s="211" t="s">
        <v>365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10" t="s">
        <v>210</v>
      </c>
      <c r="C748" s="2">
        <v>2023</v>
      </c>
      <c r="D748" s="2" t="s">
        <v>211</v>
      </c>
      <c r="E748" s="2" t="s">
        <v>211</v>
      </c>
      <c r="F748" s="18">
        <v>45200</v>
      </c>
      <c r="G748" s="2">
        <v>31</v>
      </c>
      <c r="H748" s="19">
        <v>45200</v>
      </c>
      <c r="I748" s="211" t="s">
        <v>360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10" t="s">
        <v>210</v>
      </c>
      <c r="C749" s="2">
        <v>2023</v>
      </c>
      <c r="D749" s="2" t="s">
        <v>211</v>
      </c>
      <c r="E749" s="2" t="s">
        <v>211</v>
      </c>
      <c r="F749" s="18">
        <v>45200</v>
      </c>
      <c r="G749" s="2">
        <v>31</v>
      </c>
      <c r="H749" s="19">
        <v>45200</v>
      </c>
      <c r="I749" s="211" t="s">
        <v>364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10" t="s">
        <v>210</v>
      </c>
      <c r="C750" s="2">
        <v>2023</v>
      </c>
      <c r="D750" s="2" t="s">
        <v>211</v>
      </c>
      <c r="E750" s="2" t="s">
        <v>211</v>
      </c>
      <c r="F750" s="18">
        <v>45200</v>
      </c>
      <c r="G750" s="2">
        <v>31</v>
      </c>
      <c r="H750" s="19">
        <v>45200</v>
      </c>
      <c r="I750" t="s">
        <v>370</v>
      </c>
      <c r="J750" s="2">
        <v>1</v>
      </c>
      <c r="K750" s="214" t="s">
        <v>187</v>
      </c>
    </row>
    <row r="751" spans="1:11">
      <c r="A751" s="2">
        <f t="shared" si="34"/>
        <v>750</v>
      </c>
      <c r="B751" s="210" t="s">
        <v>210</v>
      </c>
      <c r="C751" s="2">
        <v>2023</v>
      </c>
      <c r="D751" s="2" t="s">
        <v>211</v>
      </c>
      <c r="E751" s="2" t="s">
        <v>211</v>
      </c>
      <c r="F751" s="18">
        <v>45200</v>
      </c>
      <c r="G751" s="2">
        <v>31</v>
      </c>
      <c r="H751" s="19">
        <v>45200</v>
      </c>
      <c r="I751" t="s">
        <v>319</v>
      </c>
      <c r="J751" s="2">
        <v>1</v>
      </c>
      <c r="K751" s="214" t="s">
        <v>187</v>
      </c>
    </row>
    <row r="752" spans="1:11">
      <c r="A752" s="2">
        <f t="shared" si="34"/>
        <v>751</v>
      </c>
      <c r="B752" s="210" t="s">
        <v>210</v>
      </c>
      <c r="C752" s="2">
        <v>2023</v>
      </c>
      <c r="D752" s="2" t="s">
        <v>211</v>
      </c>
      <c r="E752" s="2" t="s">
        <v>211</v>
      </c>
      <c r="F752" s="18">
        <v>45200</v>
      </c>
      <c r="G752" s="2">
        <v>31</v>
      </c>
      <c r="H752" s="19">
        <v>45200</v>
      </c>
      <c r="I752" t="s">
        <v>378</v>
      </c>
      <c r="J752" s="2">
        <v>1</v>
      </c>
      <c r="K752" s="214" t="s">
        <v>188</v>
      </c>
    </row>
    <row r="753" spans="1:11">
      <c r="A753" s="2">
        <f t="shared" si="34"/>
        <v>752</v>
      </c>
      <c r="B753" s="210" t="s">
        <v>210</v>
      </c>
      <c r="C753" s="2">
        <v>2023</v>
      </c>
      <c r="D753" s="2" t="s">
        <v>211</v>
      </c>
      <c r="E753" s="2" t="s">
        <v>211</v>
      </c>
      <c r="F753" s="18">
        <v>45200</v>
      </c>
      <c r="G753" s="2">
        <v>31</v>
      </c>
      <c r="H753" s="19">
        <v>45200</v>
      </c>
      <c r="I753" t="s">
        <v>378</v>
      </c>
      <c r="J753" s="2">
        <v>1</v>
      </c>
      <c r="K753" s="214" t="s">
        <v>187</v>
      </c>
    </row>
    <row r="754" spans="1:11">
      <c r="A754" s="2">
        <f t="shared" si="34"/>
        <v>753</v>
      </c>
      <c r="B754" s="210" t="s">
        <v>210</v>
      </c>
      <c r="C754" s="2">
        <v>2023</v>
      </c>
      <c r="D754" s="2" t="s">
        <v>211</v>
      </c>
      <c r="E754" s="2" t="s">
        <v>211</v>
      </c>
      <c r="F754" s="18">
        <v>45200</v>
      </c>
      <c r="G754" s="2">
        <v>31</v>
      </c>
      <c r="H754" s="19">
        <v>45201</v>
      </c>
      <c r="I754" t="s">
        <v>378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10" t="s">
        <v>210</v>
      </c>
      <c r="C755" s="2">
        <v>2023</v>
      </c>
      <c r="D755" s="2" t="s">
        <v>211</v>
      </c>
      <c r="E755" s="2" t="s">
        <v>211</v>
      </c>
      <c r="F755" s="18">
        <v>45200</v>
      </c>
      <c r="G755" s="2">
        <v>31</v>
      </c>
      <c r="H755" s="19">
        <v>45201</v>
      </c>
      <c r="I755" t="s">
        <v>378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10" t="s">
        <v>210</v>
      </c>
      <c r="C756" s="2">
        <v>2023</v>
      </c>
      <c r="D756" s="2" t="s">
        <v>211</v>
      </c>
      <c r="E756" s="2" t="s">
        <v>211</v>
      </c>
      <c r="F756" s="18">
        <v>45200</v>
      </c>
      <c r="G756" s="2">
        <v>31</v>
      </c>
      <c r="H756" s="19">
        <v>45201</v>
      </c>
      <c r="I756" t="s">
        <v>378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10" t="s">
        <v>210</v>
      </c>
      <c r="C757" s="2">
        <v>2023</v>
      </c>
      <c r="D757" s="2" t="s">
        <v>211</v>
      </c>
      <c r="E757" s="2" t="s">
        <v>211</v>
      </c>
      <c r="F757" s="18">
        <v>45200</v>
      </c>
      <c r="G757" s="2">
        <v>31</v>
      </c>
      <c r="H757" s="19">
        <v>45201</v>
      </c>
      <c r="I757" t="s">
        <v>286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10" t="s">
        <v>210</v>
      </c>
      <c r="C758" s="2">
        <v>2023</v>
      </c>
      <c r="D758" s="2" t="s">
        <v>211</v>
      </c>
      <c r="E758" s="2" t="s">
        <v>211</v>
      </c>
      <c r="F758" s="18">
        <v>45200</v>
      </c>
      <c r="G758" s="2">
        <v>31</v>
      </c>
      <c r="H758" s="19">
        <v>45201</v>
      </c>
      <c r="I758" t="s">
        <v>372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10" t="s">
        <v>210</v>
      </c>
      <c r="C759" s="2">
        <v>2023</v>
      </c>
      <c r="D759" s="2" t="s">
        <v>211</v>
      </c>
      <c r="E759" s="2" t="s">
        <v>211</v>
      </c>
      <c r="F759" s="18">
        <v>45200</v>
      </c>
      <c r="G759" s="2">
        <v>31</v>
      </c>
      <c r="H759" s="19">
        <v>45201</v>
      </c>
      <c r="I759" t="s">
        <v>372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10" t="s">
        <v>210</v>
      </c>
      <c r="C760" s="2">
        <v>2023</v>
      </c>
      <c r="D760" s="2" t="s">
        <v>211</v>
      </c>
      <c r="E760" s="2" t="s">
        <v>211</v>
      </c>
      <c r="F760" s="18">
        <v>45200</v>
      </c>
      <c r="G760" s="2">
        <v>31</v>
      </c>
      <c r="H760" s="19">
        <v>45201</v>
      </c>
      <c r="I760" t="s">
        <v>372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10" t="s">
        <v>210</v>
      </c>
      <c r="C761" s="2">
        <v>2023</v>
      </c>
      <c r="D761" s="2" t="s">
        <v>211</v>
      </c>
      <c r="E761" s="2" t="s">
        <v>211</v>
      </c>
      <c r="F761" s="18">
        <v>45200</v>
      </c>
      <c r="G761" s="2">
        <v>31</v>
      </c>
      <c r="H761" s="19">
        <v>45202</v>
      </c>
      <c r="I761" t="s">
        <v>328</v>
      </c>
      <c r="J761" s="2">
        <v>1</v>
      </c>
      <c r="K761" t="s">
        <v>188</v>
      </c>
    </row>
    <row r="762" spans="1:11">
      <c r="A762" s="2">
        <f t="shared" si="35"/>
        <v>761</v>
      </c>
      <c r="B762" s="210" t="s">
        <v>210</v>
      </c>
      <c r="C762" s="2">
        <v>2023</v>
      </c>
      <c r="D762" s="2" t="s">
        <v>211</v>
      </c>
      <c r="E762" s="2" t="s">
        <v>211</v>
      </c>
      <c r="F762" s="18">
        <v>45200</v>
      </c>
      <c r="G762" s="2">
        <v>31</v>
      </c>
      <c r="H762" s="19">
        <v>45202</v>
      </c>
      <c r="I762" t="s">
        <v>370</v>
      </c>
      <c r="J762" s="2">
        <v>1</v>
      </c>
      <c r="K762" t="s">
        <v>188</v>
      </c>
    </row>
    <row r="763" spans="1:11">
      <c r="A763" s="2">
        <f t="shared" si="35"/>
        <v>762</v>
      </c>
      <c r="B763" s="210" t="s">
        <v>210</v>
      </c>
      <c r="C763" s="2">
        <v>2023</v>
      </c>
      <c r="D763" s="2" t="s">
        <v>211</v>
      </c>
      <c r="E763" s="2" t="s">
        <v>211</v>
      </c>
      <c r="F763" s="18">
        <v>45200</v>
      </c>
      <c r="G763" s="2">
        <v>31</v>
      </c>
      <c r="H763" s="19">
        <v>45202</v>
      </c>
      <c r="I763" s="211" t="s">
        <v>365</v>
      </c>
      <c r="J763" s="2">
        <v>1</v>
      </c>
      <c r="K763" t="s">
        <v>189</v>
      </c>
    </row>
    <row r="764" spans="1:11">
      <c r="A764" s="2">
        <f t="shared" si="35"/>
        <v>763</v>
      </c>
      <c r="B764" s="210" t="s">
        <v>210</v>
      </c>
      <c r="C764" s="2">
        <v>2023</v>
      </c>
      <c r="D764" s="2" t="s">
        <v>211</v>
      </c>
      <c r="E764" s="2" t="s">
        <v>211</v>
      </c>
      <c r="F764" s="18">
        <v>45200</v>
      </c>
      <c r="G764" s="2">
        <v>31</v>
      </c>
      <c r="H764" s="19">
        <v>45202</v>
      </c>
      <c r="I764" s="211" t="s">
        <v>286</v>
      </c>
      <c r="J764" s="2">
        <v>1</v>
      </c>
      <c r="K764" s="211" t="s">
        <v>186</v>
      </c>
    </row>
    <row r="765" spans="1:11">
      <c r="A765" s="2">
        <f t="shared" si="35"/>
        <v>764</v>
      </c>
      <c r="B765" s="210" t="s">
        <v>210</v>
      </c>
      <c r="C765" s="2">
        <v>2023</v>
      </c>
      <c r="D765" s="2" t="s">
        <v>211</v>
      </c>
      <c r="E765" s="2" t="s">
        <v>211</v>
      </c>
      <c r="F765" s="18">
        <v>45200</v>
      </c>
      <c r="G765" s="2">
        <v>31</v>
      </c>
      <c r="H765" s="19">
        <v>45203</v>
      </c>
      <c r="I765" t="s">
        <v>378</v>
      </c>
      <c r="J765" s="2">
        <v>1</v>
      </c>
      <c r="K765" s="211" t="s">
        <v>185</v>
      </c>
    </row>
    <row r="766" spans="1:11">
      <c r="A766" s="2">
        <f t="shared" si="35"/>
        <v>765</v>
      </c>
      <c r="B766" s="210" t="s">
        <v>210</v>
      </c>
      <c r="C766" s="2">
        <v>2023</v>
      </c>
      <c r="D766" s="2" t="s">
        <v>211</v>
      </c>
      <c r="E766" s="2" t="s">
        <v>211</v>
      </c>
      <c r="F766" s="18">
        <v>45200</v>
      </c>
      <c r="G766" s="2">
        <v>31</v>
      </c>
      <c r="H766" s="19">
        <v>45203</v>
      </c>
      <c r="I766" s="211" t="s">
        <v>380</v>
      </c>
      <c r="J766" s="2">
        <v>1</v>
      </c>
      <c r="K766" s="211" t="s">
        <v>189</v>
      </c>
    </row>
    <row r="767" spans="1:11">
      <c r="A767" s="2">
        <f t="shared" si="35"/>
        <v>766</v>
      </c>
      <c r="B767" s="210" t="s">
        <v>210</v>
      </c>
      <c r="C767" s="2">
        <v>2023</v>
      </c>
      <c r="D767" s="2" t="s">
        <v>211</v>
      </c>
      <c r="E767" s="2" t="s">
        <v>211</v>
      </c>
      <c r="F767" s="18">
        <v>45200</v>
      </c>
      <c r="G767" s="2">
        <v>31</v>
      </c>
      <c r="H767" s="19">
        <v>45203</v>
      </c>
      <c r="I767" t="s">
        <v>370</v>
      </c>
      <c r="J767" s="2">
        <v>1</v>
      </c>
      <c r="K767" t="s">
        <v>189</v>
      </c>
    </row>
    <row r="768" spans="1:11">
      <c r="A768" s="2">
        <f t="shared" si="35"/>
        <v>767</v>
      </c>
      <c r="B768" s="210" t="s">
        <v>210</v>
      </c>
      <c r="C768" s="2">
        <v>2023</v>
      </c>
      <c r="D768" s="2" t="s">
        <v>211</v>
      </c>
      <c r="E768" s="2" t="s">
        <v>211</v>
      </c>
      <c r="F768" s="18">
        <v>45200</v>
      </c>
      <c r="G768" s="2">
        <v>31</v>
      </c>
      <c r="H768" s="19">
        <v>45203</v>
      </c>
      <c r="I768" t="s">
        <v>372</v>
      </c>
      <c r="J768" s="2">
        <v>1</v>
      </c>
      <c r="K768" s="211" t="s">
        <v>184</v>
      </c>
    </row>
    <row r="769" spans="1:11">
      <c r="A769" s="2">
        <f t="shared" si="35"/>
        <v>768</v>
      </c>
      <c r="B769" s="210" t="s">
        <v>210</v>
      </c>
      <c r="C769" s="2">
        <v>2023</v>
      </c>
      <c r="D769" s="2" t="s">
        <v>211</v>
      </c>
      <c r="E769" s="2" t="s">
        <v>211</v>
      </c>
      <c r="F769" s="18">
        <v>45200</v>
      </c>
      <c r="G769" s="2">
        <v>31</v>
      </c>
      <c r="H769" s="19">
        <v>45203</v>
      </c>
      <c r="I769" s="41" t="s">
        <v>701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10" t="s">
        <v>210</v>
      </c>
      <c r="C770" s="2">
        <v>2023</v>
      </c>
      <c r="D770" s="2" t="s">
        <v>211</v>
      </c>
      <c r="E770" s="2" t="s">
        <v>211</v>
      </c>
      <c r="F770" s="18">
        <v>45200</v>
      </c>
      <c r="G770" s="2">
        <v>31</v>
      </c>
      <c r="H770" s="19">
        <v>45203</v>
      </c>
      <c r="I770" s="41" t="s">
        <v>701</v>
      </c>
      <c r="J770" s="2">
        <v>1</v>
      </c>
      <c r="K770" s="211" t="s">
        <v>185</v>
      </c>
    </row>
    <row r="771" spans="1:11">
      <c r="A771" s="2">
        <f t="shared" si="35"/>
        <v>770</v>
      </c>
      <c r="B771" s="210" t="s">
        <v>210</v>
      </c>
      <c r="C771" s="2">
        <v>2023</v>
      </c>
      <c r="D771" s="2" t="s">
        <v>211</v>
      </c>
      <c r="E771" s="2" t="s">
        <v>211</v>
      </c>
      <c r="F771" s="18">
        <v>45200</v>
      </c>
      <c r="G771" s="2">
        <v>31</v>
      </c>
      <c r="H771" s="19">
        <v>45204</v>
      </c>
      <c r="I771" s="41" t="s">
        <v>701</v>
      </c>
      <c r="J771" s="2">
        <v>1</v>
      </c>
      <c r="K771" s="212" t="s">
        <v>712</v>
      </c>
    </row>
    <row r="772" spans="1:11">
      <c r="A772" s="2">
        <f t="shared" si="35"/>
        <v>771</v>
      </c>
      <c r="B772" s="210" t="s">
        <v>210</v>
      </c>
      <c r="C772" s="2">
        <v>2023</v>
      </c>
      <c r="D772" s="2" t="s">
        <v>211</v>
      </c>
      <c r="E772" s="2" t="s">
        <v>211</v>
      </c>
      <c r="F772" s="18">
        <v>45200</v>
      </c>
      <c r="G772" s="2">
        <v>31</v>
      </c>
      <c r="H772" s="19">
        <v>45204</v>
      </c>
      <c r="I772" s="41" t="s">
        <v>701</v>
      </c>
      <c r="J772" s="2">
        <v>1</v>
      </c>
      <c r="K772" s="212" t="s">
        <v>748</v>
      </c>
    </row>
    <row r="773" spans="1:11">
      <c r="A773" s="2">
        <f t="shared" ref="A773:A779" si="36">A772+1</f>
        <v>772</v>
      </c>
      <c r="B773" s="210" t="s">
        <v>210</v>
      </c>
      <c r="C773" s="2">
        <v>2023</v>
      </c>
      <c r="D773" s="2" t="s">
        <v>211</v>
      </c>
      <c r="E773" s="2" t="s">
        <v>211</v>
      </c>
      <c r="F773" s="18">
        <v>45200</v>
      </c>
      <c r="G773" s="2">
        <v>31</v>
      </c>
      <c r="H773" s="19">
        <v>45204</v>
      </c>
      <c r="I773" s="41" t="s">
        <v>701</v>
      </c>
      <c r="J773" s="2">
        <v>1</v>
      </c>
      <c r="K773" s="212" t="s">
        <v>749</v>
      </c>
    </row>
    <row r="774" spans="1:11">
      <c r="A774" s="2">
        <f t="shared" si="36"/>
        <v>773</v>
      </c>
      <c r="B774" s="210" t="s">
        <v>210</v>
      </c>
      <c r="C774" s="2">
        <v>2023</v>
      </c>
      <c r="D774" s="2" t="s">
        <v>211</v>
      </c>
      <c r="E774" s="2" t="s">
        <v>211</v>
      </c>
      <c r="F774" s="18">
        <v>45200</v>
      </c>
      <c r="G774" s="2">
        <v>31</v>
      </c>
      <c r="H774" s="19">
        <v>45204</v>
      </c>
      <c r="I774" t="s">
        <v>370</v>
      </c>
      <c r="J774" s="2">
        <v>1</v>
      </c>
      <c r="K774" s="211" t="s">
        <v>184</v>
      </c>
    </row>
    <row r="775" spans="1:11">
      <c r="A775" s="2">
        <f t="shared" si="36"/>
        <v>774</v>
      </c>
      <c r="B775" s="210" t="s">
        <v>210</v>
      </c>
      <c r="C775" s="2">
        <v>2023</v>
      </c>
      <c r="D775" s="2" t="s">
        <v>211</v>
      </c>
      <c r="E775" s="2" t="s">
        <v>211</v>
      </c>
      <c r="F775" s="18">
        <v>45200</v>
      </c>
      <c r="G775" s="2">
        <v>31</v>
      </c>
      <c r="H775" s="19">
        <v>45204</v>
      </c>
      <c r="I775" s="211" t="s">
        <v>339</v>
      </c>
      <c r="J775" s="2">
        <v>1</v>
      </c>
      <c r="K775" s="211" t="s">
        <v>184</v>
      </c>
    </row>
    <row r="776" spans="1:11">
      <c r="A776" s="2">
        <f t="shared" si="36"/>
        <v>775</v>
      </c>
      <c r="B776" s="210" t="s">
        <v>210</v>
      </c>
      <c r="C776" s="2">
        <v>2023</v>
      </c>
      <c r="D776" s="2" t="s">
        <v>211</v>
      </c>
      <c r="E776" s="2" t="s">
        <v>211</v>
      </c>
      <c r="F776" s="18">
        <v>45200</v>
      </c>
      <c r="G776" s="2">
        <v>31</v>
      </c>
      <c r="H776" s="19">
        <v>45204</v>
      </c>
      <c r="I776" s="211" t="s">
        <v>1474</v>
      </c>
      <c r="J776" s="2">
        <v>2</v>
      </c>
      <c r="K776" s="211" t="s">
        <v>189</v>
      </c>
    </row>
    <row r="777" spans="1:11">
      <c r="A777" s="2">
        <f t="shared" si="36"/>
        <v>776</v>
      </c>
      <c r="B777" s="210" t="s">
        <v>210</v>
      </c>
      <c r="C777" s="2">
        <v>2023</v>
      </c>
      <c r="D777" s="2" t="s">
        <v>211</v>
      </c>
      <c r="E777" s="2" t="s">
        <v>211</v>
      </c>
      <c r="F777" s="18">
        <v>45200</v>
      </c>
      <c r="G777" s="2">
        <v>31</v>
      </c>
      <c r="H777" s="19">
        <v>45204</v>
      </c>
      <c r="I777" s="211" t="s">
        <v>1475</v>
      </c>
      <c r="J777" s="2">
        <v>1</v>
      </c>
      <c r="K777" s="211" t="s">
        <v>189</v>
      </c>
    </row>
    <row r="778" spans="1:11">
      <c r="A778" s="2">
        <f t="shared" si="36"/>
        <v>777</v>
      </c>
      <c r="B778" s="210" t="s">
        <v>210</v>
      </c>
      <c r="C778" s="2">
        <v>2023</v>
      </c>
      <c r="D778" s="2" t="s">
        <v>211</v>
      </c>
      <c r="E778" s="2" t="s">
        <v>211</v>
      </c>
      <c r="F778" s="18">
        <v>45200</v>
      </c>
      <c r="G778" s="2">
        <v>31</v>
      </c>
      <c r="H778" s="19">
        <v>45204</v>
      </c>
      <c r="I778" s="211" t="s">
        <v>1476</v>
      </c>
      <c r="J778" s="2">
        <v>2</v>
      </c>
      <c r="K778" s="211" t="s">
        <v>189</v>
      </c>
    </row>
    <row r="779" spans="1:11">
      <c r="A779" s="2">
        <f t="shared" si="36"/>
        <v>778</v>
      </c>
      <c r="B779" s="210" t="s">
        <v>210</v>
      </c>
      <c r="C779" s="2">
        <v>2023</v>
      </c>
      <c r="D779" s="2" t="s">
        <v>211</v>
      </c>
      <c r="E779" s="2" t="s">
        <v>211</v>
      </c>
      <c r="F779" s="18">
        <v>45200</v>
      </c>
      <c r="G779" s="2">
        <v>31</v>
      </c>
      <c r="H779" s="19">
        <v>45204</v>
      </c>
      <c r="I779" t="s">
        <v>1477</v>
      </c>
      <c r="J779" s="2">
        <v>1</v>
      </c>
      <c r="K779" s="211" t="s">
        <v>189</v>
      </c>
    </row>
    <row r="780" spans="1:11">
      <c r="A780" s="2">
        <f t="shared" ref="A780:A783" si="37">A779+1</f>
        <v>779</v>
      </c>
      <c r="B780" s="210" t="s">
        <v>210</v>
      </c>
      <c r="C780" s="2">
        <v>2023</v>
      </c>
      <c r="D780" s="2" t="s">
        <v>211</v>
      </c>
      <c r="E780" s="2" t="s">
        <v>211</v>
      </c>
      <c r="F780" s="18">
        <v>45200</v>
      </c>
      <c r="G780" s="2">
        <v>31</v>
      </c>
      <c r="H780" s="19">
        <v>45204</v>
      </c>
      <c r="I780" s="211" t="s">
        <v>361</v>
      </c>
      <c r="J780" s="2">
        <v>1</v>
      </c>
      <c r="K780" s="211" t="s">
        <v>186</v>
      </c>
    </row>
    <row r="781" spans="1:11">
      <c r="A781" s="2">
        <f t="shared" si="37"/>
        <v>780</v>
      </c>
      <c r="B781" s="210" t="s">
        <v>210</v>
      </c>
      <c r="C781" s="2">
        <v>2023</v>
      </c>
      <c r="D781" s="2" t="s">
        <v>211</v>
      </c>
      <c r="E781" s="2" t="s">
        <v>211</v>
      </c>
      <c r="F781" s="18">
        <v>45200</v>
      </c>
      <c r="G781" s="2">
        <v>31</v>
      </c>
      <c r="H781" s="19">
        <v>45205</v>
      </c>
      <c r="I781" t="s">
        <v>370</v>
      </c>
      <c r="J781" s="2">
        <v>1</v>
      </c>
      <c r="K781" s="211" t="s">
        <v>187</v>
      </c>
    </row>
    <row r="782" spans="1:11">
      <c r="A782" s="2">
        <f t="shared" si="37"/>
        <v>781</v>
      </c>
      <c r="B782" s="210" t="s">
        <v>210</v>
      </c>
      <c r="C782" s="2">
        <v>2023</v>
      </c>
      <c r="D782" s="2" t="s">
        <v>211</v>
      </c>
      <c r="E782" s="2" t="s">
        <v>211</v>
      </c>
      <c r="F782" s="18">
        <v>45200</v>
      </c>
      <c r="G782" s="2">
        <v>31</v>
      </c>
      <c r="H782" s="19">
        <v>45205</v>
      </c>
      <c r="I782" t="s">
        <v>328</v>
      </c>
      <c r="J782" s="2">
        <v>1</v>
      </c>
      <c r="K782" s="211" t="s">
        <v>184</v>
      </c>
    </row>
    <row r="783" spans="1:11">
      <c r="A783" s="2">
        <f t="shared" si="37"/>
        <v>782</v>
      </c>
      <c r="B783" s="210" t="s">
        <v>210</v>
      </c>
      <c r="C783" s="2">
        <v>2023</v>
      </c>
      <c r="D783" s="2" t="s">
        <v>211</v>
      </c>
      <c r="E783" s="2" t="s">
        <v>211</v>
      </c>
      <c r="F783" s="18">
        <v>45200</v>
      </c>
      <c r="G783" s="2">
        <v>31</v>
      </c>
      <c r="H783" s="19">
        <v>45205</v>
      </c>
      <c r="I783" t="s">
        <v>319</v>
      </c>
      <c r="J783" s="2">
        <v>1</v>
      </c>
      <c r="K783" s="211" t="s">
        <v>185</v>
      </c>
    </row>
    <row r="784" spans="1:11">
      <c r="A784" s="2">
        <f t="shared" ref="A784:A785" si="38">A783+1</f>
        <v>783</v>
      </c>
      <c r="B784" s="210" t="s">
        <v>210</v>
      </c>
      <c r="C784" s="2">
        <v>2023</v>
      </c>
      <c r="D784" s="2" t="s">
        <v>211</v>
      </c>
      <c r="E784" s="2" t="s">
        <v>211</v>
      </c>
      <c r="F784" s="18">
        <v>45200</v>
      </c>
      <c r="G784" s="2">
        <v>31</v>
      </c>
      <c r="H784" s="19">
        <v>45205</v>
      </c>
      <c r="I784" s="211" t="s">
        <v>1468</v>
      </c>
      <c r="J784" s="2">
        <v>1</v>
      </c>
      <c r="K784" s="211" t="s">
        <v>187</v>
      </c>
    </row>
    <row r="785" spans="1:11">
      <c r="A785" s="2">
        <f t="shared" si="38"/>
        <v>784</v>
      </c>
      <c r="B785" s="210" t="s">
        <v>210</v>
      </c>
      <c r="C785" s="2">
        <v>2023</v>
      </c>
      <c r="D785" s="2" t="s">
        <v>211</v>
      </c>
      <c r="E785" s="2" t="s">
        <v>211</v>
      </c>
      <c r="F785" s="18">
        <v>45200</v>
      </c>
      <c r="G785" s="2">
        <v>31</v>
      </c>
      <c r="H785" s="19">
        <v>45206</v>
      </c>
      <c r="I785" t="s">
        <v>370</v>
      </c>
      <c r="J785" s="2">
        <v>1</v>
      </c>
      <c r="K785" s="211" t="s">
        <v>185</v>
      </c>
    </row>
    <row r="786" spans="1:11">
      <c r="A786" s="2">
        <f>A785+1</f>
        <v>785</v>
      </c>
      <c r="B786" s="210" t="s">
        <v>210</v>
      </c>
      <c r="C786" s="2">
        <v>2023</v>
      </c>
      <c r="D786" s="2" t="s">
        <v>211</v>
      </c>
      <c r="E786" s="2" t="s">
        <v>211</v>
      </c>
      <c r="F786" s="18">
        <v>45200</v>
      </c>
      <c r="G786" s="2">
        <v>31</v>
      </c>
      <c r="H786" s="19">
        <v>45206</v>
      </c>
      <c r="I786" s="211" t="s">
        <v>286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10" t="s">
        <v>210</v>
      </c>
      <c r="C787" s="2">
        <v>2023</v>
      </c>
      <c r="D787" s="2" t="s">
        <v>211</v>
      </c>
      <c r="E787" s="2" t="s">
        <v>211</v>
      </c>
      <c r="F787" s="18">
        <v>45200</v>
      </c>
      <c r="G787" s="2">
        <v>31</v>
      </c>
      <c r="H787" s="19">
        <v>45206</v>
      </c>
      <c r="I787" s="41" t="s">
        <v>701</v>
      </c>
      <c r="J787" s="2">
        <v>1</v>
      </c>
      <c r="K787" s="212" t="s">
        <v>750</v>
      </c>
    </row>
    <row r="788" spans="1:11">
      <c r="A788" s="2">
        <f t="shared" si="39"/>
        <v>787</v>
      </c>
      <c r="B788" s="210" t="s">
        <v>210</v>
      </c>
      <c r="C788" s="2">
        <v>2023</v>
      </c>
      <c r="D788" s="2" t="s">
        <v>211</v>
      </c>
      <c r="E788" s="2" t="s">
        <v>211</v>
      </c>
      <c r="F788" s="18">
        <v>45200</v>
      </c>
      <c r="G788" s="2">
        <v>31</v>
      </c>
      <c r="H788" s="19">
        <v>45207</v>
      </c>
      <c r="I788" s="211" t="s">
        <v>320</v>
      </c>
      <c r="J788" s="2">
        <v>1</v>
      </c>
      <c r="K788" s="214" t="s">
        <v>185</v>
      </c>
    </row>
    <row r="789" spans="1:11">
      <c r="A789" s="2">
        <f t="shared" si="39"/>
        <v>788</v>
      </c>
      <c r="B789" s="210" t="s">
        <v>210</v>
      </c>
      <c r="C789" s="2">
        <v>2023</v>
      </c>
      <c r="D789" s="2" t="s">
        <v>211</v>
      </c>
      <c r="E789" s="2" t="s">
        <v>211</v>
      </c>
      <c r="F789" s="18">
        <v>45200</v>
      </c>
      <c r="G789" s="2">
        <v>31</v>
      </c>
      <c r="H789" s="19">
        <v>45207</v>
      </c>
      <c r="I789" s="211" t="s">
        <v>364</v>
      </c>
      <c r="J789" s="2">
        <v>1</v>
      </c>
      <c r="K789" s="214" t="s">
        <v>186</v>
      </c>
    </row>
    <row r="790" spans="1:11">
      <c r="A790" s="2">
        <f t="shared" si="39"/>
        <v>789</v>
      </c>
      <c r="B790" s="210" t="s">
        <v>210</v>
      </c>
      <c r="C790" s="2">
        <v>2023</v>
      </c>
      <c r="D790" s="2" t="s">
        <v>211</v>
      </c>
      <c r="E790" s="2" t="s">
        <v>211</v>
      </c>
      <c r="F790" s="18">
        <v>45200</v>
      </c>
      <c r="G790" s="2">
        <v>31</v>
      </c>
      <c r="H790" s="19">
        <v>45207</v>
      </c>
      <c r="I790" s="41" t="s">
        <v>701</v>
      </c>
      <c r="J790" s="2">
        <v>1</v>
      </c>
      <c r="K790" s="214" t="s">
        <v>188</v>
      </c>
    </row>
    <row r="791" spans="1:11">
      <c r="A791" s="2">
        <f t="shared" ref="A791:A796" si="40">A790+1</f>
        <v>790</v>
      </c>
      <c r="B791" s="210" t="s">
        <v>210</v>
      </c>
      <c r="C791" s="2">
        <v>2023</v>
      </c>
      <c r="D791" s="2" t="s">
        <v>211</v>
      </c>
      <c r="E791" s="2" t="s">
        <v>211</v>
      </c>
      <c r="F791" s="18">
        <v>45200</v>
      </c>
      <c r="G791" s="2">
        <v>31</v>
      </c>
      <c r="H791" s="19">
        <v>45209</v>
      </c>
      <c r="I791" s="211" t="s">
        <v>380</v>
      </c>
      <c r="J791" s="2">
        <v>1</v>
      </c>
      <c r="K791" s="214" t="s">
        <v>188</v>
      </c>
    </row>
    <row r="792" spans="1:11">
      <c r="A792" s="2">
        <f t="shared" si="40"/>
        <v>791</v>
      </c>
      <c r="B792" s="210" t="s">
        <v>210</v>
      </c>
      <c r="C792" s="2">
        <v>2023</v>
      </c>
      <c r="D792" s="2" t="s">
        <v>211</v>
      </c>
      <c r="E792" s="2" t="s">
        <v>211</v>
      </c>
      <c r="F792" s="18">
        <v>45200</v>
      </c>
      <c r="G792" s="2">
        <v>31</v>
      </c>
      <c r="H792" s="19">
        <v>45209</v>
      </c>
      <c r="I792" t="s">
        <v>328</v>
      </c>
      <c r="J792" s="2">
        <v>1</v>
      </c>
      <c r="K792" s="214" t="s">
        <v>188</v>
      </c>
    </row>
    <row r="793" spans="1:11">
      <c r="A793" s="2">
        <f t="shared" si="40"/>
        <v>792</v>
      </c>
      <c r="B793" s="210" t="s">
        <v>210</v>
      </c>
      <c r="C793" s="2">
        <v>2023</v>
      </c>
      <c r="D793" s="2" t="s">
        <v>211</v>
      </c>
      <c r="E793" s="2" t="s">
        <v>211</v>
      </c>
      <c r="F793" s="18">
        <v>45200</v>
      </c>
      <c r="G793" s="2">
        <v>31</v>
      </c>
      <c r="H793" s="19">
        <v>45209</v>
      </c>
      <c r="I793" t="s">
        <v>372</v>
      </c>
      <c r="J793" s="2">
        <v>1</v>
      </c>
      <c r="K793" s="214" t="s">
        <v>187</v>
      </c>
    </row>
    <row r="794" spans="1:11">
      <c r="A794" s="2">
        <f t="shared" si="40"/>
        <v>793</v>
      </c>
      <c r="B794" s="210" t="s">
        <v>210</v>
      </c>
      <c r="C794" s="2">
        <v>2023</v>
      </c>
      <c r="D794" s="2" t="s">
        <v>211</v>
      </c>
      <c r="E794" s="2" t="s">
        <v>211</v>
      </c>
      <c r="F794" s="18">
        <v>45200</v>
      </c>
      <c r="G794" s="2">
        <v>31</v>
      </c>
      <c r="H794" s="19">
        <v>45209</v>
      </c>
      <c r="I794" s="211" t="s">
        <v>361</v>
      </c>
      <c r="J794" s="2">
        <v>1</v>
      </c>
      <c r="K794" s="214" t="s">
        <v>185</v>
      </c>
    </row>
    <row r="795" spans="1:11">
      <c r="A795" s="2">
        <f t="shared" si="40"/>
        <v>794</v>
      </c>
      <c r="B795" s="210" t="s">
        <v>210</v>
      </c>
      <c r="C795" s="2">
        <v>2023</v>
      </c>
      <c r="D795" s="2" t="s">
        <v>211</v>
      </c>
      <c r="E795" s="2" t="s">
        <v>211</v>
      </c>
      <c r="F795" s="18">
        <v>45200</v>
      </c>
      <c r="G795" s="2">
        <v>31</v>
      </c>
      <c r="H795" s="19">
        <v>45209</v>
      </c>
      <c r="I795" s="211" t="s">
        <v>361</v>
      </c>
      <c r="J795" s="2">
        <v>1</v>
      </c>
      <c r="K795" s="214" t="s">
        <v>188</v>
      </c>
    </row>
    <row r="796" spans="1:11">
      <c r="A796" s="2">
        <f t="shared" si="40"/>
        <v>795</v>
      </c>
      <c r="B796" s="210" t="s">
        <v>210</v>
      </c>
      <c r="C796" s="2">
        <v>2023</v>
      </c>
      <c r="D796" s="2" t="s">
        <v>211</v>
      </c>
      <c r="E796" s="2" t="s">
        <v>211</v>
      </c>
      <c r="F796" s="18">
        <v>45200</v>
      </c>
      <c r="G796" s="2">
        <v>31</v>
      </c>
      <c r="H796" s="19">
        <v>45209</v>
      </c>
      <c r="I796" s="211" t="s">
        <v>365</v>
      </c>
      <c r="J796" s="2">
        <v>1</v>
      </c>
      <c r="K796" s="214" t="s">
        <v>186</v>
      </c>
    </row>
    <row r="797" spans="1:11">
      <c r="A797" s="2">
        <f>A796+1</f>
        <v>796</v>
      </c>
      <c r="B797" s="210" t="s">
        <v>210</v>
      </c>
      <c r="C797" s="2">
        <v>2023</v>
      </c>
      <c r="D797" s="2" t="s">
        <v>211</v>
      </c>
      <c r="E797" s="2" t="s">
        <v>211</v>
      </c>
      <c r="F797" s="18">
        <v>45200</v>
      </c>
      <c r="G797" s="2">
        <v>31</v>
      </c>
      <c r="H797" s="19">
        <v>45209</v>
      </c>
      <c r="I797" s="211" t="s">
        <v>365</v>
      </c>
      <c r="J797" s="2">
        <v>1</v>
      </c>
      <c r="K797" s="214" t="s">
        <v>185</v>
      </c>
    </row>
    <row r="798" spans="1:11">
      <c r="A798" s="2">
        <f t="shared" ref="A798:A804" si="41">A797+1</f>
        <v>797</v>
      </c>
      <c r="B798" s="210" t="s">
        <v>210</v>
      </c>
      <c r="C798" s="2">
        <v>2023</v>
      </c>
      <c r="D798" s="2" t="s">
        <v>211</v>
      </c>
      <c r="E798" s="2" t="s">
        <v>211</v>
      </c>
      <c r="F798" s="18">
        <v>45200</v>
      </c>
      <c r="G798" s="2">
        <v>31</v>
      </c>
      <c r="H798" s="19">
        <v>45209</v>
      </c>
      <c r="I798" s="211" t="s">
        <v>361</v>
      </c>
      <c r="J798" s="2">
        <v>1</v>
      </c>
      <c r="K798" s="214" t="s">
        <v>185</v>
      </c>
    </row>
    <row r="799" spans="1:11">
      <c r="A799" s="2">
        <f t="shared" si="41"/>
        <v>798</v>
      </c>
      <c r="B799" s="210" t="s">
        <v>210</v>
      </c>
      <c r="C799" s="2">
        <v>2023</v>
      </c>
      <c r="D799" s="2" t="s">
        <v>211</v>
      </c>
      <c r="E799" s="2" t="s">
        <v>211</v>
      </c>
      <c r="F799" s="18">
        <v>45200</v>
      </c>
      <c r="G799" s="2">
        <v>31</v>
      </c>
      <c r="H799" s="19">
        <v>45210</v>
      </c>
      <c r="I799" t="s">
        <v>319</v>
      </c>
      <c r="J799" s="2">
        <v>1</v>
      </c>
      <c r="K799" t="s">
        <v>189</v>
      </c>
    </row>
    <row r="800" spans="1:11">
      <c r="A800" s="2">
        <f t="shared" si="41"/>
        <v>799</v>
      </c>
      <c r="B800" s="210" t="s">
        <v>210</v>
      </c>
      <c r="C800" s="2">
        <v>2023</v>
      </c>
      <c r="D800" s="2" t="s">
        <v>211</v>
      </c>
      <c r="E800" s="2" t="s">
        <v>211</v>
      </c>
      <c r="F800" s="18">
        <v>45200</v>
      </c>
      <c r="G800" s="2">
        <v>31</v>
      </c>
      <c r="H800" s="19">
        <v>45211</v>
      </c>
      <c r="I800" s="211" t="s">
        <v>1468</v>
      </c>
      <c r="J800" s="2">
        <v>1</v>
      </c>
      <c r="K800" s="214" t="s">
        <v>184</v>
      </c>
    </row>
    <row r="801" spans="1:11">
      <c r="A801" s="2">
        <f t="shared" si="41"/>
        <v>800</v>
      </c>
      <c r="B801" s="210" t="s">
        <v>210</v>
      </c>
      <c r="C801" s="2">
        <v>2023</v>
      </c>
      <c r="D801" s="2" t="s">
        <v>211</v>
      </c>
      <c r="E801" s="2" t="s">
        <v>211</v>
      </c>
      <c r="F801" s="18">
        <v>45200</v>
      </c>
      <c r="G801" s="2">
        <v>31</v>
      </c>
      <c r="H801" s="19">
        <v>45211</v>
      </c>
      <c r="I801" t="s">
        <v>319</v>
      </c>
      <c r="J801" s="2">
        <v>1</v>
      </c>
      <c r="K801" s="211" t="s">
        <v>185</v>
      </c>
    </row>
    <row r="802" spans="1:11">
      <c r="A802" s="2">
        <f t="shared" si="41"/>
        <v>801</v>
      </c>
      <c r="B802" s="210" t="s">
        <v>210</v>
      </c>
      <c r="C802" s="2">
        <v>2023</v>
      </c>
      <c r="D802" s="2" t="s">
        <v>211</v>
      </c>
      <c r="E802" s="2" t="s">
        <v>211</v>
      </c>
      <c r="F802" s="18">
        <v>45200</v>
      </c>
      <c r="G802" s="2">
        <v>31</v>
      </c>
      <c r="H802" s="19">
        <v>45212</v>
      </c>
      <c r="I802" t="s">
        <v>328</v>
      </c>
      <c r="J802" s="2">
        <v>1</v>
      </c>
      <c r="K802" s="211" t="s">
        <v>186</v>
      </c>
    </row>
    <row r="803" spans="1:11">
      <c r="A803" s="2">
        <f t="shared" si="41"/>
        <v>802</v>
      </c>
      <c r="B803" s="210" t="s">
        <v>210</v>
      </c>
      <c r="C803" s="2">
        <v>2023</v>
      </c>
      <c r="D803" s="2" t="s">
        <v>211</v>
      </c>
      <c r="E803" s="2" t="s">
        <v>211</v>
      </c>
      <c r="F803" s="18">
        <v>45200</v>
      </c>
      <c r="G803" s="2">
        <v>31</v>
      </c>
      <c r="H803" s="19">
        <v>45212</v>
      </c>
      <c r="I803" t="s">
        <v>370</v>
      </c>
      <c r="J803" s="2">
        <v>1</v>
      </c>
      <c r="K803" s="211" t="s">
        <v>184</v>
      </c>
    </row>
    <row r="804" spans="1:11">
      <c r="A804" s="2">
        <f t="shared" si="41"/>
        <v>803</v>
      </c>
      <c r="B804" s="210" t="s">
        <v>210</v>
      </c>
      <c r="C804" s="2">
        <v>2023</v>
      </c>
      <c r="D804" s="2" t="s">
        <v>211</v>
      </c>
      <c r="E804" s="2" t="s">
        <v>211</v>
      </c>
      <c r="F804" s="18">
        <v>45200</v>
      </c>
      <c r="G804" s="2">
        <v>31</v>
      </c>
      <c r="H804" s="19">
        <v>45213</v>
      </c>
      <c r="I804" s="211" t="s">
        <v>1476</v>
      </c>
      <c r="J804" s="2">
        <v>2</v>
      </c>
      <c r="K804" s="211" t="s">
        <v>184</v>
      </c>
    </row>
    <row r="805" spans="1:11">
      <c r="A805" s="2">
        <f t="shared" ref="A805:A807" si="42">A804+1</f>
        <v>804</v>
      </c>
      <c r="B805" s="210" t="s">
        <v>210</v>
      </c>
      <c r="C805" s="2">
        <v>2023</v>
      </c>
      <c r="D805" s="2" t="s">
        <v>211</v>
      </c>
      <c r="E805" s="2" t="s">
        <v>211</v>
      </c>
      <c r="F805" s="18">
        <v>45200</v>
      </c>
      <c r="G805" s="2">
        <v>31</v>
      </c>
      <c r="H805" s="19">
        <v>45213</v>
      </c>
      <c r="I805" t="s">
        <v>319</v>
      </c>
      <c r="J805" s="2">
        <v>1</v>
      </c>
      <c r="K805" s="211" t="s">
        <v>184</v>
      </c>
    </row>
    <row r="806" spans="1:11">
      <c r="A806" s="2">
        <f t="shared" si="42"/>
        <v>805</v>
      </c>
      <c r="B806" s="210" t="s">
        <v>210</v>
      </c>
      <c r="C806" s="2">
        <v>2023</v>
      </c>
      <c r="D806" s="2" t="s">
        <v>211</v>
      </c>
      <c r="E806" s="2" t="s">
        <v>211</v>
      </c>
      <c r="F806" s="18">
        <v>45200</v>
      </c>
      <c r="G806" s="2">
        <v>31</v>
      </c>
      <c r="H806" s="19">
        <v>45213</v>
      </c>
      <c r="I806" t="s">
        <v>1451</v>
      </c>
      <c r="J806" s="2">
        <v>1</v>
      </c>
      <c r="K806" s="212" t="s">
        <v>752</v>
      </c>
    </row>
    <row r="807" spans="1:11">
      <c r="A807" s="2">
        <f t="shared" si="42"/>
        <v>806</v>
      </c>
      <c r="B807" s="210" t="s">
        <v>210</v>
      </c>
      <c r="C807" s="2">
        <v>2023</v>
      </c>
      <c r="D807" s="2" t="s">
        <v>211</v>
      </c>
      <c r="E807" s="2" t="s">
        <v>211</v>
      </c>
      <c r="F807" s="18">
        <v>45200</v>
      </c>
      <c r="G807" s="2">
        <v>31</v>
      </c>
      <c r="H807" s="19">
        <v>45214</v>
      </c>
      <c r="I807" s="211" t="s">
        <v>382</v>
      </c>
      <c r="J807" s="2">
        <v>1</v>
      </c>
      <c r="K807" s="214" t="s">
        <v>185</v>
      </c>
    </row>
    <row r="808" spans="1:11">
      <c r="A808" s="2">
        <f>A807+1</f>
        <v>807</v>
      </c>
      <c r="B808" s="210" t="s">
        <v>210</v>
      </c>
      <c r="C808" s="2">
        <v>2023</v>
      </c>
      <c r="D808" s="2" t="s">
        <v>211</v>
      </c>
      <c r="E808" s="2" t="s">
        <v>211</v>
      </c>
      <c r="F808" s="18">
        <v>45200</v>
      </c>
      <c r="G808" s="2">
        <v>31</v>
      </c>
      <c r="H808" s="19">
        <v>45214</v>
      </c>
      <c r="I808" t="s">
        <v>328</v>
      </c>
      <c r="J808" s="2">
        <v>1</v>
      </c>
      <c r="K808" s="214" t="s">
        <v>184</v>
      </c>
    </row>
    <row r="809" spans="1:11">
      <c r="A809" s="2">
        <f>A808+1</f>
        <v>808</v>
      </c>
      <c r="B809" s="210" t="s">
        <v>210</v>
      </c>
      <c r="C809" s="2">
        <v>2023</v>
      </c>
      <c r="D809" s="2" t="s">
        <v>211</v>
      </c>
      <c r="E809" s="2" t="s">
        <v>211</v>
      </c>
      <c r="F809" s="18">
        <v>45200</v>
      </c>
      <c r="G809" s="2">
        <v>31</v>
      </c>
      <c r="H809" s="19">
        <v>45214</v>
      </c>
      <c r="I809" s="3" t="s">
        <v>701</v>
      </c>
      <c r="J809" s="2">
        <v>1</v>
      </c>
      <c r="K809" s="212" t="s">
        <v>753</v>
      </c>
    </row>
    <row r="810" spans="1:11">
      <c r="A810" s="2">
        <f>A809+1</f>
        <v>809</v>
      </c>
      <c r="B810" s="210" t="s">
        <v>210</v>
      </c>
      <c r="C810" s="2">
        <v>2023</v>
      </c>
      <c r="D810" s="2" t="s">
        <v>211</v>
      </c>
      <c r="E810" s="2" t="s">
        <v>211</v>
      </c>
      <c r="F810" s="18">
        <v>45200</v>
      </c>
      <c r="G810" s="2">
        <v>31</v>
      </c>
      <c r="H810" s="19">
        <v>45215</v>
      </c>
      <c r="I810" t="s">
        <v>370</v>
      </c>
      <c r="J810" s="2">
        <v>1</v>
      </c>
      <c r="K810" s="214" t="s">
        <v>186</v>
      </c>
    </row>
    <row r="811" spans="1:11">
      <c r="A811" s="2">
        <f t="shared" ref="A811:A812" si="43">A810+1</f>
        <v>810</v>
      </c>
      <c r="B811" s="210" t="s">
        <v>210</v>
      </c>
      <c r="C811" s="2">
        <v>2023</v>
      </c>
      <c r="D811" s="2" t="s">
        <v>211</v>
      </c>
      <c r="E811" s="2" t="s">
        <v>211</v>
      </c>
      <c r="F811" s="18">
        <v>45200</v>
      </c>
      <c r="G811" s="2">
        <v>31</v>
      </c>
      <c r="H811" s="19">
        <v>45215</v>
      </c>
      <c r="I811" t="s">
        <v>319</v>
      </c>
      <c r="J811" s="2">
        <v>1</v>
      </c>
      <c r="K811" s="214" t="s">
        <v>186</v>
      </c>
    </row>
    <row r="812" spans="1:11">
      <c r="A812" s="2">
        <f t="shared" si="43"/>
        <v>811</v>
      </c>
      <c r="B812" s="210" t="s">
        <v>210</v>
      </c>
      <c r="C812" s="2">
        <v>2023</v>
      </c>
      <c r="D812" s="2" t="s">
        <v>211</v>
      </c>
      <c r="E812" s="2" t="s">
        <v>211</v>
      </c>
      <c r="F812" s="18">
        <v>45200</v>
      </c>
      <c r="G812" s="2">
        <v>31</v>
      </c>
      <c r="H812" s="19">
        <v>45215</v>
      </c>
      <c r="I812" s="211" t="s">
        <v>360</v>
      </c>
      <c r="J812" s="2">
        <v>1</v>
      </c>
      <c r="K812" s="214" t="s">
        <v>186</v>
      </c>
    </row>
    <row r="813" spans="1:11">
      <c r="A813" s="2">
        <f>A812+1</f>
        <v>812</v>
      </c>
      <c r="B813" s="210" t="s">
        <v>210</v>
      </c>
      <c r="C813" s="2">
        <v>2023</v>
      </c>
      <c r="D813" s="2" t="s">
        <v>211</v>
      </c>
      <c r="E813" s="2" t="s">
        <v>211</v>
      </c>
      <c r="F813" s="18">
        <v>45200</v>
      </c>
      <c r="G813" s="2">
        <v>31</v>
      </c>
      <c r="H813" s="19">
        <v>45215</v>
      </c>
      <c r="I813" s="211" t="s">
        <v>320</v>
      </c>
      <c r="J813" s="2">
        <v>1</v>
      </c>
      <c r="K813" s="214" t="s">
        <v>186</v>
      </c>
    </row>
    <row r="814" spans="1:11">
      <c r="A814" s="2">
        <f t="shared" ref="A814:A816" si="44">A813+1</f>
        <v>813</v>
      </c>
      <c r="B814" s="210" t="s">
        <v>210</v>
      </c>
      <c r="C814" s="2">
        <v>2023</v>
      </c>
      <c r="D814" s="2" t="s">
        <v>211</v>
      </c>
      <c r="E814" s="2" t="s">
        <v>211</v>
      </c>
      <c r="F814" s="18">
        <v>45200</v>
      </c>
      <c r="G814" s="2">
        <v>31</v>
      </c>
      <c r="H814" s="19">
        <v>45215</v>
      </c>
      <c r="I814" s="3" t="s">
        <v>701</v>
      </c>
      <c r="J814" s="2">
        <v>1</v>
      </c>
      <c r="K814" s="213" t="s">
        <v>719</v>
      </c>
    </row>
    <row r="815" spans="1:11">
      <c r="A815" s="2">
        <f t="shared" si="44"/>
        <v>814</v>
      </c>
      <c r="B815" s="210" t="s">
        <v>210</v>
      </c>
      <c r="C815" s="2">
        <v>2023</v>
      </c>
      <c r="D815" s="2" t="s">
        <v>211</v>
      </c>
      <c r="E815" s="2" t="s">
        <v>211</v>
      </c>
      <c r="F815" s="18">
        <v>45200</v>
      </c>
      <c r="G815" s="2">
        <v>31</v>
      </c>
      <c r="H815" s="19">
        <v>45216</v>
      </c>
      <c r="I815" s="211" t="s">
        <v>1476</v>
      </c>
      <c r="J815" s="2">
        <v>2</v>
      </c>
      <c r="K815" s="211" t="s">
        <v>187</v>
      </c>
    </row>
    <row r="816" spans="1:11">
      <c r="A816" s="2">
        <f t="shared" si="44"/>
        <v>815</v>
      </c>
      <c r="B816" s="210" t="s">
        <v>210</v>
      </c>
      <c r="C816" s="2">
        <v>2023</v>
      </c>
      <c r="D816" s="2" t="s">
        <v>211</v>
      </c>
      <c r="E816" s="2" t="s">
        <v>211</v>
      </c>
      <c r="F816" s="18">
        <v>45200</v>
      </c>
      <c r="G816" s="2">
        <v>31</v>
      </c>
      <c r="H816" s="19">
        <v>45216</v>
      </c>
      <c r="I816" t="s">
        <v>319</v>
      </c>
      <c r="J816" s="2">
        <v>1</v>
      </c>
      <c r="K816" s="211" t="s">
        <v>187</v>
      </c>
    </row>
    <row r="817" spans="1:11">
      <c r="A817" s="2">
        <f t="shared" ref="A817:A824" si="45">A816+1</f>
        <v>816</v>
      </c>
      <c r="B817" s="210" t="s">
        <v>210</v>
      </c>
      <c r="C817" s="2">
        <v>2023</v>
      </c>
      <c r="D817" s="2" t="s">
        <v>211</v>
      </c>
      <c r="E817" s="2" t="s">
        <v>211</v>
      </c>
      <c r="F817" s="18">
        <v>45200</v>
      </c>
      <c r="G817" s="2">
        <v>31</v>
      </c>
      <c r="H817" s="19">
        <v>45216</v>
      </c>
      <c r="I817" s="211" t="s">
        <v>1474</v>
      </c>
      <c r="J817" s="2">
        <v>2</v>
      </c>
      <c r="K817" s="211" t="s">
        <v>184</v>
      </c>
    </row>
    <row r="818" spans="1:11">
      <c r="A818" s="2">
        <f t="shared" si="45"/>
        <v>817</v>
      </c>
      <c r="B818" s="210" t="s">
        <v>210</v>
      </c>
      <c r="C818" s="2">
        <v>2023</v>
      </c>
      <c r="D818" s="2" t="s">
        <v>211</v>
      </c>
      <c r="E818" s="2" t="s">
        <v>211</v>
      </c>
      <c r="F818" s="18">
        <v>45200</v>
      </c>
      <c r="G818" s="2">
        <v>31</v>
      </c>
      <c r="H818" s="19">
        <v>45216</v>
      </c>
      <c r="I818" s="211" t="s">
        <v>1475</v>
      </c>
      <c r="J818" s="2">
        <v>1</v>
      </c>
      <c r="K818" s="211" t="s">
        <v>184</v>
      </c>
    </row>
    <row r="819" spans="1:11">
      <c r="A819" s="2">
        <f t="shared" si="45"/>
        <v>818</v>
      </c>
      <c r="B819" s="210" t="s">
        <v>210</v>
      </c>
      <c r="C819" s="2">
        <v>2023</v>
      </c>
      <c r="D819" s="2" t="s">
        <v>211</v>
      </c>
      <c r="E819" s="2" t="s">
        <v>211</v>
      </c>
      <c r="F819" s="18">
        <v>45200</v>
      </c>
      <c r="G819" s="2">
        <v>31</v>
      </c>
      <c r="H819" s="19">
        <v>45217</v>
      </c>
      <c r="I819" s="211" t="s">
        <v>364</v>
      </c>
      <c r="J819" s="2">
        <v>1</v>
      </c>
      <c r="K819" s="211" t="s">
        <v>186</v>
      </c>
    </row>
    <row r="820" spans="1:11">
      <c r="A820" s="2">
        <f t="shared" si="45"/>
        <v>819</v>
      </c>
      <c r="B820" s="210" t="s">
        <v>210</v>
      </c>
      <c r="C820" s="2">
        <v>2023</v>
      </c>
      <c r="D820" s="2" t="s">
        <v>211</v>
      </c>
      <c r="E820" s="2" t="s">
        <v>211</v>
      </c>
      <c r="F820" s="18">
        <v>45200</v>
      </c>
      <c r="G820" s="2">
        <v>31</v>
      </c>
      <c r="H820" s="19">
        <v>45217</v>
      </c>
      <c r="I820" s="211" t="s">
        <v>320</v>
      </c>
      <c r="J820" s="2">
        <v>1</v>
      </c>
      <c r="K820" s="211" t="s">
        <v>186</v>
      </c>
    </row>
    <row r="821" spans="1:11">
      <c r="A821" s="2">
        <f t="shared" si="45"/>
        <v>820</v>
      </c>
      <c r="B821" s="210" t="s">
        <v>210</v>
      </c>
      <c r="C821" s="2">
        <v>2023</v>
      </c>
      <c r="D821" s="2" t="s">
        <v>211</v>
      </c>
      <c r="E821" s="2" t="s">
        <v>211</v>
      </c>
      <c r="F821" s="18">
        <v>45200</v>
      </c>
      <c r="G821" s="2">
        <v>31</v>
      </c>
      <c r="H821" s="19">
        <v>45217</v>
      </c>
      <c r="I821" t="s">
        <v>328</v>
      </c>
      <c r="J821" s="2">
        <v>1</v>
      </c>
      <c r="K821" s="211" t="s">
        <v>185</v>
      </c>
    </row>
    <row r="822" spans="1:11">
      <c r="A822" s="2">
        <f t="shared" si="45"/>
        <v>821</v>
      </c>
      <c r="B822" s="210" t="s">
        <v>210</v>
      </c>
      <c r="C822" s="2">
        <v>2023</v>
      </c>
      <c r="D822" s="2" t="s">
        <v>211</v>
      </c>
      <c r="E822" s="2" t="s">
        <v>211</v>
      </c>
      <c r="F822" s="18">
        <v>45200</v>
      </c>
      <c r="G822" s="2">
        <v>31</v>
      </c>
      <c r="H822" s="19">
        <v>45217</v>
      </c>
      <c r="I822" t="s">
        <v>319</v>
      </c>
      <c r="J822" s="2">
        <v>1</v>
      </c>
      <c r="K822" s="211" t="s">
        <v>187</v>
      </c>
    </row>
    <row r="823" spans="1:11">
      <c r="A823" s="2">
        <f t="shared" si="45"/>
        <v>822</v>
      </c>
      <c r="B823" s="210" t="s">
        <v>210</v>
      </c>
      <c r="C823" s="2">
        <v>2023</v>
      </c>
      <c r="D823" s="2" t="s">
        <v>211</v>
      </c>
      <c r="E823" s="2" t="s">
        <v>211</v>
      </c>
      <c r="F823" s="18">
        <v>45200</v>
      </c>
      <c r="G823" s="2">
        <v>31</v>
      </c>
      <c r="H823" s="19">
        <v>45218</v>
      </c>
      <c r="I823" s="214" t="s">
        <v>706</v>
      </c>
      <c r="J823" s="2">
        <v>1</v>
      </c>
      <c r="K823" s="213" t="s">
        <v>752</v>
      </c>
    </row>
    <row r="824" spans="1:11">
      <c r="A824" s="2">
        <f t="shared" si="45"/>
        <v>823</v>
      </c>
      <c r="B824" s="210" t="s">
        <v>210</v>
      </c>
      <c r="C824" s="2">
        <v>2023</v>
      </c>
      <c r="D824" s="2" t="s">
        <v>211</v>
      </c>
      <c r="E824" s="2" t="s">
        <v>211</v>
      </c>
      <c r="F824" s="18">
        <v>45200</v>
      </c>
      <c r="G824" s="2">
        <v>31</v>
      </c>
      <c r="H824" s="19">
        <v>45218</v>
      </c>
      <c r="I824" s="3" t="s">
        <v>701</v>
      </c>
      <c r="J824" s="2">
        <v>1</v>
      </c>
      <c r="K824" s="213" t="s">
        <v>491</v>
      </c>
    </row>
    <row r="825" spans="1:11">
      <c r="A825" s="2">
        <f>A824+1</f>
        <v>824</v>
      </c>
      <c r="B825" s="210" t="s">
        <v>210</v>
      </c>
      <c r="C825" s="2">
        <v>2023</v>
      </c>
      <c r="D825" s="2" t="s">
        <v>211</v>
      </c>
      <c r="E825" s="2" t="s">
        <v>211</v>
      </c>
      <c r="F825" s="18">
        <v>45200</v>
      </c>
      <c r="G825" s="2">
        <v>31</v>
      </c>
      <c r="H825" s="19">
        <v>45219</v>
      </c>
      <c r="I825" s="3" t="s">
        <v>716</v>
      </c>
      <c r="J825" s="2">
        <v>1</v>
      </c>
      <c r="K825" s="212" t="s">
        <v>754</v>
      </c>
    </row>
    <row r="826" spans="1:11">
      <c r="A826" s="2">
        <f>A825+1</f>
        <v>825</v>
      </c>
      <c r="B826" s="210" t="s">
        <v>210</v>
      </c>
      <c r="C826" s="2">
        <v>2023</v>
      </c>
      <c r="D826" s="2" t="s">
        <v>211</v>
      </c>
      <c r="E826" s="2" t="s">
        <v>211</v>
      </c>
      <c r="F826" s="18">
        <v>45200</v>
      </c>
      <c r="G826" s="2">
        <v>31</v>
      </c>
      <c r="H826" s="19">
        <v>45219</v>
      </c>
      <c r="I826" s="3" t="s">
        <v>701</v>
      </c>
      <c r="J826" s="2">
        <v>1</v>
      </c>
      <c r="K826" s="212" t="s">
        <v>755</v>
      </c>
    </row>
    <row r="827" spans="1:11">
      <c r="A827" s="2">
        <f>A826+1</f>
        <v>826</v>
      </c>
      <c r="B827" s="210" t="s">
        <v>210</v>
      </c>
      <c r="C827" s="2">
        <v>2023</v>
      </c>
      <c r="D827" s="2" t="s">
        <v>211</v>
      </c>
      <c r="E827" s="2" t="s">
        <v>211</v>
      </c>
      <c r="F827" s="18">
        <v>45200</v>
      </c>
      <c r="G827" s="2">
        <v>31</v>
      </c>
      <c r="H827" s="19">
        <v>45220</v>
      </c>
      <c r="I827" s="211" t="s">
        <v>1478</v>
      </c>
      <c r="J827" s="2">
        <v>1</v>
      </c>
      <c r="K827" s="214" t="s">
        <v>188</v>
      </c>
    </row>
    <row r="828" spans="1:11">
      <c r="A828" s="2">
        <f t="shared" ref="A828:A829" si="46">A827+1</f>
        <v>827</v>
      </c>
      <c r="B828" s="210" t="s">
        <v>210</v>
      </c>
      <c r="C828" s="2">
        <v>2023</v>
      </c>
      <c r="D828" s="2" t="s">
        <v>211</v>
      </c>
      <c r="E828" s="2" t="s">
        <v>211</v>
      </c>
      <c r="F828" s="18">
        <v>45200</v>
      </c>
      <c r="G828" s="2">
        <v>31</v>
      </c>
      <c r="H828" s="19">
        <v>45220</v>
      </c>
      <c r="I828" t="s">
        <v>319</v>
      </c>
      <c r="J828" s="2">
        <v>1</v>
      </c>
      <c r="K828" s="214" t="s">
        <v>188</v>
      </c>
    </row>
    <row r="829" spans="1:11">
      <c r="A829" s="2">
        <f t="shared" si="46"/>
        <v>828</v>
      </c>
      <c r="B829" s="210" t="s">
        <v>210</v>
      </c>
      <c r="C829" s="2">
        <v>2023</v>
      </c>
      <c r="D829" s="2" t="s">
        <v>211</v>
      </c>
      <c r="E829" s="2" t="s">
        <v>211</v>
      </c>
      <c r="F829" s="18">
        <v>45200</v>
      </c>
      <c r="G829" s="2">
        <v>31</v>
      </c>
      <c r="H829" s="19">
        <v>45220</v>
      </c>
      <c r="I829" s="211" t="s">
        <v>1476</v>
      </c>
      <c r="J829" s="2">
        <v>2</v>
      </c>
      <c r="K829" s="214" t="s">
        <v>185</v>
      </c>
    </row>
    <row r="830" spans="1:11">
      <c r="A830" s="2">
        <f>A829+1</f>
        <v>829</v>
      </c>
      <c r="B830" s="210" t="s">
        <v>210</v>
      </c>
      <c r="C830" s="2">
        <v>2023</v>
      </c>
      <c r="D830" s="2" t="s">
        <v>211</v>
      </c>
      <c r="E830" s="2" t="s">
        <v>211</v>
      </c>
      <c r="F830" s="18">
        <v>45200</v>
      </c>
      <c r="G830" s="2">
        <v>31</v>
      </c>
      <c r="H830" s="19">
        <v>45221</v>
      </c>
      <c r="I830" t="s">
        <v>319</v>
      </c>
      <c r="J830" s="2">
        <v>1</v>
      </c>
      <c r="K830" s="214" t="s">
        <v>185</v>
      </c>
    </row>
    <row r="831" spans="1:11">
      <c r="A831" s="2">
        <f>A830+1</f>
        <v>830</v>
      </c>
      <c r="B831" s="210" t="s">
        <v>210</v>
      </c>
      <c r="C831" s="2">
        <v>2023</v>
      </c>
      <c r="D831" s="2" t="s">
        <v>211</v>
      </c>
      <c r="E831" s="2" t="s">
        <v>211</v>
      </c>
      <c r="F831" s="18">
        <v>45200</v>
      </c>
      <c r="G831" s="2">
        <v>31</v>
      </c>
      <c r="H831" s="19">
        <v>45221</v>
      </c>
      <c r="I831" t="s">
        <v>370</v>
      </c>
      <c r="J831" s="2">
        <v>1</v>
      </c>
      <c r="K831" s="211" t="s">
        <v>187</v>
      </c>
    </row>
    <row r="832" spans="1:11">
      <c r="A832" s="2">
        <f>A831+1</f>
        <v>831</v>
      </c>
      <c r="B832" s="210" t="s">
        <v>210</v>
      </c>
      <c r="C832" s="2">
        <v>2023</v>
      </c>
      <c r="D832" s="2" t="s">
        <v>211</v>
      </c>
      <c r="E832" s="2" t="s">
        <v>211</v>
      </c>
      <c r="F832" s="18">
        <v>45200</v>
      </c>
      <c r="G832" s="2">
        <v>31</v>
      </c>
      <c r="H832" s="19">
        <v>45222</v>
      </c>
      <c r="I832" s="3" t="s">
        <v>701</v>
      </c>
      <c r="J832" s="2">
        <v>1</v>
      </c>
      <c r="K832" s="41" t="s">
        <v>590</v>
      </c>
    </row>
    <row r="833" spans="1:11">
      <c r="A833" s="2">
        <f t="shared" ref="A833:A834" si="47">A832+1</f>
        <v>832</v>
      </c>
      <c r="B833" s="210" t="s">
        <v>210</v>
      </c>
      <c r="C833" s="2">
        <v>2023</v>
      </c>
      <c r="D833" s="2" t="s">
        <v>211</v>
      </c>
      <c r="E833" s="2" t="s">
        <v>211</v>
      </c>
      <c r="F833" s="18">
        <v>45200</v>
      </c>
      <c r="G833" s="2">
        <v>31</v>
      </c>
      <c r="H833" s="19">
        <v>45222</v>
      </c>
      <c r="I833" s="3" t="s">
        <v>716</v>
      </c>
      <c r="J833" s="2">
        <v>1</v>
      </c>
      <c r="K833" s="41" t="s">
        <v>590</v>
      </c>
    </row>
    <row r="834" spans="1:11">
      <c r="A834" s="2">
        <f t="shared" si="47"/>
        <v>833</v>
      </c>
      <c r="B834" s="210" t="s">
        <v>210</v>
      </c>
      <c r="C834" s="2">
        <v>2023</v>
      </c>
      <c r="D834" s="2" t="s">
        <v>211</v>
      </c>
      <c r="E834" s="2" t="s">
        <v>211</v>
      </c>
      <c r="F834" s="18">
        <v>45200</v>
      </c>
      <c r="G834" s="2">
        <v>31</v>
      </c>
      <c r="H834" s="19">
        <v>45222</v>
      </c>
      <c r="I834" s="3" t="s">
        <v>716</v>
      </c>
      <c r="J834" s="2">
        <v>1</v>
      </c>
      <c r="K834" s="41" t="s">
        <v>607</v>
      </c>
    </row>
    <row r="835" spans="1:11">
      <c r="A835" s="2">
        <f>A834+1</f>
        <v>834</v>
      </c>
      <c r="B835" s="210" t="s">
        <v>210</v>
      </c>
      <c r="C835" s="2">
        <v>2023</v>
      </c>
      <c r="D835" s="2" t="s">
        <v>211</v>
      </c>
      <c r="E835" s="2" t="s">
        <v>211</v>
      </c>
      <c r="F835" s="18">
        <v>45200</v>
      </c>
      <c r="G835" s="2">
        <v>31</v>
      </c>
      <c r="H835" s="19">
        <v>45222</v>
      </c>
      <c r="I835" t="s">
        <v>328</v>
      </c>
      <c r="J835" s="2">
        <v>1</v>
      </c>
      <c r="K835" s="211" t="s">
        <v>188</v>
      </c>
    </row>
    <row r="836" spans="1:11">
      <c r="A836" s="2">
        <f t="shared" ref="A836:A839" si="48">A835+1</f>
        <v>835</v>
      </c>
      <c r="B836" s="210" t="s">
        <v>210</v>
      </c>
      <c r="C836" s="2">
        <v>2023</v>
      </c>
      <c r="D836" s="2" t="s">
        <v>211</v>
      </c>
      <c r="E836" s="2" t="s">
        <v>211</v>
      </c>
      <c r="F836" s="18">
        <v>45200</v>
      </c>
      <c r="G836" s="2">
        <v>31</v>
      </c>
      <c r="H836" s="19">
        <v>45223</v>
      </c>
      <c r="I836" s="214" t="s">
        <v>706</v>
      </c>
      <c r="J836" s="2">
        <v>1</v>
      </c>
      <c r="K836" s="41" t="s">
        <v>590</v>
      </c>
    </row>
    <row r="837" spans="1:11">
      <c r="A837" s="2">
        <f t="shared" si="48"/>
        <v>836</v>
      </c>
      <c r="B837" s="210" t="s">
        <v>210</v>
      </c>
      <c r="C837" s="2">
        <v>2023</v>
      </c>
      <c r="D837" s="2" t="s">
        <v>211</v>
      </c>
      <c r="E837" s="2" t="s">
        <v>211</v>
      </c>
      <c r="F837" s="18">
        <v>45200</v>
      </c>
      <c r="G837" s="2">
        <v>31</v>
      </c>
      <c r="H837" s="19">
        <v>45224</v>
      </c>
      <c r="I837" s="3" t="s">
        <v>701</v>
      </c>
      <c r="J837" s="2">
        <v>1</v>
      </c>
      <c r="K837" s="213" t="s">
        <v>756</v>
      </c>
    </row>
    <row r="838" spans="1:11">
      <c r="A838" s="2">
        <f t="shared" si="48"/>
        <v>837</v>
      </c>
      <c r="B838" s="210" t="s">
        <v>210</v>
      </c>
      <c r="C838" s="2">
        <v>2023</v>
      </c>
      <c r="D838" s="2" t="s">
        <v>211</v>
      </c>
      <c r="E838" s="2" t="s">
        <v>211</v>
      </c>
      <c r="F838" s="18">
        <v>45200</v>
      </c>
      <c r="G838" s="2">
        <v>31</v>
      </c>
      <c r="H838" s="19">
        <v>45224</v>
      </c>
      <c r="I838" s="211" t="s">
        <v>380</v>
      </c>
      <c r="J838" s="2">
        <v>1</v>
      </c>
      <c r="K838" s="214" t="s">
        <v>187</v>
      </c>
    </row>
    <row r="839" spans="1:11">
      <c r="A839" s="2">
        <f t="shared" si="48"/>
        <v>838</v>
      </c>
      <c r="B839" s="210" t="s">
        <v>210</v>
      </c>
      <c r="C839" s="2">
        <v>2023</v>
      </c>
      <c r="D839" s="2" t="s">
        <v>211</v>
      </c>
      <c r="E839" s="2" t="s">
        <v>211</v>
      </c>
      <c r="F839" s="18">
        <v>45200</v>
      </c>
      <c r="G839" s="2">
        <v>31</v>
      </c>
      <c r="H839" s="19">
        <v>45225</v>
      </c>
      <c r="I839" t="s">
        <v>372</v>
      </c>
      <c r="J839" s="2">
        <v>1</v>
      </c>
      <c r="K839" s="214" t="s">
        <v>188</v>
      </c>
    </row>
    <row r="840" spans="1:11">
      <c r="A840" s="2">
        <f>A839+1</f>
        <v>839</v>
      </c>
      <c r="B840" s="210" t="s">
        <v>210</v>
      </c>
      <c r="C840" s="2">
        <v>2023</v>
      </c>
      <c r="D840" s="2" t="s">
        <v>211</v>
      </c>
      <c r="E840" s="2" t="s">
        <v>211</v>
      </c>
      <c r="F840" s="18">
        <v>45200</v>
      </c>
      <c r="G840" s="2">
        <v>31</v>
      </c>
      <c r="H840" s="19">
        <v>45225</v>
      </c>
      <c r="I840" s="3" t="s">
        <v>716</v>
      </c>
      <c r="J840" s="2">
        <v>1</v>
      </c>
      <c r="K840" s="212" t="s">
        <v>757</v>
      </c>
    </row>
    <row r="841" spans="1:11">
      <c r="A841" s="2">
        <f>A840+1</f>
        <v>840</v>
      </c>
      <c r="B841" s="210" t="s">
        <v>210</v>
      </c>
      <c r="C841" s="2">
        <v>2023</v>
      </c>
      <c r="D841" s="2" t="s">
        <v>211</v>
      </c>
      <c r="E841" s="2" t="s">
        <v>211</v>
      </c>
      <c r="F841" s="18">
        <v>45200</v>
      </c>
      <c r="G841" s="2">
        <v>31</v>
      </c>
      <c r="H841" s="19">
        <v>45226</v>
      </c>
      <c r="I841" s="211" t="s">
        <v>1474</v>
      </c>
      <c r="J841" s="2">
        <v>2</v>
      </c>
      <c r="K841" s="214" t="s">
        <v>188</v>
      </c>
    </row>
    <row r="842" spans="1:11">
      <c r="A842" s="2">
        <f t="shared" ref="A842:A844" si="49">A841+1</f>
        <v>841</v>
      </c>
      <c r="B842" s="210" t="s">
        <v>210</v>
      </c>
      <c r="C842" s="2">
        <v>2023</v>
      </c>
      <c r="D842" s="2" t="s">
        <v>211</v>
      </c>
      <c r="E842" s="2" t="s">
        <v>211</v>
      </c>
      <c r="F842" s="18">
        <v>45200</v>
      </c>
      <c r="G842" s="2">
        <v>31</v>
      </c>
      <c r="H842" s="19">
        <v>45226</v>
      </c>
      <c r="I842" s="211" t="s">
        <v>1475</v>
      </c>
      <c r="J842" s="2">
        <v>1</v>
      </c>
      <c r="K842" s="214" t="s">
        <v>188</v>
      </c>
    </row>
    <row r="843" spans="1:11">
      <c r="A843" s="2">
        <f t="shared" si="49"/>
        <v>842</v>
      </c>
      <c r="B843" s="210" t="s">
        <v>210</v>
      </c>
      <c r="C843" s="2">
        <v>2023</v>
      </c>
      <c r="D843" s="2" t="s">
        <v>211</v>
      </c>
      <c r="E843" s="2" t="s">
        <v>211</v>
      </c>
      <c r="F843" s="18">
        <v>45200</v>
      </c>
      <c r="G843" s="2">
        <v>31</v>
      </c>
      <c r="H843" s="19">
        <v>45227</v>
      </c>
      <c r="I843" t="s">
        <v>372</v>
      </c>
      <c r="J843" s="2">
        <v>1</v>
      </c>
      <c r="K843" s="211" t="s">
        <v>188</v>
      </c>
    </row>
    <row r="844" spans="1:11">
      <c r="A844" s="2">
        <f t="shared" si="49"/>
        <v>843</v>
      </c>
      <c r="B844" s="210" t="s">
        <v>210</v>
      </c>
      <c r="C844" s="2">
        <v>2023</v>
      </c>
      <c r="D844" s="2" t="s">
        <v>211</v>
      </c>
      <c r="E844" s="2" t="s">
        <v>211</v>
      </c>
      <c r="F844" s="18">
        <v>45200</v>
      </c>
      <c r="G844" s="2">
        <v>31</v>
      </c>
      <c r="H844" s="19">
        <v>45227</v>
      </c>
      <c r="I844" t="s">
        <v>319</v>
      </c>
      <c r="J844" s="2">
        <v>1</v>
      </c>
      <c r="K844" s="211" t="s">
        <v>188</v>
      </c>
    </row>
    <row r="845" spans="1:11">
      <c r="A845" s="2">
        <f t="shared" ref="A845:A848" si="50">A844+1</f>
        <v>844</v>
      </c>
      <c r="B845" s="210" t="s">
        <v>210</v>
      </c>
      <c r="C845" s="2">
        <v>2023</v>
      </c>
      <c r="D845" s="2" t="s">
        <v>211</v>
      </c>
      <c r="E845" s="2" t="s">
        <v>211</v>
      </c>
      <c r="F845" s="18">
        <v>45200</v>
      </c>
      <c r="G845" s="2">
        <v>31</v>
      </c>
      <c r="H845" s="19">
        <v>45227</v>
      </c>
      <c r="I845" t="s">
        <v>372</v>
      </c>
      <c r="J845" s="2">
        <v>1</v>
      </c>
      <c r="K845" s="211" t="s">
        <v>188</v>
      </c>
    </row>
    <row r="846" spans="1:11">
      <c r="A846" s="2">
        <f t="shared" si="50"/>
        <v>845</v>
      </c>
      <c r="B846" s="210" t="s">
        <v>210</v>
      </c>
      <c r="C846" s="2">
        <v>2023</v>
      </c>
      <c r="D846" s="2" t="s">
        <v>211</v>
      </c>
      <c r="E846" s="2" t="s">
        <v>211</v>
      </c>
      <c r="F846" s="18">
        <v>45200</v>
      </c>
      <c r="G846" s="2">
        <v>31</v>
      </c>
      <c r="H846" s="19">
        <v>45228</v>
      </c>
      <c r="I846" s="211" t="s">
        <v>320</v>
      </c>
      <c r="J846" s="2">
        <v>1</v>
      </c>
      <c r="K846" s="214" t="s">
        <v>185</v>
      </c>
    </row>
    <row r="847" spans="1:11">
      <c r="A847" s="2">
        <f t="shared" si="50"/>
        <v>846</v>
      </c>
      <c r="B847" s="210" t="s">
        <v>210</v>
      </c>
      <c r="C847" s="2">
        <v>2023</v>
      </c>
      <c r="D847" s="2" t="s">
        <v>211</v>
      </c>
      <c r="E847" s="2" t="s">
        <v>211</v>
      </c>
      <c r="F847" s="18">
        <v>45200</v>
      </c>
      <c r="G847" s="2">
        <v>31</v>
      </c>
      <c r="H847" s="19">
        <v>45228</v>
      </c>
      <c r="I847" s="211" t="s">
        <v>360</v>
      </c>
      <c r="J847" s="2">
        <v>1</v>
      </c>
      <c r="K847" s="214" t="s">
        <v>186</v>
      </c>
    </row>
    <row r="848" spans="1:11">
      <c r="A848" s="2">
        <f t="shared" si="50"/>
        <v>847</v>
      </c>
      <c r="B848" s="210" t="s">
        <v>210</v>
      </c>
      <c r="C848" s="2">
        <v>2023</v>
      </c>
      <c r="D848" s="2" t="s">
        <v>211</v>
      </c>
      <c r="E848" s="2" t="s">
        <v>211</v>
      </c>
      <c r="F848" s="18">
        <v>45200</v>
      </c>
      <c r="G848" s="2">
        <v>31</v>
      </c>
      <c r="H848" s="19">
        <v>45228</v>
      </c>
      <c r="I848" t="s">
        <v>386</v>
      </c>
      <c r="J848" s="2">
        <v>1</v>
      </c>
      <c r="K848" s="214" t="s">
        <v>184</v>
      </c>
    </row>
    <row r="849" spans="1:11">
      <c r="A849" s="2">
        <f t="shared" ref="A849:A850" si="51">A848+1</f>
        <v>848</v>
      </c>
      <c r="B849" s="210" t="s">
        <v>210</v>
      </c>
      <c r="C849" s="2">
        <v>2023</v>
      </c>
      <c r="D849" s="2" t="s">
        <v>211</v>
      </c>
      <c r="E849" s="2" t="s">
        <v>211</v>
      </c>
      <c r="F849" s="18">
        <v>45200</v>
      </c>
      <c r="G849" s="2">
        <v>31</v>
      </c>
      <c r="H849" s="19">
        <v>45229</v>
      </c>
      <c r="I849" s="211" t="s">
        <v>1468</v>
      </c>
      <c r="J849" s="2">
        <v>1</v>
      </c>
      <c r="K849" s="214" t="s">
        <v>188</v>
      </c>
    </row>
    <row r="850" spans="1:11">
      <c r="A850" s="2">
        <f t="shared" si="51"/>
        <v>849</v>
      </c>
      <c r="B850" s="210" t="s">
        <v>210</v>
      </c>
      <c r="C850" s="2">
        <v>2023</v>
      </c>
      <c r="D850" s="2" t="s">
        <v>211</v>
      </c>
      <c r="E850" s="2" t="s">
        <v>211</v>
      </c>
      <c r="F850" s="18">
        <v>45200</v>
      </c>
      <c r="G850" s="2">
        <v>31</v>
      </c>
      <c r="H850" s="19">
        <v>45229</v>
      </c>
      <c r="I850" t="s">
        <v>319</v>
      </c>
      <c r="J850" s="2">
        <v>1</v>
      </c>
      <c r="K850" s="214" t="s">
        <v>188</v>
      </c>
    </row>
    <row r="851" spans="1:11">
      <c r="A851" s="2">
        <f t="shared" ref="A851:A852" si="52">A850+1</f>
        <v>850</v>
      </c>
      <c r="B851" s="210" t="s">
        <v>210</v>
      </c>
      <c r="C851" s="2">
        <v>2023</v>
      </c>
      <c r="D851" s="2" t="s">
        <v>211</v>
      </c>
      <c r="E851" s="2" t="s">
        <v>211</v>
      </c>
      <c r="F851" s="18">
        <v>45200</v>
      </c>
      <c r="G851" s="2">
        <v>31</v>
      </c>
      <c r="H851" s="19">
        <v>45229</v>
      </c>
      <c r="I851" t="s">
        <v>328</v>
      </c>
      <c r="J851" s="2">
        <v>1</v>
      </c>
      <c r="K851" s="214" t="s">
        <v>189</v>
      </c>
    </row>
    <row r="852" spans="1:11">
      <c r="A852" s="2">
        <f t="shared" si="52"/>
        <v>851</v>
      </c>
      <c r="B852" s="210" t="s">
        <v>210</v>
      </c>
      <c r="C852" s="2">
        <v>2023</v>
      </c>
      <c r="D852" s="2" t="s">
        <v>211</v>
      </c>
      <c r="E852" s="2" t="s">
        <v>211</v>
      </c>
      <c r="F852" s="18">
        <v>45200</v>
      </c>
      <c r="G852" s="2">
        <v>31</v>
      </c>
      <c r="H852" s="19">
        <v>45229</v>
      </c>
      <c r="I852" s="211" t="s">
        <v>380</v>
      </c>
      <c r="J852" s="2">
        <v>1</v>
      </c>
      <c r="K852" s="214" t="s">
        <v>185</v>
      </c>
    </row>
    <row r="853" spans="1:11">
      <c r="A853" s="2">
        <f t="shared" ref="A853:A854" si="53">A852+1</f>
        <v>852</v>
      </c>
      <c r="B853" s="210" t="s">
        <v>210</v>
      </c>
      <c r="C853" s="2">
        <v>2023</v>
      </c>
      <c r="D853" s="2" t="s">
        <v>211</v>
      </c>
      <c r="E853" s="2" t="s">
        <v>211</v>
      </c>
      <c r="F853" s="18">
        <v>45200</v>
      </c>
      <c r="G853" s="2">
        <v>31</v>
      </c>
      <c r="H853" s="19">
        <v>45230</v>
      </c>
      <c r="I853" s="211" t="s">
        <v>365</v>
      </c>
      <c r="J853" s="2">
        <v>1</v>
      </c>
      <c r="K853" s="214" t="s">
        <v>189</v>
      </c>
    </row>
    <row r="854" spans="1:11">
      <c r="A854" s="2">
        <f t="shared" si="53"/>
        <v>853</v>
      </c>
      <c r="B854" s="210" t="s">
        <v>210</v>
      </c>
      <c r="C854" s="2">
        <v>2023</v>
      </c>
      <c r="D854" s="2" t="s">
        <v>211</v>
      </c>
      <c r="E854" s="2" t="s">
        <v>211</v>
      </c>
      <c r="F854" s="18">
        <v>45231</v>
      </c>
      <c r="G854" s="2">
        <v>31</v>
      </c>
      <c r="H854" s="19">
        <v>45231</v>
      </c>
      <c r="I854" s="211" t="s">
        <v>334</v>
      </c>
      <c r="J854" s="2">
        <v>2</v>
      </c>
      <c r="K854" s="214" t="s">
        <v>185</v>
      </c>
    </row>
    <row r="855" spans="1:11">
      <c r="A855" s="2">
        <f>A854+1</f>
        <v>854</v>
      </c>
      <c r="B855" s="210" t="s">
        <v>210</v>
      </c>
      <c r="C855" s="2">
        <v>2023</v>
      </c>
      <c r="D855" s="2" t="s">
        <v>211</v>
      </c>
      <c r="E855" s="2" t="s">
        <v>211</v>
      </c>
      <c r="F855" s="18">
        <v>45231</v>
      </c>
      <c r="G855" s="2">
        <v>31</v>
      </c>
      <c r="H855" s="19">
        <v>45231</v>
      </c>
      <c r="I855" t="s">
        <v>384</v>
      </c>
      <c r="J855" s="2">
        <v>2</v>
      </c>
      <c r="K855" s="214" t="s">
        <v>184</v>
      </c>
    </row>
    <row r="856" spans="1:11">
      <c r="A856" s="2">
        <f t="shared" ref="A856:A857" si="54">A855+1</f>
        <v>855</v>
      </c>
      <c r="B856" s="210" t="s">
        <v>210</v>
      </c>
      <c r="C856" s="2">
        <v>2023</v>
      </c>
      <c r="D856" s="2" t="s">
        <v>211</v>
      </c>
      <c r="E856" s="2" t="s">
        <v>211</v>
      </c>
      <c r="F856" s="18">
        <v>45231</v>
      </c>
      <c r="G856" s="2">
        <v>31</v>
      </c>
      <c r="H856" s="19">
        <v>45233</v>
      </c>
      <c r="I856" t="s">
        <v>319</v>
      </c>
      <c r="J856" s="2">
        <v>1</v>
      </c>
      <c r="K856" s="214" t="s">
        <v>189</v>
      </c>
    </row>
    <row r="857" spans="1:11">
      <c r="A857" s="2">
        <f t="shared" si="54"/>
        <v>856</v>
      </c>
      <c r="B857" s="210" t="s">
        <v>210</v>
      </c>
      <c r="C857" s="2">
        <v>2023</v>
      </c>
      <c r="D857" s="2" t="s">
        <v>211</v>
      </c>
      <c r="E857" s="2" t="s">
        <v>211</v>
      </c>
      <c r="F857" s="18">
        <v>45231</v>
      </c>
      <c r="G857" s="2">
        <v>31</v>
      </c>
      <c r="H857" s="19">
        <v>45235</v>
      </c>
      <c r="I857" s="211" t="s">
        <v>334</v>
      </c>
      <c r="J857" s="2">
        <v>2</v>
      </c>
      <c r="K857" s="214" t="s">
        <v>185</v>
      </c>
    </row>
    <row r="858" spans="1:11">
      <c r="A858" s="2">
        <f t="shared" ref="A858:A861" si="55">A857+1</f>
        <v>857</v>
      </c>
      <c r="B858" s="210" t="s">
        <v>210</v>
      </c>
      <c r="C858" s="2">
        <v>2023</v>
      </c>
      <c r="D858" s="2" t="s">
        <v>211</v>
      </c>
      <c r="E858" s="2" t="s">
        <v>211</v>
      </c>
      <c r="F858" s="18">
        <v>45231</v>
      </c>
      <c r="G858" s="2">
        <v>31</v>
      </c>
      <c r="H858" s="19">
        <v>45235</v>
      </c>
      <c r="I858" s="211" t="s">
        <v>1468</v>
      </c>
      <c r="J858" s="2">
        <v>1</v>
      </c>
      <c r="K858" s="214" t="s">
        <v>184</v>
      </c>
    </row>
    <row r="859" spans="1:11">
      <c r="A859" s="2">
        <f t="shared" si="55"/>
        <v>858</v>
      </c>
      <c r="B859" s="210" t="s">
        <v>210</v>
      </c>
      <c r="C859" s="2">
        <v>2023</v>
      </c>
      <c r="D859" s="2" t="s">
        <v>211</v>
      </c>
      <c r="E859" s="2" t="s">
        <v>211</v>
      </c>
      <c r="F859" s="18">
        <v>45231</v>
      </c>
      <c r="G859" s="2">
        <v>31</v>
      </c>
      <c r="H859" s="19">
        <v>45236</v>
      </c>
      <c r="I859" s="211" t="s">
        <v>365</v>
      </c>
      <c r="J859" s="2">
        <v>1</v>
      </c>
      <c r="K859" s="214" t="s">
        <v>189</v>
      </c>
    </row>
    <row r="860" spans="1:11">
      <c r="A860" s="2">
        <f t="shared" si="55"/>
        <v>859</v>
      </c>
      <c r="B860" s="210" t="s">
        <v>210</v>
      </c>
      <c r="C860" s="2">
        <v>2023</v>
      </c>
      <c r="D860" s="2" t="s">
        <v>211</v>
      </c>
      <c r="E860" s="2" t="s">
        <v>211</v>
      </c>
      <c r="F860" s="18">
        <v>45231</v>
      </c>
      <c r="G860" s="2">
        <v>31</v>
      </c>
      <c r="H860" s="19">
        <v>45236</v>
      </c>
      <c r="I860" t="s">
        <v>319</v>
      </c>
      <c r="J860" s="2">
        <v>1</v>
      </c>
      <c r="K860" s="214" t="s">
        <v>186</v>
      </c>
    </row>
    <row r="861" spans="1:11">
      <c r="A861" s="2">
        <f t="shared" si="55"/>
        <v>860</v>
      </c>
      <c r="B861" s="210" t="s">
        <v>210</v>
      </c>
      <c r="C861" s="2">
        <v>2023</v>
      </c>
      <c r="D861" s="2" t="s">
        <v>211</v>
      </c>
      <c r="E861" s="2" t="s">
        <v>211</v>
      </c>
      <c r="F861" s="18">
        <v>45231</v>
      </c>
      <c r="G861" s="2">
        <v>31</v>
      </c>
      <c r="H861" s="19">
        <v>45237</v>
      </c>
      <c r="I861" s="214" t="s">
        <v>706</v>
      </c>
      <c r="J861" s="2">
        <v>1</v>
      </c>
      <c r="K861" s="212" t="s">
        <v>758</v>
      </c>
    </row>
    <row r="862" spans="1:11">
      <c r="A862" s="2">
        <f t="shared" ref="A862:A868" si="56">A861+1</f>
        <v>861</v>
      </c>
      <c r="B862" s="210" t="s">
        <v>210</v>
      </c>
      <c r="C862" s="2">
        <v>2023</v>
      </c>
      <c r="D862" s="2" t="s">
        <v>211</v>
      </c>
      <c r="E862" s="2" t="s">
        <v>211</v>
      </c>
      <c r="F862" s="18">
        <v>45231</v>
      </c>
      <c r="G862" s="2">
        <v>31</v>
      </c>
      <c r="H862" s="19">
        <v>45237</v>
      </c>
      <c r="I862" s="3" t="s">
        <v>701</v>
      </c>
      <c r="J862" s="2">
        <v>1</v>
      </c>
      <c r="K862" s="212" t="s">
        <v>759</v>
      </c>
    </row>
    <row r="863" spans="1:11">
      <c r="A863" s="2">
        <f t="shared" si="56"/>
        <v>862</v>
      </c>
      <c r="B863" s="210" t="s">
        <v>210</v>
      </c>
      <c r="C863" s="2">
        <v>2023</v>
      </c>
      <c r="D863" s="2" t="s">
        <v>211</v>
      </c>
      <c r="E863" s="2" t="s">
        <v>211</v>
      </c>
      <c r="F863" s="18">
        <v>45231</v>
      </c>
      <c r="G863" s="2">
        <v>31</v>
      </c>
      <c r="H863" s="19">
        <v>45237</v>
      </c>
      <c r="I863" t="s">
        <v>372</v>
      </c>
      <c r="J863" s="2">
        <v>1</v>
      </c>
      <c r="K863" s="211" t="s">
        <v>187</v>
      </c>
    </row>
    <row r="864" spans="1:11">
      <c r="A864" s="2">
        <f t="shared" si="56"/>
        <v>863</v>
      </c>
      <c r="B864" s="210" t="s">
        <v>210</v>
      </c>
      <c r="C864" s="2">
        <v>2023</v>
      </c>
      <c r="D864" s="2" t="s">
        <v>211</v>
      </c>
      <c r="E864" s="2" t="s">
        <v>211</v>
      </c>
      <c r="F864" s="18">
        <v>45231</v>
      </c>
      <c r="G864" s="2">
        <v>31</v>
      </c>
      <c r="H864" s="19">
        <v>45237</v>
      </c>
      <c r="I864" t="s">
        <v>384</v>
      </c>
      <c r="J864" s="2">
        <v>2</v>
      </c>
      <c r="K864" s="211" t="s">
        <v>188</v>
      </c>
    </row>
    <row r="865" spans="1:11">
      <c r="A865" s="2">
        <f t="shared" si="56"/>
        <v>864</v>
      </c>
      <c r="B865" s="210" t="s">
        <v>210</v>
      </c>
      <c r="C865" s="2">
        <v>2023</v>
      </c>
      <c r="D865" s="2" t="s">
        <v>211</v>
      </c>
      <c r="E865" s="2" t="s">
        <v>211</v>
      </c>
      <c r="F865" s="18">
        <v>45231</v>
      </c>
      <c r="G865" s="2">
        <v>31</v>
      </c>
      <c r="H865" s="19">
        <v>45238</v>
      </c>
      <c r="I865" s="3" t="s">
        <v>701</v>
      </c>
      <c r="J865" s="2">
        <v>1</v>
      </c>
      <c r="K865" s="212" t="s">
        <v>760</v>
      </c>
    </row>
    <row r="866" spans="1:11">
      <c r="A866" s="2">
        <f t="shared" si="56"/>
        <v>865</v>
      </c>
      <c r="B866" s="210" t="s">
        <v>210</v>
      </c>
      <c r="C866" s="2">
        <v>2023</v>
      </c>
      <c r="D866" s="2" t="s">
        <v>211</v>
      </c>
      <c r="E866" s="2" t="s">
        <v>211</v>
      </c>
      <c r="F866" s="18">
        <v>45231</v>
      </c>
      <c r="G866" s="2">
        <v>31</v>
      </c>
      <c r="H866" s="19">
        <v>45239</v>
      </c>
      <c r="I866" s="211" t="s">
        <v>365</v>
      </c>
      <c r="J866" s="2">
        <v>1</v>
      </c>
      <c r="K866" s="211" t="s">
        <v>189</v>
      </c>
    </row>
    <row r="867" spans="1:11">
      <c r="A867" s="2">
        <f t="shared" si="56"/>
        <v>866</v>
      </c>
      <c r="B867" s="210" t="s">
        <v>210</v>
      </c>
      <c r="C867" s="2">
        <v>2023</v>
      </c>
      <c r="D867" s="2" t="s">
        <v>211</v>
      </c>
      <c r="E867" s="2" t="s">
        <v>211</v>
      </c>
      <c r="F867" s="18">
        <v>45231</v>
      </c>
      <c r="G867" s="2">
        <v>31</v>
      </c>
      <c r="H867" s="19">
        <v>45239</v>
      </c>
      <c r="I867" t="s">
        <v>372</v>
      </c>
      <c r="J867" s="2">
        <v>1</v>
      </c>
      <c r="K867" s="211" t="s">
        <v>188</v>
      </c>
    </row>
    <row r="868" spans="1:11">
      <c r="A868" s="2">
        <f t="shared" si="56"/>
        <v>867</v>
      </c>
      <c r="B868" s="210" t="s">
        <v>210</v>
      </c>
      <c r="C868" s="2">
        <v>2023</v>
      </c>
      <c r="D868" s="2" t="s">
        <v>211</v>
      </c>
      <c r="E868" s="2" t="s">
        <v>211</v>
      </c>
      <c r="F868" s="18">
        <v>45231</v>
      </c>
      <c r="G868" s="2">
        <v>31</v>
      </c>
      <c r="H868" s="19">
        <v>45239</v>
      </c>
      <c r="I868" s="211" t="s">
        <v>320</v>
      </c>
      <c r="J868" s="2">
        <v>1</v>
      </c>
      <c r="K868" s="211" t="s">
        <v>186</v>
      </c>
    </row>
    <row r="869" spans="1:11">
      <c r="A869" s="2">
        <f t="shared" ref="A869:A871" si="57">A868+1</f>
        <v>868</v>
      </c>
      <c r="B869" s="210" t="s">
        <v>210</v>
      </c>
      <c r="C869" s="2">
        <v>2023</v>
      </c>
      <c r="D869" s="2" t="s">
        <v>211</v>
      </c>
      <c r="E869" s="2" t="s">
        <v>211</v>
      </c>
      <c r="F869" s="18">
        <v>45231</v>
      </c>
      <c r="G869" s="2">
        <v>31</v>
      </c>
      <c r="H869" s="19">
        <v>45240</v>
      </c>
      <c r="I869" s="211" t="s">
        <v>365</v>
      </c>
      <c r="J869" s="2">
        <v>1</v>
      </c>
      <c r="K869" s="214" t="s">
        <v>189</v>
      </c>
    </row>
    <row r="870" spans="1:11">
      <c r="A870" s="2">
        <f t="shared" si="57"/>
        <v>869</v>
      </c>
      <c r="B870" s="210" t="s">
        <v>210</v>
      </c>
      <c r="C870" s="2">
        <v>2023</v>
      </c>
      <c r="D870" s="2" t="s">
        <v>211</v>
      </c>
      <c r="E870" s="2" t="s">
        <v>211</v>
      </c>
      <c r="F870" s="18">
        <v>45231</v>
      </c>
      <c r="G870" s="2">
        <v>31</v>
      </c>
      <c r="H870" s="19">
        <v>45240</v>
      </c>
      <c r="I870" s="211" t="s">
        <v>365</v>
      </c>
      <c r="J870" s="2">
        <v>1</v>
      </c>
      <c r="K870" s="214" t="s">
        <v>185</v>
      </c>
    </row>
    <row r="871" spans="1:11">
      <c r="A871" s="2">
        <f t="shared" si="57"/>
        <v>870</v>
      </c>
      <c r="B871" s="210" t="s">
        <v>210</v>
      </c>
      <c r="C871" s="2">
        <v>2023</v>
      </c>
      <c r="D871" s="2" t="s">
        <v>211</v>
      </c>
      <c r="E871" s="2" t="s">
        <v>211</v>
      </c>
      <c r="F871" s="18">
        <v>45231</v>
      </c>
      <c r="G871" s="2">
        <v>31</v>
      </c>
      <c r="H871" s="19">
        <v>45241</v>
      </c>
      <c r="I871" s="211" t="s">
        <v>334</v>
      </c>
      <c r="J871" s="2">
        <v>2</v>
      </c>
      <c r="K871" s="214" t="s">
        <v>186</v>
      </c>
    </row>
    <row r="872" spans="1:11">
      <c r="A872" s="2">
        <f>A871+1</f>
        <v>871</v>
      </c>
      <c r="B872" s="210" t="s">
        <v>210</v>
      </c>
      <c r="C872" s="2">
        <v>2023</v>
      </c>
      <c r="D872" s="2" t="s">
        <v>211</v>
      </c>
      <c r="E872" s="2" t="s">
        <v>211</v>
      </c>
      <c r="F872" s="18">
        <v>45231</v>
      </c>
      <c r="G872" s="2">
        <v>31</v>
      </c>
      <c r="H872" s="19">
        <v>45241</v>
      </c>
      <c r="I872" s="211" t="s">
        <v>365</v>
      </c>
      <c r="J872" s="2">
        <v>1</v>
      </c>
      <c r="K872" s="214" t="s">
        <v>185</v>
      </c>
    </row>
    <row r="873" spans="1:11">
      <c r="A873" s="2">
        <f t="shared" ref="A873:A874" si="58">A872+1</f>
        <v>872</v>
      </c>
      <c r="B873" s="210" t="s">
        <v>210</v>
      </c>
      <c r="C873" s="2">
        <v>2023</v>
      </c>
      <c r="D873" s="2" t="s">
        <v>211</v>
      </c>
      <c r="E873" s="2" t="s">
        <v>211</v>
      </c>
      <c r="F873" s="18">
        <v>45231</v>
      </c>
      <c r="G873" s="2">
        <v>31</v>
      </c>
      <c r="H873" s="19">
        <v>45242</v>
      </c>
      <c r="I873" t="s">
        <v>372</v>
      </c>
      <c r="J873" s="2">
        <v>1</v>
      </c>
      <c r="K873" s="214" t="s">
        <v>186</v>
      </c>
    </row>
    <row r="874" spans="1:11">
      <c r="A874" s="2">
        <f t="shared" si="58"/>
        <v>873</v>
      </c>
      <c r="B874" s="210" t="s">
        <v>210</v>
      </c>
      <c r="C874" s="2">
        <v>2023</v>
      </c>
      <c r="D874" s="2" t="s">
        <v>211</v>
      </c>
      <c r="E874" s="2" t="s">
        <v>211</v>
      </c>
      <c r="F874" s="18">
        <v>45231</v>
      </c>
      <c r="G874" s="2">
        <v>31</v>
      </c>
      <c r="H874" s="19">
        <v>45243</v>
      </c>
      <c r="I874" t="s">
        <v>319</v>
      </c>
      <c r="J874" s="2">
        <v>1</v>
      </c>
      <c r="K874" s="214" t="s">
        <v>185</v>
      </c>
    </row>
    <row r="875" spans="1:11">
      <c r="A875" s="2">
        <f t="shared" ref="A875:A878" si="59">A874+1</f>
        <v>874</v>
      </c>
      <c r="B875" s="210" t="s">
        <v>210</v>
      </c>
      <c r="C875" s="2">
        <v>2023</v>
      </c>
      <c r="D875" s="2" t="s">
        <v>211</v>
      </c>
      <c r="E875" s="2" t="s">
        <v>211</v>
      </c>
      <c r="F875" s="18">
        <v>45231</v>
      </c>
      <c r="G875" s="2">
        <v>31</v>
      </c>
      <c r="H875" s="19">
        <v>45244</v>
      </c>
      <c r="I875" t="s">
        <v>384</v>
      </c>
      <c r="J875" s="2">
        <v>2</v>
      </c>
      <c r="K875" s="214" t="s">
        <v>187</v>
      </c>
    </row>
    <row r="876" spans="1:11">
      <c r="A876" s="2">
        <f t="shared" si="59"/>
        <v>875</v>
      </c>
      <c r="B876" s="210" t="s">
        <v>210</v>
      </c>
      <c r="C876" s="2">
        <v>2023</v>
      </c>
      <c r="D876" s="2" t="s">
        <v>211</v>
      </c>
      <c r="E876" s="2" t="s">
        <v>211</v>
      </c>
      <c r="F876" s="18">
        <v>45231</v>
      </c>
      <c r="G876" s="2">
        <v>31</v>
      </c>
      <c r="H876" s="19">
        <v>45244</v>
      </c>
      <c r="I876" s="211" t="s">
        <v>380</v>
      </c>
      <c r="J876" s="2">
        <v>1</v>
      </c>
      <c r="K876" s="214" t="s">
        <v>186</v>
      </c>
    </row>
    <row r="877" spans="1:11">
      <c r="A877" s="2">
        <f t="shared" si="59"/>
        <v>876</v>
      </c>
      <c r="B877" s="210" t="s">
        <v>210</v>
      </c>
      <c r="C877" s="2">
        <v>2023</v>
      </c>
      <c r="D877" s="2" t="s">
        <v>211</v>
      </c>
      <c r="E877" s="2" t="s">
        <v>211</v>
      </c>
      <c r="F877" s="18">
        <v>45231</v>
      </c>
      <c r="G877" s="2">
        <v>31</v>
      </c>
      <c r="H877" s="19">
        <v>45245</v>
      </c>
      <c r="I877" t="s">
        <v>319</v>
      </c>
      <c r="J877" s="2">
        <v>1</v>
      </c>
      <c r="K877" s="214" t="s">
        <v>188</v>
      </c>
    </row>
    <row r="878" spans="1:11">
      <c r="A878" s="2">
        <f t="shared" si="59"/>
        <v>877</v>
      </c>
      <c r="B878" s="210" t="s">
        <v>210</v>
      </c>
      <c r="C878" s="2">
        <v>2023</v>
      </c>
      <c r="D878" s="2" t="s">
        <v>211</v>
      </c>
      <c r="E878" s="2" t="s">
        <v>211</v>
      </c>
      <c r="F878" s="18">
        <v>45231</v>
      </c>
      <c r="G878" s="2">
        <v>31</v>
      </c>
      <c r="H878" s="19">
        <v>45245</v>
      </c>
      <c r="I878" s="211" t="s">
        <v>334</v>
      </c>
      <c r="J878" s="2">
        <v>2</v>
      </c>
      <c r="K878" s="214" t="s">
        <v>185</v>
      </c>
    </row>
    <row r="879" spans="1:11">
      <c r="A879" s="2">
        <f>A878+1</f>
        <v>878</v>
      </c>
      <c r="B879" s="210" t="s">
        <v>210</v>
      </c>
      <c r="C879" s="2">
        <v>2023</v>
      </c>
      <c r="D879" s="2" t="s">
        <v>211</v>
      </c>
      <c r="E879" s="2" t="s">
        <v>211</v>
      </c>
      <c r="F879" s="18">
        <v>45231</v>
      </c>
      <c r="G879" s="2">
        <v>31</v>
      </c>
      <c r="H879" s="19">
        <v>45245</v>
      </c>
      <c r="I879" t="s">
        <v>372</v>
      </c>
      <c r="J879" s="2">
        <v>1</v>
      </c>
      <c r="K879" s="214" t="s">
        <v>187</v>
      </c>
    </row>
    <row r="880" spans="1:11">
      <c r="A880" s="2">
        <f t="shared" ref="A880:A881" si="60">A879+1</f>
        <v>879</v>
      </c>
      <c r="B880" s="210" t="s">
        <v>210</v>
      </c>
      <c r="C880" s="2">
        <v>2023</v>
      </c>
      <c r="D880" s="2" t="s">
        <v>211</v>
      </c>
      <c r="E880" s="2" t="s">
        <v>211</v>
      </c>
      <c r="F880" s="18">
        <v>45231</v>
      </c>
      <c r="G880" s="2">
        <v>31</v>
      </c>
      <c r="H880" s="19">
        <v>45246</v>
      </c>
      <c r="I880" t="s">
        <v>370</v>
      </c>
      <c r="J880" s="2">
        <v>1</v>
      </c>
      <c r="K880" s="214" t="s">
        <v>185</v>
      </c>
    </row>
    <row r="881" spans="1:11">
      <c r="A881" s="2">
        <f t="shared" si="60"/>
        <v>880</v>
      </c>
      <c r="B881" s="210" t="s">
        <v>210</v>
      </c>
      <c r="C881" s="2">
        <v>2023</v>
      </c>
      <c r="D881" s="2" t="s">
        <v>211</v>
      </c>
      <c r="E881" s="2" t="s">
        <v>211</v>
      </c>
      <c r="F881" s="18">
        <v>45231</v>
      </c>
      <c r="G881" s="2">
        <v>31</v>
      </c>
      <c r="H881" s="19">
        <v>45247</v>
      </c>
      <c r="I881" s="3" t="s">
        <v>716</v>
      </c>
      <c r="J881" s="2">
        <v>1</v>
      </c>
      <c r="K881" s="212" t="s">
        <v>758</v>
      </c>
    </row>
    <row r="882" spans="1:11">
      <c r="A882" s="2">
        <f>A881+1</f>
        <v>881</v>
      </c>
      <c r="B882" s="210" t="s">
        <v>210</v>
      </c>
      <c r="C882" s="2">
        <v>2023</v>
      </c>
      <c r="D882" s="2" t="s">
        <v>211</v>
      </c>
      <c r="E882" s="2" t="s">
        <v>211</v>
      </c>
      <c r="F882" s="18">
        <v>45231</v>
      </c>
      <c r="G882" s="2">
        <v>31</v>
      </c>
      <c r="H882" s="19">
        <v>45248</v>
      </c>
      <c r="I882" t="s">
        <v>328</v>
      </c>
      <c r="J882" s="2">
        <v>1</v>
      </c>
      <c r="K882" s="214" t="s">
        <v>188</v>
      </c>
    </row>
    <row r="883" spans="1:11">
      <c r="A883" s="2">
        <f t="shared" ref="A883:A884" si="61">A882+1</f>
        <v>882</v>
      </c>
      <c r="B883" s="210" t="s">
        <v>210</v>
      </c>
      <c r="C883" s="2">
        <v>2023</v>
      </c>
      <c r="D883" s="2" t="s">
        <v>211</v>
      </c>
      <c r="E883" s="2" t="s">
        <v>211</v>
      </c>
      <c r="F883" s="18">
        <v>45231</v>
      </c>
      <c r="G883" s="2">
        <v>31</v>
      </c>
      <c r="H883" s="19">
        <v>45248</v>
      </c>
      <c r="I883" s="3" t="s">
        <v>716</v>
      </c>
      <c r="J883" s="2">
        <v>1</v>
      </c>
      <c r="K883" s="213" t="s">
        <v>1479</v>
      </c>
    </row>
    <row r="884" spans="1:11">
      <c r="A884" s="2">
        <f t="shared" si="61"/>
        <v>883</v>
      </c>
      <c r="B884" s="210" t="s">
        <v>210</v>
      </c>
      <c r="C884" s="2">
        <v>2023</v>
      </c>
      <c r="D884" s="2" t="s">
        <v>211</v>
      </c>
      <c r="E884" s="2" t="s">
        <v>211</v>
      </c>
      <c r="F884" s="18">
        <v>45231</v>
      </c>
      <c r="G884" s="2">
        <v>31</v>
      </c>
      <c r="H884" s="19">
        <v>45249</v>
      </c>
      <c r="I884" s="3" t="s">
        <v>716</v>
      </c>
      <c r="J884" s="2">
        <v>1</v>
      </c>
      <c r="K884" s="212" t="s">
        <v>762</v>
      </c>
    </row>
    <row r="885" spans="1:11">
      <c r="A885" s="2">
        <f t="shared" ref="A885:A886" si="62">A884+1</f>
        <v>884</v>
      </c>
      <c r="B885" s="210" t="s">
        <v>210</v>
      </c>
      <c r="C885" s="2">
        <v>2023</v>
      </c>
      <c r="D885" s="2" t="s">
        <v>211</v>
      </c>
      <c r="E885" s="2" t="s">
        <v>211</v>
      </c>
      <c r="F885" s="18">
        <v>45231</v>
      </c>
      <c r="G885" s="2">
        <v>31</v>
      </c>
      <c r="H885" s="19">
        <v>45250</v>
      </c>
      <c r="I885" s="211" t="s">
        <v>365</v>
      </c>
      <c r="J885" s="2">
        <v>1</v>
      </c>
      <c r="K885" s="214" t="s">
        <v>189</v>
      </c>
    </row>
    <row r="886" spans="1:11">
      <c r="A886" s="2">
        <f t="shared" si="62"/>
        <v>885</v>
      </c>
      <c r="B886" s="210" t="s">
        <v>210</v>
      </c>
      <c r="C886" s="2">
        <v>2023</v>
      </c>
      <c r="D886" s="2" t="s">
        <v>211</v>
      </c>
      <c r="E886" s="2" t="s">
        <v>211</v>
      </c>
      <c r="F886" s="18">
        <v>45231</v>
      </c>
      <c r="G886" s="2">
        <v>31</v>
      </c>
      <c r="H886" s="19">
        <v>45250</v>
      </c>
      <c r="I886" s="3" t="s">
        <v>701</v>
      </c>
      <c r="J886" s="2">
        <v>1</v>
      </c>
      <c r="K886" s="213" t="s">
        <v>763</v>
      </c>
    </row>
    <row r="887" spans="1:11">
      <c r="A887" s="2">
        <f t="shared" ref="A887:A890" si="63">A886+1</f>
        <v>886</v>
      </c>
      <c r="B887" s="210" t="s">
        <v>210</v>
      </c>
      <c r="C887" s="2">
        <v>2023</v>
      </c>
      <c r="D887" s="2" t="s">
        <v>211</v>
      </c>
      <c r="E887" s="2" t="s">
        <v>211</v>
      </c>
      <c r="F887" s="18">
        <v>45231</v>
      </c>
      <c r="G887" s="2">
        <v>31</v>
      </c>
      <c r="H887" s="19">
        <v>45250</v>
      </c>
      <c r="I887" s="3" t="s">
        <v>716</v>
      </c>
      <c r="J887" s="2">
        <v>1</v>
      </c>
      <c r="K887" s="213" t="s">
        <v>764</v>
      </c>
    </row>
    <row r="888" spans="1:11">
      <c r="A888" s="2">
        <f t="shared" si="63"/>
        <v>887</v>
      </c>
      <c r="B888" s="210" t="s">
        <v>210</v>
      </c>
      <c r="C888" s="2">
        <v>2023</v>
      </c>
      <c r="D888" s="2" t="s">
        <v>211</v>
      </c>
      <c r="E888" s="2" t="s">
        <v>211</v>
      </c>
      <c r="F888" s="18">
        <v>45231</v>
      </c>
      <c r="G888" s="2">
        <v>31</v>
      </c>
      <c r="H888" s="19">
        <v>45251</v>
      </c>
      <c r="I888" s="211" t="s">
        <v>320</v>
      </c>
      <c r="J888" s="2">
        <v>1</v>
      </c>
      <c r="K888" s="214" t="s">
        <v>187</v>
      </c>
    </row>
    <row r="889" spans="1:11">
      <c r="A889" s="2">
        <f t="shared" si="63"/>
        <v>888</v>
      </c>
      <c r="B889" s="210" t="s">
        <v>210</v>
      </c>
      <c r="C889" s="2">
        <v>2023</v>
      </c>
      <c r="D889" s="2" t="s">
        <v>211</v>
      </c>
      <c r="E889" s="2" t="s">
        <v>211</v>
      </c>
      <c r="F889" s="18">
        <v>45231</v>
      </c>
      <c r="G889" s="2">
        <v>31</v>
      </c>
      <c r="H889" s="19">
        <v>45251</v>
      </c>
      <c r="I889" s="211" t="s">
        <v>365</v>
      </c>
      <c r="J889" s="2">
        <v>1</v>
      </c>
      <c r="K889" s="214" t="s">
        <v>189</v>
      </c>
    </row>
    <row r="890" spans="1:11">
      <c r="A890" s="2">
        <f t="shared" si="63"/>
        <v>889</v>
      </c>
      <c r="B890" s="210" t="s">
        <v>210</v>
      </c>
      <c r="C890" s="2">
        <v>2023</v>
      </c>
      <c r="D890" s="2" t="s">
        <v>211</v>
      </c>
      <c r="E890" s="2" t="s">
        <v>211</v>
      </c>
      <c r="F890" s="18">
        <v>45231</v>
      </c>
      <c r="G890" s="2">
        <v>31</v>
      </c>
      <c r="H890" s="19">
        <v>45252</v>
      </c>
      <c r="I890" s="3" t="s">
        <v>701</v>
      </c>
      <c r="J890" s="2">
        <v>1</v>
      </c>
      <c r="K890" s="213" t="s">
        <v>765</v>
      </c>
    </row>
    <row r="891" spans="1:11">
      <c r="A891" s="2">
        <f>A890+1</f>
        <v>890</v>
      </c>
      <c r="B891" s="210" t="s">
        <v>210</v>
      </c>
      <c r="C891" s="2">
        <v>2023</v>
      </c>
      <c r="D891" s="2" t="s">
        <v>211</v>
      </c>
      <c r="E891" s="2" t="s">
        <v>211</v>
      </c>
      <c r="F891" s="18">
        <v>45231</v>
      </c>
      <c r="G891" s="2">
        <v>31</v>
      </c>
      <c r="H891" s="19">
        <v>45252</v>
      </c>
      <c r="I891" t="s">
        <v>328</v>
      </c>
      <c r="J891" s="2">
        <v>1</v>
      </c>
      <c r="K891" s="211" t="s">
        <v>186</v>
      </c>
    </row>
    <row r="892" spans="1:11">
      <c r="A892" s="2">
        <f t="shared" ref="A892:A893" si="64">A891+1</f>
        <v>891</v>
      </c>
      <c r="B892" s="210" t="s">
        <v>210</v>
      </c>
      <c r="C892" s="2">
        <v>2023</v>
      </c>
      <c r="D892" s="2" t="s">
        <v>211</v>
      </c>
      <c r="E892" s="2" t="s">
        <v>211</v>
      </c>
      <c r="F892" s="18">
        <v>45231</v>
      </c>
      <c r="G892" s="2">
        <v>31</v>
      </c>
      <c r="H892" s="19">
        <v>45253</v>
      </c>
      <c r="I892" t="s">
        <v>328</v>
      </c>
      <c r="J892" s="2">
        <v>1</v>
      </c>
      <c r="K892" s="214" t="s">
        <v>187</v>
      </c>
    </row>
    <row r="893" spans="1:11">
      <c r="A893" s="2">
        <f t="shared" si="64"/>
        <v>892</v>
      </c>
      <c r="B893" s="210" t="s">
        <v>210</v>
      </c>
      <c r="C893" s="2">
        <v>2023</v>
      </c>
      <c r="D893" s="2" t="s">
        <v>211</v>
      </c>
      <c r="E893" s="2" t="s">
        <v>211</v>
      </c>
      <c r="F893" s="18">
        <v>45231</v>
      </c>
      <c r="G893" s="2">
        <v>31</v>
      </c>
      <c r="H893" s="19">
        <v>45254</v>
      </c>
      <c r="I893" t="s">
        <v>319</v>
      </c>
      <c r="J893" s="2">
        <v>1</v>
      </c>
      <c r="K893" s="214" t="s">
        <v>186</v>
      </c>
    </row>
    <row r="894" spans="1:11">
      <c r="A894" s="2">
        <f>A893+1</f>
        <v>893</v>
      </c>
      <c r="B894" s="210" t="s">
        <v>210</v>
      </c>
      <c r="C894" s="2">
        <v>2023</v>
      </c>
      <c r="D894" s="2" t="s">
        <v>211</v>
      </c>
      <c r="E894" s="2" t="s">
        <v>211</v>
      </c>
      <c r="F894" s="18">
        <v>45231</v>
      </c>
      <c r="G894" s="2">
        <v>31</v>
      </c>
      <c r="H894" s="19">
        <v>45256</v>
      </c>
      <c r="I894" s="211" t="s">
        <v>334</v>
      </c>
      <c r="J894" s="2">
        <v>2</v>
      </c>
      <c r="K894" s="214" t="s">
        <v>186</v>
      </c>
    </row>
    <row r="895" spans="1:11">
      <c r="A895" s="2">
        <f t="shared" ref="A895:A896" si="65">A894+1</f>
        <v>894</v>
      </c>
      <c r="B895" s="210" t="s">
        <v>210</v>
      </c>
      <c r="C895" s="2">
        <v>2023</v>
      </c>
      <c r="D895" s="2" t="s">
        <v>211</v>
      </c>
      <c r="E895" s="2" t="s">
        <v>211</v>
      </c>
      <c r="F895" s="18">
        <v>45231</v>
      </c>
      <c r="G895" s="2">
        <v>31</v>
      </c>
      <c r="H895" s="19">
        <v>45257</v>
      </c>
      <c r="I895" s="3" t="s">
        <v>701</v>
      </c>
      <c r="J895" s="2">
        <v>1</v>
      </c>
      <c r="K895" s="212" t="s">
        <v>599</v>
      </c>
    </row>
    <row r="896" spans="1:11">
      <c r="A896" s="2">
        <f t="shared" si="65"/>
        <v>895</v>
      </c>
      <c r="B896" s="210" t="s">
        <v>210</v>
      </c>
      <c r="C896" s="2">
        <v>2023</v>
      </c>
      <c r="D896" s="2" t="s">
        <v>211</v>
      </c>
      <c r="E896" s="2" t="s">
        <v>211</v>
      </c>
      <c r="F896" s="18">
        <v>45231</v>
      </c>
      <c r="G896" s="2">
        <v>31</v>
      </c>
      <c r="H896" s="19">
        <v>45257</v>
      </c>
      <c r="I896" t="s">
        <v>328</v>
      </c>
      <c r="J896" s="2">
        <v>1</v>
      </c>
      <c r="K896" s="214" t="s">
        <v>189</v>
      </c>
    </row>
    <row r="897" spans="1:11">
      <c r="A897" s="2">
        <f>A896+1</f>
        <v>896</v>
      </c>
      <c r="B897" s="210" t="s">
        <v>210</v>
      </c>
      <c r="C897" s="2">
        <v>2023</v>
      </c>
      <c r="D897" s="2" t="s">
        <v>211</v>
      </c>
      <c r="E897" s="2" t="s">
        <v>211</v>
      </c>
      <c r="F897" s="18">
        <v>45231</v>
      </c>
      <c r="G897" s="2">
        <v>31</v>
      </c>
      <c r="H897" s="19">
        <v>45258</v>
      </c>
      <c r="I897" s="214" t="s">
        <v>706</v>
      </c>
      <c r="J897" s="2">
        <v>1</v>
      </c>
      <c r="K897" s="212" t="s">
        <v>766</v>
      </c>
    </row>
    <row r="898" spans="1:11">
      <c r="A898" s="2">
        <f>A897+1</f>
        <v>897</v>
      </c>
      <c r="B898" s="210" t="s">
        <v>210</v>
      </c>
      <c r="C898" s="2">
        <v>2023</v>
      </c>
      <c r="D898" s="2" t="s">
        <v>211</v>
      </c>
      <c r="E898" s="2" t="s">
        <v>211</v>
      </c>
      <c r="F898" s="18">
        <v>45231</v>
      </c>
      <c r="G898" s="2">
        <v>31</v>
      </c>
      <c r="H898" s="19">
        <v>45258</v>
      </c>
      <c r="I898" s="3" t="s">
        <v>716</v>
      </c>
      <c r="J898" s="2">
        <v>1</v>
      </c>
      <c r="K898" s="212" t="s">
        <v>767</v>
      </c>
    </row>
    <row r="899" spans="1:11">
      <c r="A899" s="2">
        <f>A898+1</f>
        <v>898</v>
      </c>
      <c r="B899" s="210" t="s">
        <v>210</v>
      </c>
      <c r="C899" s="2">
        <v>2023</v>
      </c>
      <c r="D899" s="2" t="s">
        <v>211</v>
      </c>
      <c r="E899" s="2" t="s">
        <v>211</v>
      </c>
      <c r="F899" s="18">
        <v>45231</v>
      </c>
      <c r="G899" s="2">
        <v>31</v>
      </c>
      <c r="H899" s="19">
        <v>45259</v>
      </c>
      <c r="I899" s="211" t="s">
        <v>389</v>
      </c>
      <c r="J899" s="2">
        <v>2</v>
      </c>
      <c r="K899" s="214" t="s">
        <v>185</v>
      </c>
    </row>
    <row r="900" spans="1:11">
      <c r="A900" s="2">
        <f>A899+1</f>
        <v>899</v>
      </c>
      <c r="B900" s="210" t="s">
        <v>210</v>
      </c>
      <c r="C900" s="2">
        <v>2023</v>
      </c>
      <c r="D900" s="2" t="s">
        <v>211</v>
      </c>
      <c r="E900" s="2" t="s">
        <v>211</v>
      </c>
      <c r="F900" s="18">
        <v>45261</v>
      </c>
      <c r="G900" s="2">
        <v>31</v>
      </c>
      <c r="H900" s="19">
        <v>45264</v>
      </c>
      <c r="I900" t="s">
        <v>372</v>
      </c>
      <c r="J900" s="2">
        <v>1</v>
      </c>
      <c r="K900" s="211" t="s">
        <v>186</v>
      </c>
    </row>
    <row r="901" spans="1:11">
      <c r="A901" s="2">
        <f t="shared" ref="A901:A902" si="66">A900+1</f>
        <v>900</v>
      </c>
      <c r="B901" s="210" t="s">
        <v>210</v>
      </c>
      <c r="C901" s="2">
        <v>2023</v>
      </c>
      <c r="D901" s="2" t="s">
        <v>211</v>
      </c>
      <c r="E901" s="2" t="s">
        <v>211</v>
      </c>
      <c r="F901" s="18">
        <v>45261</v>
      </c>
      <c r="G901" s="2">
        <v>31</v>
      </c>
      <c r="H901" s="19">
        <v>45264</v>
      </c>
      <c r="I901" t="s">
        <v>384</v>
      </c>
      <c r="J901" s="2">
        <v>2</v>
      </c>
      <c r="K901" s="211" t="s">
        <v>186</v>
      </c>
    </row>
    <row r="902" spans="1:11">
      <c r="A902" s="2">
        <f t="shared" si="66"/>
        <v>901</v>
      </c>
      <c r="B902" s="210" t="s">
        <v>210</v>
      </c>
      <c r="C902" s="2">
        <v>2023</v>
      </c>
      <c r="D902" s="2" t="s">
        <v>211</v>
      </c>
      <c r="E902" s="2" t="s">
        <v>211</v>
      </c>
      <c r="F902" s="18">
        <v>45261</v>
      </c>
      <c r="G902" s="2">
        <v>31</v>
      </c>
      <c r="H902" s="19">
        <v>45264</v>
      </c>
      <c r="I902" t="s">
        <v>319</v>
      </c>
      <c r="J902" s="2">
        <v>1</v>
      </c>
      <c r="K902" s="211" t="s">
        <v>186</v>
      </c>
    </row>
    <row r="903" spans="1:11">
      <c r="A903" s="2">
        <f t="shared" ref="A903:A905" si="67">A902+1</f>
        <v>902</v>
      </c>
      <c r="B903" s="210" t="s">
        <v>210</v>
      </c>
      <c r="C903" s="2">
        <v>2023</v>
      </c>
      <c r="D903" s="2" t="s">
        <v>211</v>
      </c>
      <c r="E903" s="2" t="s">
        <v>211</v>
      </c>
      <c r="F903" s="18">
        <v>45261</v>
      </c>
      <c r="G903" s="2">
        <v>31</v>
      </c>
      <c r="H903" s="19">
        <v>45265</v>
      </c>
      <c r="I903" t="s">
        <v>319</v>
      </c>
      <c r="J903" s="2">
        <v>1</v>
      </c>
      <c r="K903" s="211" t="s">
        <v>187</v>
      </c>
    </row>
    <row r="904" spans="1:11">
      <c r="A904" s="2">
        <f t="shared" si="67"/>
        <v>903</v>
      </c>
      <c r="B904" s="210" t="s">
        <v>210</v>
      </c>
      <c r="C904" s="2">
        <v>2023</v>
      </c>
      <c r="D904" s="2" t="s">
        <v>211</v>
      </c>
      <c r="E904" s="2" t="s">
        <v>211</v>
      </c>
      <c r="F904" s="18">
        <v>45261</v>
      </c>
      <c r="G904" s="2">
        <v>31</v>
      </c>
      <c r="H904" s="19">
        <v>45266</v>
      </c>
      <c r="I904" s="3" t="s">
        <v>701</v>
      </c>
      <c r="J904" s="2">
        <v>1</v>
      </c>
      <c r="K904" s="212" t="s">
        <v>618</v>
      </c>
    </row>
    <row r="905" spans="1:11">
      <c r="A905" s="2">
        <f t="shared" si="67"/>
        <v>904</v>
      </c>
      <c r="B905" s="210" t="s">
        <v>210</v>
      </c>
      <c r="C905" s="2">
        <v>2023</v>
      </c>
      <c r="D905" s="2" t="s">
        <v>211</v>
      </c>
      <c r="E905" s="2" t="s">
        <v>211</v>
      </c>
      <c r="F905" s="18">
        <v>45261</v>
      </c>
      <c r="G905" s="2">
        <v>31</v>
      </c>
      <c r="H905" s="19">
        <v>45266</v>
      </c>
      <c r="I905" t="s">
        <v>384</v>
      </c>
      <c r="J905" s="2">
        <v>2</v>
      </c>
      <c r="K905" s="211" t="s">
        <v>184</v>
      </c>
    </row>
    <row r="906" spans="1:11">
      <c r="A906" s="2">
        <f t="shared" ref="A906:A911" si="68">A905+1</f>
        <v>905</v>
      </c>
      <c r="B906" s="210" t="s">
        <v>210</v>
      </c>
      <c r="C906" s="2">
        <v>2023</v>
      </c>
      <c r="D906" s="2" t="s">
        <v>211</v>
      </c>
      <c r="E906" s="2" t="s">
        <v>211</v>
      </c>
      <c r="F906" s="18">
        <v>45261</v>
      </c>
      <c r="G906" s="2">
        <v>31</v>
      </c>
      <c r="H906" s="19">
        <v>45268</v>
      </c>
      <c r="I906" s="3" t="s">
        <v>716</v>
      </c>
      <c r="J906" s="2">
        <v>1</v>
      </c>
      <c r="K906" s="212" t="s">
        <v>768</v>
      </c>
    </row>
    <row r="907" spans="1:11">
      <c r="A907" s="2">
        <f t="shared" si="68"/>
        <v>906</v>
      </c>
      <c r="B907" s="210" t="s">
        <v>210</v>
      </c>
      <c r="C907" s="2">
        <v>2023</v>
      </c>
      <c r="D907" s="2" t="s">
        <v>211</v>
      </c>
      <c r="E907" s="2" t="s">
        <v>211</v>
      </c>
      <c r="F907" s="18">
        <v>45261</v>
      </c>
      <c r="G907" s="2">
        <v>31</v>
      </c>
      <c r="H907" s="19">
        <v>45268</v>
      </c>
      <c r="I907" s="3" t="s">
        <v>716</v>
      </c>
      <c r="J907" s="2">
        <v>1</v>
      </c>
      <c r="K907" s="212" t="s">
        <v>557</v>
      </c>
    </row>
    <row r="908" spans="1:11">
      <c r="A908" s="2">
        <f t="shared" si="68"/>
        <v>907</v>
      </c>
      <c r="B908" s="210" t="s">
        <v>210</v>
      </c>
      <c r="C908" s="2">
        <v>2023</v>
      </c>
      <c r="D908" s="2" t="s">
        <v>211</v>
      </c>
      <c r="E908" s="2" t="s">
        <v>211</v>
      </c>
      <c r="F908" s="18">
        <v>45261</v>
      </c>
      <c r="G908" s="2">
        <v>31</v>
      </c>
      <c r="H908" s="19">
        <v>45269</v>
      </c>
      <c r="I908" s="214" t="s">
        <v>706</v>
      </c>
      <c r="J908" s="2">
        <v>1</v>
      </c>
      <c r="K908" s="212" t="s">
        <v>769</v>
      </c>
    </row>
    <row r="909" spans="1:11">
      <c r="A909" s="2">
        <f t="shared" si="68"/>
        <v>908</v>
      </c>
      <c r="B909" s="210" t="s">
        <v>210</v>
      </c>
      <c r="C909" s="2">
        <v>2023</v>
      </c>
      <c r="D909" s="2" t="s">
        <v>211</v>
      </c>
      <c r="E909" s="2" t="s">
        <v>211</v>
      </c>
      <c r="F909" s="18">
        <v>45261</v>
      </c>
      <c r="G909" s="2">
        <v>31</v>
      </c>
      <c r="H909" s="19">
        <v>45270</v>
      </c>
      <c r="I909" t="s">
        <v>328</v>
      </c>
      <c r="J909" s="2">
        <v>1</v>
      </c>
      <c r="K909" s="211" t="s">
        <v>187</v>
      </c>
    </row>
    <row r="910" spans="1:11">
      <c r="A910" s="2">
        <f t="shared" si="68"/>
        <v>909</v>
      </c>
      <c r="B910" s="210" t="s">
        <v>210</v>
      </c>
      <c r="C910" s="2">
        <v>2023</v>
      </c>
      <c r="D910" s="2" t="s">
        <v>211</v>
      </c>
      <c r="E910" s="2" t="s">
        <v>211</v>
      </c>
      <c r="F910" s="18">
        <v>45261</v>
      </c>
      <c r="G910" s="2">
        <v>31</v>
      </c>
      <c r="H910" s="19">
        <v>45270</v>
      </c>
      <c r="I910" s="214" t="s">
        <v>706</v>
      </c>
      <c r="J910" s="2">
        <v>1</v>
      </c>
      <c r="K910" s="212" t="s">
        <v>758</v>
      </c>
    </row>
    <row r="911" spans="1:11">
      <c r="A911" s="2">
        <f t="shared" si="68"/>
        <v>910</v>
      </c>
      <c r="B911" s="210" t="s">
        <v>210</v>
      </c>
      <c r="C911" s="2">
        <v>2023</v>
      </c>
      <c r="D911" s="2" t="s">
        <v>211</v>
      </c>
      <c r="E911" s="2" t="s">
        <v>211</v>
      </c>
      <c r="F911" s="18">
        <v>45261</v>
      </c>
      <c r="G911" s="2">
        <v>31</v>
      </c>
      <c r="H911" s="19">
        <v>45271</v>
      </c>
      <c r="I911" s="211" t="s">
        <v>334</v>
      </c>
      <c r="J911" s="2">
        <v>2</v>
      </c>
      <c r="K911" s="214" t="s">
        <v>185</v>
      </c>
    </row>
    <row r="912" spans="1:11">
      <c r="A912" s="2">
        <f t="shared" ref="A912:A913" si="69">A911+1</f>
        <v>911</v>
      </c>
      <c r="B912" s="210" t="s">
        <v>210</v>
      </c>
      <c r="C912" s="2">
        <v>2023</v>
      </c>
      <c r="D912" s="2" t="s">
        <v>211</v>
      </c>
      <c r="E912" s="2" t="s">
        <v>211</v>
      </c>
      <c r="F912" s="18">
        <v>45261</v>
      </c>
      <c r="G912" s="2">
        <v>31</v>
      </c>
      <c r="H912" s="19">
        <v>45271</v>
      </c>
      <c r="I912" t="s">
        <v>319</v>
      </c>
      <c r="J912" s="2">
        <v>1</v>
      </c>
      <c r="K912" s="214" t="s">
        <v>189</v>
      </c>
    </row>
    <row r="913" spans="1:11">
      <c r="A913" s="2">
        <f t="shared" si="69"/>
        <v>912</v>
      </c>
      <c r="B913" s="210" t="s">
        <v>210</v>
      </c>
      <c r="C913" s="2">
        <v>2023</v>
      </c>
      <c r="D913" s="2" t="s">
        <v>211</v>
      </c>
      <c r="E913" s="2" t="s">
        <v>211</v>
      </c>
      <c r="F913" s="18">
        <v>45261</v>
      </c>
      <c r="G913" s="2">
        <v>31</v>
      </c>
      <c r="H913" s="19">
        <v>45271</v>
      </c>
      <c r="I913" s="214" t="s">
        <v>706</v>
      </c>
      <c r="J913" s="2">
        <v>1</v>
      </c>
      <c r="K913" s="212" t="s">
        <v>770</v>
      </c>
    </row>
    <row r="914" spans="1:11">
      <c r="A914" s="2">
        <f t="shared" ref="A914:A915" si="70">A913+1</f>
        <v>913</v>
      </c>
      <c r="B914" s="210" t="s">
        <v>210</v>
      </c>
      <c r="C914" s="2">
        <v>2023</v>
      </c>
      <c r="D914" s="2" t="s">
        <v>211</v>
      </c>
      <c r="E914" s="2" t="s">
        <v>211</v>
      </c>
      <c r="F914" s="18">
        <v>45261</v>
      </c>
      <c r="G914" s="2">
        <v>31</v>
      </c>
      <c r="H914" s="19">
        <v>45272</v>
      </c>
      <c r="I914" s="214" t="s">
        <v>706</v>
      </c>
      <c r="J914" s="2">
        <v>1</v>
      </c>
      <c r="K914" s="213" t="s">
        <v>771</v>
      </c>
    </row>
    <row r="915" spans="1:11">
      <c r="A915" s="2">
        <f t="shared" si="70"/>
        <v>914</v>
      </c>
      <c r="B915" s="210" t="s">
        <v>210</v>
      </c>
      <c r="C915" s="2">
        <v>2023</v>
      </c>
      <c r="D915" s="2" t="s">
        <v>211</v>
      </c>
      <c r="E915" s="2" t="s">
        <v>211</v>
      </c>
      <c r="F915" s="18">
        <v>45261</v>
      </c>
      <c r="G915" s="2">
        <v>31</v>
      </c>
      <c r="H915" s="19">
        <v>45272</v>
      </c>
      <c r="I915" s="3" t="s">
        <v>716</v>
      </c>
      <c r="J915" s="2">
        <v>1</v>
      </c>
      <c r="K915" s="213" t="s">
        <v>742</v>
      </c>
    </row>
    <row r="916" spans="1:11">
      <c r="A916" s="2">
        <f t="shared" ref="A916:A922" si="71">A915+1</f>
        <v>915</v>
      </c>
      <c r="B916" s="210" t="s">
        <v>210</v>
      </c>
      <c r="C916" s="2">
        <v>2023</v>
      </c>
      <c r="D916" s="2" t="s">
        <v>211</v>
      </c>
      <c r="E916" s="2" t="s">
        <v>211</v>
      </c>
      <c r="F916" s="18">
        <v>45261</v>
      </c>
      <c r="G916" s="2">
        <v>31</v>
      </c>
      <c r="H916" s="19">
        <v>45274</v>
      </c>
      <c r="I916" s="214" t="s">
        <v>706</v>
      </c>
      <c r="J916" s="2">
        <v>2</v>
      </c>
      <c r="K916" s="213" t="s">
        <v>772</v>
      </c>
    </row>
    <row r="917" spans="1:11">
      <c r="A917" s="2">
        <f t="shared" si="71"/>
        <v>916</v>
      </c>
      <c r="B917" s="210" t="s">
        <v>210</v>
      </c>
      <c r="C917" s="2">
        <v>2023</v>
      </c>
      <c r="D917" s="2" t="s">
        <v>211</v>
      </c>
      <c r="E917" s="2" t="s">
        <v>211</v>
      </c>
      <c r="F917" s="18">
        <v>45261</v>
      </c>
      <c r="G917" s="2">
        <v>31</v>
      </c>
      <c r="H917" s="19">
        <v>45275</v>
      </c>
      <c r="I917" s="3" t="s">
        <v>701</v>
      </c>
      <c r="J917" s="2">
        <v>1</v>
      </c>
      <c r="K917" s="213" t="s">
        <v>773</v>
      </c>
    </row>
    <row r="918" spans="1:11">
      <c r="A918" s="2">
        <f t="shared" si="71"/>
        <v>917</v>
      </c>
      <c r="B918" s="210" t="s">
        <v>210</v>
      </c>
      <c r="C918" s="2">
        <v>2023</v>
      </c>
      <c r="D918" s="2" t="s">
        <v>211</v>
      </c>
      <c r="E918" s="2" t="s">
        <v>211</v>
      </c>
      <c r="F918" s="18">
        <v>45261</v>
      </c>
      <c r="G918" s="2">
        <v>31</v>
      </c>
      <c r="H918" s="19">
        <v>45275</v>
      </c>
      <c r="I918" s="214" t="s">
        <v>706</v>
      </c>
      <c r="J918" s="2">
        <v>1</v>
      </c>
      <c r="K918" s="213" t="s">
        <v>515</v>
      </c>
    </row>
    <row r="919" spans="1:11">
      <c r="A919" s="2">
        <f t="shared" si="71"/>
        <v>918</v>
      </c>
      <c r="B919" s="210" t="s">
        <v>210</v>
      </c>
      <c r="C919" s="2">
        <v>2023</v>
      </c>
      <c r="D919" s="2" t="s">
        <v>211</v>
      </c>
      <c r="E919" s="2" t="s">
        <v>211</v>
      </c>
      <c r="F919" s="18">
        <v>45261</v>
      </c>
      <c r="G919" s="2">
        <v>31</v>
      </c>
      <c r="H919" s="19">
        <v>45275</v>
      </c>
      <c r="I919" t="s">
        <v>328</v>
      </c>
      <c r="J919" s="2">
        <v>1</v>
      </c>
      <c r="K919" s="211" t="s">
        <v>184</v>
      </c>
    </row>
    <row r="920" spans="1:11">
      <c r="A920" s="2">
        <f t="shared" si="71"/>
        <v>919</v>
      </c>
      <c r="B920" s="210" t="s">
        <v>210</v>
      </c>
      <c r="C920" s="2">
        <v>2023</v>
      </c>
      <c r="D920" s="2" t="s">
        <v>211</v>
      </c>
      <c r="E920" s="2" t="s">
        <v>211</v>
      </c>
      <c r="F920" s="18">
        <v>45261</v>
      </c>
      <c r="G920" s="2">
        <v>31</v>
      </c>
      <c r="H920" s="19">
        <v>45275</v>
      </c>
      <c r="I920" s="211" t="s">
        <v>334</v>
      </c>
      <c r="J920" s="2">
        <v>2</v>
      </c>
      <c r="K920" s="211" t="s">
        <v>184</v>
      </c>
    </row>
    <row r="921" spans="1:11">
      <c r="A921" s="2">
        <f t="shared" si="71"/>
        <v>920</v>
      </c>
      <c r="B921" s="210" t="s">
        <v>210</v>
      </c>
      <c r="C921" s="2">
        <v>2023</v>
      </c>
      <c r="D921" s="2" t="s">
        <v>211</v>
      </c>
      <c r="E921" s="2" t="s">
        <v>211</v>
      </c>
      <c r="F921" s="18">
        <v>45261</v>
      </c>
      <c r="G921" s="2">
        <v>31</v>
      </c>
      <c r="H921" s="19">
        <v>45276</v>
      </c>
      <c r="I921" t="s">
        <v>384</v>
      </c>
      <c r="J921" s="2">
        <v>2</v>
      </c>
      <c r="K921" s="211" t="s">
        <v>187</v>
      </c>
    </row>
    <row r="922" spans="1:11">
      <c r="A922" s="2">
        <f t="shared" si="71"/>
        <v>921</v>
      </c>
      <c r="B922" s="210" t="s">
        <v>210</v>
      </c>
      <c r="C922" s="2">
        <v>2023</v>
      </c>
      <c r="D922" s="2" t="s">
        <v>211</v>
      </c>
      <c r="E922" s="2" t="s">
        <v>211</v>
      </c>
      <c r="F922" s="18">
        <v>45261</v>
      </c>
      <c r="G922" s="2">
        <v>31</v>
      </c>
      <c r="H922" s="19">
        <v>45276</v>
      </c>
      <c r="I922" t="s">
        <v>328</v>
      </c>
      <c r="J922" s="2">
        <v>1</v>
      </c>
      <c r="K922" s="211" t="s">
        <v>184</v>
      </c>
    </row>
    <row r="923" spans="1:11">
      <c r="A923" s="2">
        <f t="shared" ref="A923:A924" si="72">A922+1</f>
        <v>922</v>
      </c>
      <c r="B923" s="210" t="s">
        <v>210</v>
      </c>
      <c r="C923" s="2">
        <v>2023</v>
      </c>
      <c r="D923" s="2" t="s">
        <v>211</v>
      </c>
      <c r="E923" s="2" t="s">
        <v>211</v>
      </c>
      <c r="F923" s="18">
        <v>45261</v>
      </c>
      <c r="G923" s="2">
        <v>31</v>
      </c>
      <c r="H923" s="19">
        <v>45278</v>
      </c>
      <c r="I923" s="211" t="s">
        <v>334</v>
      </c>
      <c r="J923" s="2">
        <v>2</v>
      </c>
      <c r="K923" s="214" t="s">
        <v>187</v>
      </c>
    </row>
    <row r="924" spans="1:11">
      <c r="A924" s="2">
        <f t="shared" si="72"/>
        <v>923</v>
      </c>
      <c r="B924" s="210" t="s">
        <v>210</v>
      </c>
      <c r="C924" s="2">
        <v>2023</v>
      </c>
      <c r="D924" s="2" t="s">
        <v>211</v>
      </c>
      <c r="E924" s="2" t="s">
        <v>211</v>
      </c>
      <c r="F924" s="18">
        <v>45261</v>
      </c>
      <c r="G924" s="2">
        <v>31</v>
      </c>
      <c r="H924" s="19">
        <v>45278</v>
      </c>
      <c r="I924" s="3" t="s">
        <v>716</v>
      </c>
      <c r="J924" s="2">
        <v>1</v>
      </c>
      <c r="K924" s="212" t="s">
        <v>746</v>
      </c>
    </row>
    <row r="925" spans="1:11">
      <c r="A925" s="2">
        <f>A924+1</f>
        <v>924</v>
      </c>
      <c r="B925" s="210" t="s">
        <v>210</v>
      </c>
      <c r="C925" s="2">
        <v>2023</v>
      </c>
      <c r="D925" s="2" t="s">
        <v>211</v>
      </c>
      <c r="E925" s="2" t="s">
        <v>211</v>
      </c>
      <c r="F925" s="18">
        <v>45261</v>
      </c>
      <c r="G925" s="2">
        <v>31</v>
      </c>
      <c r="H925" s="19">
        <v>45279</v>
      </c>
      <c r="I925" t="s">
        <v>328</v>
      </c>
      <c r="J925" s="2">
        <v>1</v>
      </c>
      <c r="K925" s="214" t="s">
        <v>184</v>
      </c>
    </row>
    <row r="926" spans="1:11">
      <c r="A926" s="2">
        <f>A925+1</f>
        <v>925</v>
      </c>
      <c r="B926" s="210" t="s">
        <v>210</v>
      </c>
      <c r="C926" s="2">
        <v>2023</v>
      </c>
      <c r="D926" s="2" t="s">
        <v>211</v>
      </c>
      <c r="E926" s="2" t="s">
        <v>211</v>
      </c>
      <c r="F926" s="18">
        <v>45261</v>
      </c>
      <c r="G926" s="2">
        <v>31</v>
      </c>
      <c r="H926" s="19">
        <v>45280</v>
      </c>
      <c r="I926" t="s">
        <v>328</v>
      </c>
      <c r="J926" s="2">
        <v>1</v>
      </c>
      <c r="K926" s="214" t="s">
        <v>184</v>
      </c>
    </row>
    <row r="927" spans="1:11">
      <c r="A927" s="2">
        <f>A926+1</f>
        <v>926</v>
      </c>
      <c r="B927" s="210" t="s">
        <v>210</v>
      </c>
      <c r="C927" s="2">
        <v>2023</v>
      </c>
      <c r="D927" s="2" t="s">
        <v>211</v>
      </c>
      <c r="E927" s="2" t="s">
        <v>211</v>
      </c>
      <c r="F927" s="18">
        <v>45261</v>
      </c>
      <c r="G927" s="2">
        <v>31</v>
      </c>
      <c r="H927" s="19">
        <v>45280</v>
      </c>
      <c r="I927" s="211" t="s">
        <v>334</v>
      </c>
      <c r="J927" s="2">
        <v>2</v>
      </c>
      <c r="K927" s="214" t="s">
        <v>187</v>
      </c>
    </row>
    <row r="928" spans="1:11">
      <c r="A928" s="2">
        <f t="shared" ref="A928:A935" si="73">A927+1</f>
        <v>927</v>
      </c>
      <c r="B928" s="210" t="s">
        <v>210</v>
      </c>
      <c r="C928" s="2">
        <v>2023</v>
      </c>
      <c r="D928" s="2" t="s">
        <v>211</v>
      </c>
      <c r="E928" s="2" t="s">
        <v>211</v>
      </c>
      <c r="F928" s="18">
        <v>45261</v>
      </c>
      <c r="G928" s="2">
        <v>31</v>
      </c>
      <c r="H928" s="19">
        <v>45281</v>
      </c>
      <c r="I928" s="214" t="s">
        <v>706</v>
      </c>
      <c r="J928" s="2">
        <v>1</v>
      </c>
      <c r="K928" s="212" t="s">
        <v>774</v>
      </c>
    </row>
    <row r="929" spans="1:11">
      <c r="A929" s="2">
        <f t="shared" si="73"/>
        <v>928</v>
      </c>
      <c r="B929" s="210" t="s">
        <v>210</v>
      </c>
      <c r="C929" s="2">
        <v>2023</v>
      </c>
      <c r="D929" s="2" t="s">
        <v>211</v>
      </c>
      <c r="E929" s="2" t="s">
        <v>211</v>
      </c>
      <c r="F929" s="18">
        <v>45261</v>
      </c>
      <c r="G929" s="2">
        <v>31</v>
      </c>
      <c r="H929" s="19">
        <v>45282</v>
      </c>
      <c r="I929" s="3" t="s">
        <v>701</v>
      </c>
      <c r="J929" s="2">
        <v>1</v>
      </c>
      <c r="K929" s="213" t="s">
        <v>762</v>
      </c>
    </row>
    <row r="930" spans="1:11">
      <c r="A930" s="2">
        <f t="shared" si="73"/>
        <v>929</v>
      </c>
      <c r="B930" s="210" t="s">
        <v>210</v>
      </c>
      <c r="C930" s="2">
        <v>2023</v>
      </c>
      <c r="D930" s="2" t="s">
        <v>211</v>
      </c>
      <c r="E930" s="2" t="s">
        <v>211</v>
      </c>
      <c r="F930" s="18">
        <v>45261</v>
      </c>
      <c r="G930" s="2">
        <v>31</v>
      </c>
      <c r="H930" s="19">
        <v>45282</v>
      </c>
      <c r="I930" s="3" t="s">
        <v>701</v>
      </c>
      <c r="J930" s="2">
        <v>1</v>
      </c>
      <c r="K930" s="213" t="s">
        <v>751</v>
      </c>
    </row>
    <row r="931" spans="1:11">
      <c r="A931" s="2">
        <f t="shared" si="73"/>
        <v>930</v>
      </c>
      <c r="B931" s="210" t="s">
        <v>210</v>
      </c>
      <c r="C931" s="2">
        <v>2023</v>
      </c>
      <c r="D931" s="2" t="s">
        <v>211</v>
      </c>
      <c r="E931" s="2" t="s">
        <v>211</v>
      </c>
      <c r="F931" s="18">
        <v>45261</v>
      </c>
      <c r="G931" s="2">
        <v>31</v>
      </c>
      <c r="H931" s="19">
        <v>45282</v>
      </c>
      <c r="I931" t="s">
        <v>328</v>
      </c>
      <c r="J931" s="2">
        <v>1</v>
      </c>
      <c r="K931" s="214" t="s">
        <v>187</v>
      </c>
    </row>
    <row r="932" spans="1:11">
      <c r="A932" s="2">
        <f t="shared" si="73"/>
        <v>931</v>
      </c>
      <c r="B932" s="210" t="s">
        <v>210</v>
      </c>
      <c r="C932" s="2">
        <v>2023</v>
      </c>
      <c r="D932" s="2" t="s">
        <v>211</v>
      </c>
      <c r="E932" s="2" t="s">
        <v>211</v>
      </c>
      <c r="F932" s="18">
        <v>45261</v>
      </c>
      <c r="G932" s="2">
        <v>31</v>
      </c>
      <c r="H932" s="19">
        <v>45282</v>
      </c>
      <c r="I932" t="s">
        <v>328</v>
      </c>
      <c r="J932" s="2">
        <v>1</v>
      </c>
      <c r="K932" s="214" t="s">
        <v>187</v>
      </c>
    </row>
    <row r="933" spans="1:11">
      <c r="A933" s="2">
        <f t="shared" si="73"/>
        <v>932</v>
      </c>
      <c r="B933" s="210" t="s">
        <v>210</v>
      </c>
      <c r="C933" s="2">
        <v>2023</v>
      </c>
      <c r="D933" s="2" t="s">
        <v>211</v>
      </c>
      <c r="E933" s="2" t="s">
        <v>211</v>
      </c>
      <c r="F933" s="18">
        <v>45261</v>
      </c>
      <c r="G933" s="2">
        <v>31</v>
      </c>
      <c r="H933" s="19">
        <v>45283</v>
      </c>
      <c r="I933" s="211" t="s">
        <v>364</v>
      </c>
      <c r="J933" s="2">
        <v>1</v>
      </c>
      <c r="K933" s="214" t="s">
        <v>187</v>
      </c>
    </row>
    <row r="934" spans="1:11">
      <c r="A934" s="2">
        <f t="shared" si="73"/>
        <v>933</v>
      </c>
      <c r="B934" s="210" t="s">
        <v>210</v>
      </c>
      <c r="C934" s="2">
        <v>2023</v>
      </c>
      <c r="D934" s="2" t="s">
        <v>211</v>
      </c>
      <c r="E934" s="2" t="s">
        <v>211</v>
      </c>
      <c r="F934" s="18">
        <v>45261</v>
      </c>
      <c r="G934" s="2">
        <v>31</v>
      </c>
      <c r="H934" s="19">
        <v>45283</v>
      </c>
      <c r="I934" s="211" t="s">
        <v>1468</v>
      </c>
      <c r="J934" s="2">
        <v>1</v>
      </c>
      <c r="K934" s="214" t="s">
        <v>187</v>
      </c>
    </row>
    <row r="935" spans="1:11">
      <c r="A935" s="2">
        <f t="shared" si="73"/>
        <v>934</v>
      </c>
      <c r="B935" s="210" t="s">
        <v>210</v>
      </c>
      <c r="C935" s="2">
        <v>2023</v>
      </c>
      <c r="D935" s="2" t="s">
        <v>211</v>
      </c>
      <c r="E935" s="2" t="s">
        <v>211</v>
      </c>
      <c r="F935" s="18">
        <v>45261</v>
      </c>
      <c r="G935" s="2">
        <v>31</v>
      </c>
      <c r="H935" s="19">
        <v>45286</v>
      </c>
      <c r="I935" s="211" t="s">
        <v>286</v>
      </c>
      <c r="J935" s="2">
        <v>1</v>
      </c>
      <c r="K935" s="211" t="s">
        <v>187</v>
      </c>
    </row>
    <row r="936" spans="1:11">
      <c r="A936" s="2">
        <f>A935+1</f>
        <v>935</v>
      </c>
      <c r="B936" s="210" t="s">
        <v>210</v>
      </c>
      <c r="C936" s="2">
        <v>2023</v>
      </c>
      <c r="D936" s="2" t="s">
        <v>211</v>
      </c>
      <c r="E936" s="2" t="s">
        <v>211</v>
      </c>
      <c r="F936" s="18">
        <v>45261</v>
      </c>
      <c r="G936" s="2">
        <v>31</v>
      </c>
      <c r="H936" s="19">
        <v>45287</v>
      </c>
      <c r="I936" s="214" t="s">
        <v>706</v>
      </c>
      <c r="J936" s="2">
        <v>1</v>
      </c>
      <c r="K936" s="213" t="s">
        <v>775</v>
      </c>
    </row>
    <row r="937" spans="1:11">
      <c r="A937" s="2">
        <f t="shared" ref="A937:A938" si="74">A936+1</f>
        <v>936</v>
      </c>
      <c r="B937" s="210" t="s">
        <v>210</v>
      </c>
      <c r="C937" s="2">
        <v>2023</v>
      </c>
      <c r="D937" s="2" t="s">
        <v>211</v>
      </c>
      <c r="E937" s="2" t="s">
        <v>211</v>
      </c>
      <c r="F937" s="18">
        <v>45261</v>
      </c>
      <c r="G937" s="2">
        <v>31</v>
      </c>
      <c r="H937" s="19">
        <v>45287</v>
      </c>
      <c r="I937" t="s">
        <v>384</v>
      </c>
      <c r="J937" s="2">
        <v>2</v>
      </c>
      <c r="K937" s="214" t="s">
        <v>188</v>
      </c>
    </row>
    <row r="938" spans="1:11">
      <c r="A938" s="2">
        <f t="shared" si="74"/>
        <v>937</v>
      </c>
      <c r="B938" s="210" t="s">
        <v>210</v>
      </c>
      <c r="C938" s="2">
        <v>2023</v>
      </c>
      <c r="D938" s="2" t="s">
        <v>211</v>
      </c>
      <c r="E938" s="2" t="s">
        <v>211</v>
      </c>
      <c r="F938" s="18">
        <v>45261</v>
      </c>
      <c r="G938" s="2">
        <v>31</v>
      </c>
      <c r="H938" s="19">
        <v>45287</v>
      </c>
      <c r="I938" s="211" t="s">
        <v>334</v>
      </c>
      <c r="J938" s="2">
        <v>2</v>
      </c>
      <c r="K938" s="214" t="s">
        <v>189</v>
      </c>
    </row>
    <row r="939" spans="1:11">
      <c r="A939" s="2">
        <f>A938+1</f>
        <v>938</v>
      </c>
      <c r="B939" s="210" t="s">
        <v>210</v>
      </c>
      <c r="C939" s="2">
        <v>2023</v>
      </c>
      <c r="D939" s="2" t="s">
        <v>211</v>
      </c>
      <c r="E939" s="2" t="s">
        <v>211</v>
      </c>
      <c r="F939" s="18">
        <v>45261</v>
      </c>
      <c r="G939" s="2">
        <v>31</v>
      </c>
      <c r="H939" s="19">
        <v>45288</v>
      </c>
      <c r="I939" s="3" t="s">
        <v>701</v>
      </c>
      <c r="J939" s="2">
        <v>1</v>
      </c>
      <c r="K939" s="213" t="s">
        <v>776</v>
      </c>
    </row>
    <row r="940" spans="1:11">
      <c r="A940" s="2">
        <f t="shared" ref="A940:A941" si="75">A939+1</f>
        <v>939</v>
      </c>
      <c r="B940" s="210" t="s">
        <v>210</v>
      </c>
      <c r="C940" s="2">
        <v>2023</v>
      </c>
      <c r="D940" s="2" t="s">
        <v>211</v>
      </c>
      <c r="E940" s="2" t="s">
        <v>211</v>
      </c>
      <c r="F940" s="18">
        <v>45261</v>
      </c>
      <c r="G940" s="2">
        <v>31</v>
      </c>
      <c r="H940" s="19">
        <v>45288</v>
      </c>
      <c r="I940" t="s">
        <v>328</v>
      </c>
      <c r="J940" s="2">
        <v>1</v>
      </c>
      <c r="K940" s="214" t="s">
        <v>189</v>
      </c>
    </row>
    <row r="941" spans="1:11">
      <c r="A941" s="2">
        <f t="shared" si="75"/>
        <v>940</v>
      </c>
      <c r="B941" s="210" t="s">
        <v>210</v>
      </c>
      <c r="C941" s="2">
        <v>2023</v>
      </c>
      <c r="D941" s="2" t="s">
        <v>211</v>
      </c>
      <c r="E941" s="2" t="s">
        <v>211</v>
      </c>
      <c r="F941" s="18">
        <v>45261</v>
      </c>
      <c r="G941" s="2">
        <v>31</v>
      </c>
      <c r="H941" s="19">
        <v>45289</v>
      </c>
      <c r="I941" s="214" t="s">
        <v>706</v>
      </c>
      <c r="J941" s="2">
        <v>1</v>
      </c>
      <c r="K941" s="213" t="s">
        <v>761</v>
      </c>
    </row>
    <row r="942" spans="1:11">
      <c r="A942" s="2">
        <f>A941+1</f>
        <v>941</v>
      </c>
      <c r="B942" s="210" t="s">
        <v>210</v>
      </c>
      <c r="C942" s="2">
        <v>2023</v>
      </c>
      <c r="D942" s="2" t="s">
        <v>211</v>
      </c>
      <c r="E942" s="2" t="s">
        <v>211</v>
      </c>
      <c r="F942" s="18">
        <v>45261</v>
      </c>
      <c r="G942" s="2">
        <v>31</v>
      </c>
      <c r="H942" s="19">
        <v>45289</v>
      </c>
      <c r="I942" s="211" t="s">
        <v>286</v>
      </c>
      <c r="J942" s="2">
        <v>1</v>
      </c>
      <c r="K942" s="211" t="s">
        <v>187</v>
      </c>
    </row>
    <row r="943" spans="1:11">
      <c r="A943" s="2">
        <f t="shared" ref="A943:A944" si="76">A942+1</f>
        <v>942</v>
      </c>
      <c r="B943" s="210" t="s">
        <v>210</v>
      </c>
      <c r="C943" s="2">
        <v>2023</v>
      </c>
      <c r="D943" s="2" t="s">
        <v>211</v>
      </c>
      <c r="E943" s="2" t="s">
        <v>211</v>
      </c>
      <c r="F943" s="18">
        <v>45261</v>
      </c>
      <c r="G943" s="2">
        <v>31</v>
      </c>
      <c r="H943" s="19">
        <v>45290</v>
      </c>
      <c r="I943" t="s">
        <v>319</v>
      </c>
      <c r="J943" s="2">
        <v>1</v>
      </c>
      <c r="K943" s="214" t="s">
        <v>185</v>
      </c>
    </row>
    <row r="944" spans="1:11">
      <c r="A944" s="2">
        <f t="shared" si="76"/>
        <v>943</v>
      </c>
      <c r="B944" s="210" t="s">
        <v>210</v>
      </c>
      <c r="C944" s="2">
        <v>2023</v>
      </c>
      <c r="D944" s="2" t="s">
        <v>211</v>
      </c>
      <c r="E944" s="2" t="s">
        <v>211</v>
      </c>
      <c r="F944" s="18">
        <v>45261</v>
      </c>
      <c r="G944" s="2">
        <v>31</v>
      </c>
      <c r="H944" s="19">
        <v>45290</v>
      </c>
      <c r="I944" t="s">
        <v>319</v>
      </c>
      <c r="J944" s="2">
        <v>1</v>
      </c>
      <c r="K944" s="214" t="s">
        <v>184</v>
      </c>
    </row>
    <row r="945" spans="1:11">
      <c r="A945" s="2">
        <f t="shared" ref="A945:A946" si="77">A944+1</f>
        <v>944</v>
      </c>
      <c r="B945" s="210" t="s">
        <v>210</v>
      </c>
      <c r="C945" s="2">
        <v>2023</v>
      </c>
      <c r="D945" s="2" t="s">
        <v>211</v>
      </c>
      <c r="E945" s="2" t="s">
        <v>211</v>
      </c>
      <c r="F945" s="18">
        <v>45261</v>
      </c>
      <c r="G945" s="2">
        <v>31</v>
      </c>
      <c r="H945" s="19">
        <v>45291</v>
      </c>
      <c r="I945" t="s">
        <v>319</v>
      </c>
      <c r="J945" s="2">
        <v>1</v>
      </c>
      <c r="K945" s="214" t="s">
        <v>188</v>
      </c>
    </row>
    <row r="946" spans="1:11">
      <c r="A946" s="2">
        <f t="shared" si="77"/>
        <v>945</v>
      </c>
      <c r="B946" s="210" t="s">
        <v>210</v>
      </c>
      <c r="C946" s="2">
        <v>2023</v>
      </c>
      <c r="D946" s="2" t="s">
        <v>211</v>
      </c>
      <c r="E946" s="2" t="s">
        <v>211</v>
      </c>
      <c r="F946" s="18">
        <v>45261</v>
      </c>
      <c r="G946" s="2">
        <v>31</v>
      </c>
      <c r="H946" s="19">
        <v>45291</v>
      </c>
      <c r="I946" s="211" t="s">
        <v>1473</v>
      </c>
      <c r="J946" s="2">
        <v>1</v>
      </c>
      <c r="K946" s="214" t="s">
        <v>188</v>
      </c>
    </row>
    <row r="947" spans="1:11">
      <c r="A947" s="2">
        <f>A946+1</f>
        <v>946</v>
      </c>
      <c r="B947" s="210" t="s">
        <v>210</v>
      </c>
      <c r="C947" s="2">
        <v>2024</v>
      </c>
      <c r="D947" s="2" t="s">
        <v>211</v>
      </c>
      <c r="E947" s="2" t="s">
        <v>211</v>
      </c>
      <c r="F947" s="36">
        <v>45292</v>
      </c>
      <c r="G947" s="2">
        <v>31</v>
      </c>
      <c r="H947" s="19">
        <v>45292</v>
      </c>
      <c r="I947" t="s">
        <v>328</v>
      </c>
      <c r="J947" s="2">
        <v>1</v>
      </c>
      <c r="K947" s="214" t="s">
        <v>188</v>
      </c>
    </row>
    <row r="948" spans="1:11">
      <c r="A948" s="2">
        <f>A947+1</f>
        <v>947</v>
      </c>
      <c r="B948" s="210" t="s">
        <v>210</v>
      </c>
      <c r="C948" s="2">
        <v>2024</v>
      </c>
      <c r="D948" s="2" t="s">
        <v>211</v>
      </c>
      <c r="E948" s="2" t="s">
        <v>211</v>
      </c>
      <c r="F948" s="36">
        <v>45292</v>
      </c>
      <c r="G948" s="2">
        <v>31</v>
      </c>
      <c r="H948" s="19">
        <v>45292</v>
      </c>
      <c r="I948" t="s">
        <v>319</v>
      </c>
      <c r="J948" s="2">
        <v>1</v>
      </c>
      <c r="K948" s="214" t="s">
        <v>188</v>
      </c>
    </row>
    <row r="949" spans="1:11">
      <c r="A949" s="2">
        <f>A948+1</f>
        <v>948</v>
      </c>
      <c r="B949" s="210" t="s">
        <v>210</v>
      </c>
      <c r="C949" s="2">
        <v>2024</v>
      </c>
      <c r="D949" s="2" t="s">
        <v>211</v>
      </c>
      <c r="E949" s="2" t="s">
        <v>211</v>
      </c>
      <c r="F949" s="36">
        <v>45292</v>
      </c>
      <c r="G949" s="2">
        <v>31</v>
      </c>
      <c r="H949" s="19">
        <v>45293</v>
      </c>
      <c r="I949" s="3" t="s">
        <v>701</v>
      </c>
      <c r="J949" s="2">
        <v>1</v>
      </c>
      <c r="K949" s="213" t="s">
        <v>777</v>
      </c>
    </row>
    <row r="950" spans="1:11">
      <c r="A950" s="2">
        <f>A949+1</f>
        <v>949</v>
      </c>
      <c r="B950" s="210" t="s">
        <v>210</v>
      </c>
      <c r="C950" s="2">
        <v>2024</v>
      </c>
      <c r="D950" s="2" t="s">
        <v>211</v>
      </c>
      <c r="E950" s="2" t="s">
        <v>211</v>
      </c>
      <c r="F950" s="36">
        <v>45292</v>
      </c>
      <c r="G950" s="2">
        <v>31</v>
      </c>
      <c r="H950" s="19">
        <v>45293</v>
      </c>
      <c r="I950" s="3" t="s">
        <v>701</v>
      </c>
      <c r="J950" s="2">
        <v>1</v>
      </c>
      <c r="K950" s="213" t="s">
        <v>778</v>
      </c>
    </row>
    <row r="951" spans="1:11">
      <c r="A951" s="2">
        <f>A950+1</f>
        <v>950</v>
      </c>
      <c r="B951" s="210" t="s">
        <v>210</v>
      </c>
      <c r="C951" s="2">
        <v>2024</v>
      </c>
      <c r="D951" s="2" t="s">
        <v>211</v>
      </c>
      <c r="E951" s="2" t="s">
        <v>211</v>
      </c>
      <c r="F951" s="36">
        <v>45292</v>
      </c>
      <c r="G951" s="2">
        <v>31</v>
      </c>
      <c r="H951" s="19">
        <v>45294</v>
      </c>
      <c r="I951" t="s">
        <v>384</v>
      </c>
      <c r="J951" s="2">
        <v>2</v>
      </c>
      <c r="K951" s="214" t="s">
        <v>184</v>
      </c>
    </row>
    <row r="952" spans="1:11">
      <c r="A952" s="2">
        <f t="shared" ref="A952:A953" si="78">A951+1</f>
        <v>951</v>
      </c>
      <c r="B952" s="210" t="s">
        <v>210</v>
      </c>
      <c r="C952" s="2">
        <v>2024</v>
      </c>
      <c r="D952" s="2" t="s">
        <v>211</v>
      </c>
      <c r="E952" s="2" t="s">
        <v>211</v>
      </c>
      <c r="F952" s="36">
        <v>45292</v>
      </c>
      <c r="G952" s="2">
        <v>31</v>
      </c>
      <c r="H952" s="19">
        <v>45295</v>
      </c>
      <c r="I952" t="s">
        <v>328</v>
      </c>
      <c r="J952" s="2">
        <v>1</v>
      </c>
      <c r="K952" s="214" t="s">
        <v>185</v>
      </c>
    </row>
    <row r="953" spans="1:11">
      <c r="A953" s="2">
        <f t="shared" si="78"/>
        <v>952</v>
      </c>
      <c r="B953" s="210" t="s">
        <v>210</v>
      </c>
      <c r="C953" s="2">
        <v>2024</v>
      </c>
      <c r="D953" s="2" t="s">
        <v>211</v>
      </c>
      <c r="E953" s="2" t="s">
        <v>211</v>
      </c>
      <c r="F953" s="18">
        <v>45292</v>
      </c>
      <c r="G953" s="2">
        <v>31</v>
      </c>
      <c r="H953" s="19">
        <v>45296</v>
      </c>
      <c r="I953" s="211" t="s">
        <v>364</v>
      </c>
      <c r="J953" s="2">
        <v>1</v>
      </c>
      <c r="K953" s="211" t="s">
        <v>187</v>
      </c>
    </row>
    <row r="954" spans="1:11">
      <c r="A954" s="2">
        <f>A953+1</f>
        <v>953</v>
      </c>
      <c r="B954" s="210" t="s">
        <v>210</v>
      </c>
      <c r="C954" s="2">
        <v>2024</v>
      </c>
      <c r="D954" s="2" t="s">
        <v>211</v>
      </c>
      <c r="E954" s="2" t="s">
        <v>211</v>
      </c>
      <c r="F954" s="36">
        <v>45292</v>
      </c>
      <c r="G954" s="2">
        <v>31</v>
      </c>
      <c r="H954" s="19">
        <v>45297</v>
      </c>
      <c r="I954" t="s">
        <v>384</v>
      </c>
      <c r="J954" s="2">
        <v>1</v>
      </c>
      <c r="K954" s="214" t="s">
        <v>188</v>
      </c>
    </row>
    <row r="955" spans="1:11">
      <c r="A955" s="2">
        <f t="shared" ref="A955:A974" si="79">A954+1</f>
        <v>954</v>
      </c>
      <c r="B955" s="210" t="s">
        <v>210</v>
      </c>
      <c r="C955" s="2">
        <v>2024</v>
      </c>
      <c r="D955" s="2" t="s">
        <v>211</v>
      </c>
      <c r="E955" s="2" t="s">
        <v>211</v>
      </c>
      <c r="F955" s="36">
        <v>45292</v>
      </c>
      <c r="G955" s="2">
        <v>31</v>
      </c>
      <c r="H955" s="19">
        <v>45297</v>
      </c>
      <c r="I955" t="s">
        <v>328</v>
      </c>
      <c r="J955" s="2">
        <v>1</v>
      </c>
      <c r="K955" s="214" t="s">
        <v>184</v>
      </c>
    </row>
    <row r="956" spans="1:11">
      <c r="A956" s="2">
        <f t="shared" si="79"/>
        <v>955</v>
      </c>
      <c r="B956" s="210" t="s">
        <v>210</v>
      </c>
      <c r="C956" s="2">
        <v>2024</v>
      </c>
      <c r="D956" s="2" t="s">
        <v>211</v>
      </c>
      <c r="E956" s="2" t="s">
        <v>211</v>
      </c>
      <c r="F956" s="18">
        <v>45292</v>
      </c>
      <c r="G956" s="2">
        <v>31</v>
      </c>
      <c r="H956" s="19">
        <v>45297</v>
      </c>
      <c r="I956" s="211" t="s">
        <v>779</v>
      </c>
      <c r="J956" s="2">
        <v>1</v>
      </c>
      <c r="K956" s="214" t="s">
        <v>184</v>
      </c>
    </row>
    <row r="957" spans="1:11">
      <c r="A957" s="2">
        <f t="shared" si="79"/>
        <v>956</v>
      </c>
      <c r="B957" s="210" t="s">
        <v>210</v>
      </c>
      <c r="C957" s="2">
        <v>2024</v>
      </c>
      <c r="D957" s="2" t="s">
        <v>211</v>
      </c>
      <c r="E957" s="2" t="s">
        <v>211</v>
      </c>
      <c r="F957" s="18">
        <v>45292</v>
      </c>
      <c r="G957" s="2">
        <v>31</v>
      </c>
      <c r="H957" s="19">
        <v>45299</v>
      </c>
      <c r="I957" s="211" t="s">
        <v>334</v>
      </c>
      <c r="J957" s="2">
        <v>2</v>
      </c>
      <c r="K957" s="211" t="s">
        <v>184</v>
      </c>
    </row>
    <row r="958" spans="1:11">
      <c r="A958" s="2">
        <f t="shared" si="79"/>
        <v>957</v>
      </c>
      <c r="B958" s="210" t="s">
        <v>210</v>
      </c>
      <c r="C958" s="2">
        <v>2024</v>
      </c>
      <c r="D958" s="2" t="s">
        <v>211</v>
      </c>
      <c r="E958" s="2" t="s">
        <v>211</v>
      </c>
      <c r="F958" s="18">
        <v>45292</v>
      </c>
      <c r="G958" s="2">
        <v>31</v>
      </c>
      <c r="H958" s="19">
        <v>45300</v>
      </c>
      <c r="I958" t="s">
        <v>384</v>
      </c>
      <c r="J958" s="2">
        <v>2</v>
      </c>
      <c r="K958" s="211" t="s">
        <v>189</v>
      </c>
    </row>
    <row r="959" spans="1:11">
      <c r="A959" s="2">
        <f t="shared" si="79"/>
        <v>958</v>
      </c>
      <c r="B959" s="210" t="s">
        <v>210</v>
      </c>
      <c r="C959" s="2">
        <v>2024</v>
      </c>
      <c r="D959" s="2" t="s">
        <v>211</v>
      </c>
      <c r="E959" s="2" t="s">
        <v>211</v>
      </c>
      <c r="F959" s="18">
        <v>45292</v>
      </c>
      <c r="G959" s="2">
        <v>31</v>
      </c>
      <c r="H959" s="19">
        <v>45301</v>
      </c>
      <c r="I959" t="s">
        <v>384</v>
      </c>
      <c r="J959" s="2">
        <v>2</v>
      </c>
      <c r="K959" s="211" t="s">
        <v>185</v>
      </c>
    </row>
    <row r="960" spans="1:11">
      <c r="A960" s="2">
        <f t="shared" si="79"/>
        <v>959</v>
      </c>
      <c r="B960" s="210" t="s">
        <v>210</v>
      </c>
      <c r="C960" s="2">
        <v>2024</v>
      </c>
      <c r="D960" s="2" t="s">
        <v>211</v>
      </c>
      <c r="E960" s="2" t="s">
        <v>211</v>
      </c>
      <c r="F960" s="18">
        <v>45292</v>
      </c>
      <c r="G960" s="2">
        <v>31</v>
      </c>
      <c r="H960" s="19">
        <v>45301</v>
      </c>
      <c r="I960" s="211" t="s">
        <v>334</v>
      </c>
      <c r="J960" s="2">
        <v>2</v>
      </c>
      <c r="K960" s="211" t="s">
        <v>188</v>
      </c>
    </row>
    <row r="961" spans="1:11">
      <c r="A961" s="2">
        <f t="shared" si="79"/>
        <v>960</v>
      </c>
      <c r="B961" s="210" t="s">
        <v>210</v>
      </c>
      <c r="C961" s="2">
        <v>2024</v>
      </c>
      <c r="D961" s="2" t="s">
        <v>211</v>
      </c>
      <c r="E961" s="2" t="s">
        <v>211</v>
      </c>
      <c r="F961" s="18">
        <v>45292</v>
      </c>
      <c r="G961" s="2">
        <v>31</v>
      </c>
      <c r="H961" s="19">
        <v>45302</v>
      </c>
      <c r="I961" t="s">
        <v>339</v>
      </c>
      <c r="J961" s="2">
        <v>1</v>
      </c>
      <c r="K961" s="211" t="s">
        <v>188</v>
      </c>
    </row>
    <row r="962" spans="1:11">
      <c r="A962" s="2">
        <f t="shared" si="79"/>
        <v>961</v>
      </c>
      <c r="B962" s="210" t="s">
        <v>210</v>
      </c>
      <c r="C962" s="2">
        <v>2024</v>
      </c>
      <c r="D962" s="2" t="s">
        <v>211</v>
      </c>
      <c r="E962" s="2" t="s">
        <v>211</v>
      </c>
      <c r="F962" s="18">
        <v>45292</v>
      </c>
      <c r="G962" s="2">
        <v>31</v>
      </c>
      <c r="H962" s="19">
        <v>45302</v>
      </c>
      <c r="I962" t="s">
        <v>384</v>
      </c>
      <c r="J962" s="2">
        <v>2</v>
      </c>
      <c r="K962" s="211" t="s">
        <v>188</v>
      </c>
    </row>
    <row r="963" spans="1:11">
      <c r="A963" s="2">
        <f t="shared" si="79"/>
        <v>962</v>
      </c>
      <c r="B963" s="210" t="s">
        <v>210</v>
      </c>
      <c r="C963" s="2">
        <v>2024</v>
      </c>
      <c r="D963" s="2" t="s">
        <v>211</v>
      </c>
      <c r="E963" s="2" t="s">
        <v>211</v>
      </c>
      <c r="F963" s="18">
        <v>45292</v>
      </c>
      <c r="G963" s="2">
        <v>31</v>
      </c>
      <c r="H963" s="19">
        <v>45302</v>
      </c>
      <c r="I963" t="s">
        <v>384</v>
      </c>
      <c r="J963" s="2">
        <v>2</v>
      </c>
      <c r="K963" s="211" t="s">
        <v>185</v>
      </c>
    </row>
    <row r="964" spans="1:11">
      <c r="A964" s="2">
        <f t="shared" si="79"/>
        <v>963</v>
      </c>
      <c r="B964" s="210" t="s">
        <v>210</v>
      </c>
      <c r="C964" s="2">
        <v>2024</v>
      </c>
      <c r="D964" s="2" t="s">
        <v>211</v>
      </c>
      <c r="E964" s="2" t="s">
        <v>211</v>
      </c>
      <c r="F964" s="18">
        <v>45292</v>
      </c>
      <c r="G964" s="2">
        <v>31</v>
      </c>
      <c r="H964" s="19">
        <v>45302</v>
      </c>
      <c r="I964" t="s">
        <v>1480</v>
      </c>
      <c r="J964" s="2">
        <v>1</v>
      </c>
      <c r="K964" s="211" t="s">
        <v>188</v>
      </c>
    </row>
    <row r="965" spans="1:11">
      <c r="A965" s="2">
        <f t="shared" si="79"/>
        <v>964</v>
      </c>
      <c r="B965" s="210" t="s">
        <v>210</v>
      </c>
      <c r="C965" s="2">
        <v>2024</v>
      </c>
      <c r="D965" s="2" t="s">
        <v>211</v>
      </c>
      <c r="E965" s="2" t="s">
        <v>211</v>
      </c>
      <c r="F965" s="18">
        <v>45292</v>
      </c>
      <c r="G965" s="2">
        <v>31</v>
      </c>
      <c r="H965" s="19">
        <v>45302</v>
      </c>
      <c r="I965" t="s">
        <v>1480</v>
      </c>
      <c r="J965" s="2">
        <v>1</v>
      </c>
      <c r="K965" s="211" t="s">
        <v>185</v>
      </c>
    </row>
    <row r="966" spans="1:11">
      <c r="A966" s="2">
        <f t="shared" si="79"/>
        <v>965</v>
      </c>
      <c r="B966" s="210" t="s">
        <v>210</v>
      </c>
      <c r="C966" s="2">
        <v>2024</v>
      </c>
      <c r="D966" s="2" t="s">
        <v>211</v>
      </c>
      <c r="E966" s="2" t="s">
        <v>211</v>
      </c>
      <c r="F966" s="18">
        <v>45292</v>
      </c>
      <c r="G966" s="2">
        <v>31</v>
      </c>
      <c r="H966" s="19">
        <v>45304</v>
      </c>
      <c r="I966" s="3" t="s">
        <v>701</v>
      </c>
      <c r="J966" s="2">
        <v>1</v>
      </c>
      <c r="K966" s="212" t="s">
        <v>780</v>
      </c>
    </row>
    <row r="967" spans="1:11">
      <c r="A967" s="2">
        <f t="shared" si="79"/>
        <v>966</v>
      </c>
      <c r="B967" s="210" t="s">
        <v>210</v>
      </c>
      <c r="C967" s="2">
        <v>2024</v>
      </c>
      <c r="D967" s="2" t="s">
        <v>211</v>
      </c>
      <c r="E967" s="2" t="s">
        <v>211</v>
      </c>
      <c r="F967" s="18">
        <v>45292</v>
      </c>
      <c r="G967" s="2">
        <v>31</v>
      </c>
      <c r="H967" s="19">
        <v>45305</v>
      </c>
      <c r="I967" s="211" t="s">
        <v>334</v>
      </c>
      <c r="J967" s="2">
        <v>2</v>
      </c>
      <c r="K967" s="211" t="s">
        <v>185</v>
      </c>
    </row>
    <row r="968" spans="1:11">
      <c r="A968" s="2">
        <f t="shared" si="79"/>
        <v>967</v>
      </c>
      <c r="B968" s="210" t="s">
        <v>210</v>
      </c>
      <c r="C968" s="2">
        <v>2024</v>
      </c>
      <c r="D968" s="2" t="s">
        <v>211</v>
      </c>
      <c r="E968" s="2" t="s">
        <v>211</v>
      </c>
      <c r="F968" s="18">
        <v>45292</v>
      </c>
      <c r="G968" s="2">
        <v>31</v>
      </c>
      <c r="H968" s="19">
        <v>45305</v>
      </c>
      <c r="I968" s="211" t="s">
        <v>334</v>
      </c>
      <c r="J968" s="2">
        <v>2</v>
      </c>
      <c r="K968" s="211" t="s">
        <v>185</v>
      </c>
    </row>
    <row r="969" spans="1:11">
      <c r="A969" s="2">
        <f t="shared" si="79"/>
        <v>968</v>
      </c>
      <c r="B969" s="210" t="s">
        <v>210</v>
      </c>
      <c r="C969" s="2">
        <v>2024</v>
      </c>
      <c r="D969" s="2" t="s">
        <v>211</v>
      </c>
      <c r="E969" s="2" t="s">
        <v>211</v>
      </c>
      <c r="F969" s="18">
        <v>45292</v>
      </c>
      <c r="G969" s="2">
        <v>31</v>
      </c>
      <c r="H969" s="19">
        <v>45305</v>
      </c>
      <c r="I969" t="s">
        <v>319</v>
      </c>
      <c r="J969" s="2">
        <v>1</v>
      </c>
      <c r="K969" s="211" t="s">
        <v>188</v>
      </c>
    </row>
    <row r="970" spans="1:11">
      <c r="A970" s="2">
        <f t="shared" si="79"/>
        <v>969</v>
      </c>
      <c r="B970" s="210" t="s">
        <v>210</v>
      </c>
      <c r="C970" s="2">
        <v>2024</v>
      </c>
      <c r="D970" s="2" t="s">
        <v>211</v>
      </c>
      <c r="E970" s="2" t="s">
        <v>211</v>
      </c>
      <c r="F970" s="18">
        <v>45292</v>
      </c>
      <c r="G970" s="2">
        <v>31</v>
      </c>
      <c r="H970" s="19">
        <v>45307</v>
      </c>
      <c r="I970" t="s">
        <v>319</v>
      </c>
      <c r="J970" s="2">
        <v>1</v>
      </c>
      <c r="K970" s="211" t="s">
        <v>188</v>
      </c>
    </row>
    <row r="971" spans="1:11">
      <c r="A971" s="2">
        <f t="shared" si="79"/>
        <v>970</v>
      </c>
      <c r="B971" s="210" t="s">
        <v>210</v>
      </c>
      <c r="C971" s="2">
        <v>2024</v>
      </c>
      <c r="D971" s="2" t="s">
        <v>211</v>
      </c>
      <c r="E971" s="2" t="s">
        <v>211</v>
      </c>
      <c r="F971" s="18">
        <v>45292</v>
      </c>
      <c r="G971" s="2">
        <v>31</v>
      </c>
      <c r="H971" s="19">
        <v>45307</v>
      </c>
      <c r="I971" t="s">
        <v>339</v>
      </c>
      <c r="J971" s="2">
        <v>1</v>
      </c>
      <c r="K971" s="211" t="s">
        <v>184</v>
      </c>
    </row>
    <row r="972" spans="1:11">
      <c r="A972" s="2">
        <f t="shared" si="79"/>
        <v>971</v>
      </c>
      <c r="B972" s="210" t="s">
        <v>210</v>
      </c>
      <c r="C972" s="2">
        <v>2024</v>
      </c>
      <c r="D972" s="2" t="s">
        <v>211</v>
      </c>
      <c r="E972" s="2" t="s">
        <v>211</v>
      </c>
      <c r="F972" s="18">
        <v>45292</v>
      </c>
      <c r="G972" s="2">
        <v>31</v>
      </c>
      <c r="H972" s="19">
        <v>45308</v>
      </c>
      <c r="I972" t="s">
        <v>328</v>
      </c>
      <c r="J972" s="2">
        <v>1</v>
      </c>
      <c r="K972" s="211" t="s">
        <v>187</v>
      </c>
    </row>
    <row r="973" spans="1:11">
      <c r="A973" s="2">
        <f t="shared" si="79"/>
        <v>972</v>
      </c>
      <c r="B973" s="210" t="s">
        <v>210</v>
      </c>
      <c r="C973" s="2">
        <v>2024</v>
      </c>
      <c r="D973" s="2" t="s">
        <v>211</v>
      </c>
      <c r="E973" s="2" t="s">
        <v>211</v>
      </c>
      <c r="F973" s="18">
        <v>45292</v>
      </c>
      <c r="G973" s="2">
        <v>31</v>
      </c>
      <c r="H973" s="19">
        <v>45308</v>
      </c>
      <c r="I973" t="s">
        <v>339</v>
      </c>
      <c r="J973" s="2">
        <v>1</v>
      </c>
      <c r="K973" s="211" t="s">
        <v>184</v>
      </c>
    </row>
    <row r="974" spans="1:11">
      <c r="A974" s="2">
        <f t="shared" si="79"/>
        <v>973</v>
      </c>
      <c r="B974" s="210" t="s">
        <v>210</v>
      </c>
      <c r="C974" s="2">
        <v>2024</v>
      </c>
      <c r="D974" s="2" t="s">
        <v>211</v>
      </c>
      <c r="E974" s="2" t="s">
        <v>211</v>
      </c>
      <c r="F974" s="18">
        <v>45292</v>
      </c>
      <c r="G974" s="2">
        <v>31</v>
      </c>
      <c r="H974" s="19">
        <v>45310</v>
      </c>
      <c r="I974" t="s">
        <v>339</v>
      </c>
      <c r="J974" s="2">
        <v>1</v>
      </c>
      <c r="K974" s="211" t="s">
        <v>187</v>
      </c>
    </row>
    <row r="975" spans="1:11">
      <c r="A975" s="2">
        <f t="shared" ref="A975:A976" si="80">A974+1</f>
        <v>974</v>
      </c>
      <c r="B975" s="210" t="s">
        <v>210</v>
      </c>
      <c r="C975" s="2">
        <v>2024</v>
      </c>
      <c r="D975" s="2" t="s">
        <v>211</v>
      </c>
      <c r="E975" s="2" t="s">
        <v>211</v>
      </c>
      <c r="F975" s="18">
        <v>45292</v>
      </c>
      <c r="G975" s="2">
        <v>31</v>
      </c>
      <c r="H975" s="19">
        <v>45311</v>
      </c>
      <c r="I975" t="s">
        <v>384</v>
      </c>
      <c r="J975" s="2">
        <v>2</v>
      </c>
      <c r="K975" s="214" t="s">
        <v>187</v>
      </c>
    </row>
    <row r="976" spans="1:11">
      <c r="A976" s="2">
        <f t="shared" si="80"/>
        <v>975</v>
      </c>
      <c r="B976" s="210" t="s">
        <v>210</v>
      </c>
      <c r="C976" s="2">
        <v>2024</v>
      </c>
      <c r="D976" s="2" t="s">
        <v>211</v>
      </c>
      <c r="E976" s="2" t="s">
        <v>211</v>
      </c>
      <c r="F976" s="18">
        <v>45292</v>
      </c>
      <c r="G976" s="2">
        <v>31</v>
      </c>
      <c r="H976" s="19">
        <v>45311</v>
      </c>
      <c r="I976" t="s">
        <v>319</v>
      </c>
      <c r="J976" s="2">
        <v>1</v>
      </c>
      <c r="K976" s="214" t="s">
        <v>187</v>
      </c>
    </row>
    <row r="977" spans="1:11">
      <c r="A977" s="2">
        <f>A976+1</f>
        <v>976</v>
      </c>
      <c r="B977" s="210" t="s">
        <v>210</v>
      </c>
      <c r="C977" s="2">
        <v>2024</v>
      </c>
      <c r="D977" s="2" t="s">
        <v>211</v>
      </c>
      <c r="E977" s="2" t="s">
        <v>211</v>
      </c>
      <c r="F977" s="18">
        <v>45292</v>
      </c>
      <c r="G977" s="2">
        <v>31</v>
      </c>
      <c r="H977" s="19">
        <v>45315</v>
      </c>
      <c r="I977" t="s">
        <v>319</v>
      </c>
      <c r="J977" s="2">
        <v>1</v>
      </c>
      <c r="K977" s="214" t="s">
        <v>189</v>
      </c>
    </row>
    <row r="978" spans="1:11">
      <c r="A978" s="2">
        <f t="shared" ref="A978:A979" si="81">A977+1</f>
        <v>977</v>
      </c>
      <c r="B978" s="210" t="s">
        <v>210</v>
      </c>
      <c r="C978" s="2">
        <v>2024</v>
      </c>
      <c r="D978" s="2" t="s">
        <v>211</v>
      </c>
      <c r="E978" s="2" t="s">
        <v>211</v>
      </c>
      <c r="F978" s="18">
        <v>45292</v>
      </c>
      <c r="G978" s="2">
        <v>31</v>
      </c>
      <c r="H978" s="19">
        <v>45316</v>
      </c>
      <c r="I978" s="3" t="s">
        <v>701</v>
      </c>
      <c r="J978" s="2">
        <v>1</v>
      </c>
      <c r="K978" s="212" t="s">
        <v>705</v>
      </c>
    </row>
    <row r="979" spans="1:11">
      <c r="A979" s="2">
        <f t="shared" si="81"/>
        <v>978</v>
      </c>
      <c r="B979" s="210" t="s">
        <v>210</v>
      </c>
      <c r="C979" s="2">
        <v>2024</v>
      </c>
      <c r="D979" s="2" t="s">
        <v>211</v>
      </c>
      <c r="E979" s="2" t="s">
        <v>211</v>
      </c>
      <c r="F979" s="18">
        <v>45292</v>
      </c>
      <c r="G979" s="2">
        <v>31</v>
      </c>
      <c r="H979" s="19">
        <v>45316</v>
      </c>
      <c r="I979" s="214" t="s">
        <v>706</v>
      </c>
      <c r="J979" s="2">
        <v>1</v>
      </c>
      <c r="K979" s="212" t="s">
        <v>781</v>
      </c>
    </row>
    <row r="980" spans="1:11">
      <c r="A980" s="2">
        <f t="shared" ref="A980:A982" si="82">A979+1</f>
        <v>979</v>
      </c>
      <c r="B980" s="210" t="s">
        <v>210</v>
      </c>
      <c r="C980" s="2">
        <v>2024</v>
      </c>
      <c r="D980" s="2" t="s">
        <v>211</v>
      </c>
      <c r="E980" s="2" t="s">
        <v>211</v>
      </c>
      <c r="F980" s="18">
        <v>45292</v>
      </c>
      <c r="G980" s="2">
        <v>31</v>
      </c>
      <c r="H980" s="19">
        <v>45317</v>
      </c>
      <c r="I980" t="s">
        <v>328</v>
      </c>
      <c r="J980" s="2">
        <v>1</v>
      </c>
      <c r="K980" s="214" t="s">
        <v>188</v>
      </c>
    </row>
    <row r="981" spans="1:11">
      <c r="A981" s="2">
        <f t="shared" si="82"/>
        <v>980</v>
      </c>
      <c r="B981" s="210" t="s">
        <v>210</v>
      </c>
      <c r="C981" s="2">
        <v>2024</v>
      </c>
      <c r="D981" s="2" t="s">
        <v>211</v>
      </c>
      <c r="E981" s="2" t="s">
        <v>211</v>
      </c>
      <c r="F981" s="18">
        <v>45292</v>
      </c>
      <c r="G981" s="2">
        <v>31</v>
      </c>
      <c r="H981" s="19">
        <v>45317</v>
      </c>
      <c r="I981" t="s">
        <v>319</v>
      </c>
      <c r="J981" s="2">
        <v>1</v>
      </c>
      <c r="K981" s="214" t="s">
        <v>188</v>
      </c>
    </row>
    <row r="982" spans="1:11">
      <c r="A982" s="2">
        <f t="shared" si="82"/>
        <v>981</v>
      </c>
      <c r="B982" s="210" t="s">
        <v>210</v>
      </c>
      <c r="C982" s="2">
        <v>2024</v>
      </c>
      <c r="D982" s="2" t="s">
        <v>211</v>
      </c>
      <c r="E982" s="2" t="s">
        <v>211</v>
      </c>
      <c r="F982" s="18">
        <v>45292</v>
      </c>
      <c r="G982" s="2">
        <v>31</v>
      </c>
      <c r="H982" s="19">
        <v>45317</v>
      </c>
      <c r="I982" s="211" t="s">
        <v>320</v>
      </c>
      <c r="J982" s="2">
        <v>1</v>
      </c>
      <c r="K982" s="214" t="s">
        <v>188</v>
      </c>
    </row>
    <row r="983" spans="1:11">
      <c r="A983" s="2">
        <f t="shared" ref="A983:A984" si="83">A982+1</f>
        <v>982</v>
      </c>
      <c r="B983" s="210" t="s">
        <v>210</v>
      </c>
      <c r="C983" s="2">
        <v>2024</v>
      </c>
      <c r="D983" s="2" t="s">
        <v>211</v>
      </c>
      <c r="E983" s="2" t="s">
        <v>211</v>
      </c>
      <c r="F983" s="18">
        <v>45292</v>
      </c>
      <c r="G983" s="2">
        <v>31</v>
      </c>
      <c r="H983" s="19">
        <v>45318</v>
      </c>
      <c r="I983" t="s">
        <v>328</v>
      </c>
      <c r="J983" s="2">
        <v>1</v>
      </c>
      <c r="K983" s="214" t="s">
        <v>184</v>
      </c>
    </row>
    <row r="984" spans="1:11">
      <c r="A984" s="2">
        <f t="shared" si="83"/>
        <v>983</v>
      </c>
      <c r="B984" s="210" t="s">
        <v>210</v>
      </c>
      <c r="C984" s="2">
        <v>2024</v>
      </c>
      <c r="D984" s="2" t="s">
        <v>211</v>
      </c>
      <c r="E984" s="2" t="s">
        <v>211</v>
      </c>
      <c r="F984" s="18">
        <v>45292</v>
      </c>
      <c r="G984" s="2">
        <v>31</v>
      </c>
      <c r="H984" s="19">
        <v>45318</v>
      </c>
      <c r="I984" t="s">
        <v>319</v>
      </c>
      <c r="J984" s="2">
        <v>1</v>
      </c>
      <c r="K984" s="214" t="s">
        <v>189</v>
      </c>
    </row>
    <row r="985" spans="1:11">
      <c r="A985" s="2">
        <f>A984+1</f>
        <v>984</v>
      </c>
      <c r="B985" s="210" t="s">
        <v>210</v>
      </c>
      <c r="C985" s="2">
        <v>2024</v>
      </c>
      <c r="D985" s="2" t="s">
        <v>211</v>
      </c>
      <c r="E985" s="2" t="s">
        <v>211</v>
      </c>
      <c r="F985" s="18">
        <v>45292</v>
      </c>
      <c r="G985" s="2">
        <v>31</v>
      </c>
      <c r="H985" s="19">
        <v>45319</v>
      </c>
      <c r="I985" s="3" t="s">
        <v>701</v>
      </c>
      <c r="J985" s="2">
        <v>1</v>
      </c>
      <c r="K985" s="212" t="s">
        <v>782</v>
      </c>
    </row>
    <row r="986" spans="1:11">
      <c r="A986" s="2">
        <f>A985+1</f>
        <v>985</v>
      </c>
      <c r="B986" s="210" t="s">
        <v>210</v>
      </c>
      <c r="C986" s="2">
        <v>2024</v>
      </c>
      <c r="D986" s="2" t="s">
        <v>211</v>
      </c>
      <c r="E986" s="2" t="s">
        <v>211</v>
      </c>
      <c r="F986" s="18">
        <v>45292</v>
      </c>
      <c r="G986" s="2">
        <v>31</v>
      </c>
      <c r="H986" s="19">
        <v>45320</v>
      </c>
      <c r="I986" t="s">
        <v>328</v>
      </c>
      <c r="J986" s="2">
        <v>1</v>
      </c>
      <c r="K986" s="3" t="s">
        <v>186</v>
      </c>
    </row>
    <row r="987" spans="1:11">
      <c r="A987" s="2">
        <f>A986+1</f>
        <v>986</v>
      </c>
      <c r="B987" s="210" t="s">
        <v>210</v>
      </c>
      <c r="C987" s="2">
        <v>2024</v>
      </c>
      <c r="D987" s="2" t="s">
        <v>211</v>
      </c>
      <c r="E987" s="2" t="s">
        <v>211</v>
      </c>
      <c r="F987" s="18">
        <v>45292</v>
      </c>
      <c r="G987" s="2">
        <v>31</v>
      </c>
      <c r="H987" s="19">
        <v>45320</v>
      </c>
      <c r="I987" t="s">
        <v>372</v>
      </c>
      <c r="J987" s="2">
        <v>1</v>
      </c>
      <c r="K987" s="214" t="s">
        <v>189</v>
      </c>
    </row>
    <row r="988" spans="1:11">
      <c r="A988" s="2">
        <f>A987+1</f>
        <v>987</v>
      </c>
      <c r="B988" s="210" t="s">
        <v>210</v>
      </c>
      <c r="C988" s="2">
        <v>2024</v>
      </c>
      <c r="D988" s="2" t="s">
        <v>211</v>
      </c>
      <c r="E988" s="2" t="s">
        <v>211</v>
      </c>
      <c r="F988" s="18">
        <v>45292</v>
      </c>
      <c r="G988" s="2">
        <v>31</v>
      </c>
      <c r="H988" s="19">
        <v>45321</v>
      </c>
      <c r="I988" t="s">
        <v>319</v>
      </c>
      <c r="J988" s="2">
        <v>1</v>
      </c>
      <c r="K988" s="211" t="s">
        <v>184</v>
      </c>
    </row>
    <row r="989" spans="1:11">
      <c r="A989" s="2">
        <f t="shared" ref="A989:A991" si="84">A988+1</f>
        <v>988</v>
      </c>
      <c r="B989" s="210" t="s">
        <v>210</v>
      </c>
      <c r="C989" s="2">
        <v>2024</v>
      </c>
      <c r="D989" s="2" t="s">
        <v>211</v>
      </c>
      <c r="E989" s="2" t="s">
        <v>211</v>
      </c>
      <c r="F989" s="18">
        <v>45292</v>
      </c>
      <c r="G989" s="2">
        <v>31</v>
      </c>
      <c r="H989" s="19">
        <v>45322</v>
      </c>
      <c r="I989" s="3" t="s">
        <v>701</v>
      </c>
      <c r="J989" s="2">
        <v>1</v>
      </c>
      <c r="K989" s="213" t="s">
        <v>783</v>
      </c>
    </row>
    <row r="990" spans="1:11">
      <c r="A990" s="2">
        <f t="shared" si="84"/>
        <v>989</v>
      </c>
      <c r="B990" s="210" t="s">
        <v>210</v>
      </c>
      <c r="C990" s="2">
        <v>2024</v>
      </c>
      <c r="D990" s="2" t="s">
        <v>211</v>
      </c>
      <c r="E990" s="2" t="s">
        <v>211</v>
      </c>
      <c r="F990" s="18">
        <v>45292</v>
      </c>
      <c r="G990" s="2">
        <v>31</v>
      </c>
      <c r="H990" s="19">
        <v>45322</v>
      </c>
      <c r="I990" s="3" t="s">
        <v>701</v>
      </c>
      <c r="J990" s="2">
        <v>1</v>
      </c>
      <c r="K990" s="213" t="s">
        <v>784</v>
      </c>
    </row>
    <row r="991" spans="1:11">
      <c r="A991" s="2">
        <f t="shared" si="84"/>
        <v>990</v>
      </c>
      <c r="B991" s="210" t="s">
        <v>210</v>
      </c>
      <c r="C991" s="2">
        <v>2024</v>
      </c>
      <c r="D991" s="2" t="s">
        <v>211</v>
      </c>
      <c r="E991" s="2" t="s">
        <v>211</v>
      </c>
      <c r="F991" s="18">
        <v>45292</v>
      </c>
      <c r="G991" s="2">
        <v>31</v>
      </c>
      <c r="H991" s="19">
        <v>45322</v>
      </c>
      <c r="I991" s="3" t="s">
        <v>701</v>
      </c>
      <c r="J991" s="2">
        <v>1</v>
      </c>
      <c r="K991" s="213" t="s">
        <v>747</v>
      </c>
    </row>
    <row r="992" spans="1:11">
      <c r="A992" s="2">
        <f t="shared" ref="A992:A997" si="85">A991+1</f>
        <v>991</v>
      </c>
      <c r="B992" s="210" t="s">
        <v>210</v>
      </c>
      <c r="C992" s="2">
        <v>2024</v>
      </c>
      <c r="D992" s="2" t="s">
        <v>211</v>
      </c>
      <c r="E992" s="2" t="s">
        <v>211</v>
      </c>
      <c r="F992" s="18">
        <v>45292</v>
      </c>
      <c r="G992" s="2">
        <v>31</v>
      </c>
      <c r="H992" s="19">
        <v>45322</v>
      </c>
      <c r="I992" t="s">
        <v>339</v>
      </c>
      <c r="J992" s="2">
        <v>1</v>
      </c>
      <c r="K992" s="214" t="s">
        <v>184</v>
      </c>
    </row>
    <row r="993" spans="1:11">
      <c r="A993" s="2">
        <f t="shared" si="85"/>
        <v>992</v>
      </c>
      <c r="B993" s="210" t="s">
        <v>210</v>
      </c>
      <c r="C993" s="2">
        <v>2024</v>
      </c>
      <c r="D993" s="2" t="s">
        <v>211</v>
      </c>
      <c r="E993" s="2" t="s">
        <v>211</v>
      </c>
      <c r="F993" s="18">
        <v>45323</v>
      </c>
      <c r="G993" s="2">
        <v>29</v>
      </c>
      <c r="H993" s="19">
        <v>45323</v>
      </c>
      <c r="I993" t="s">
        <v>384</v>
      </c>
      <c r="J993" s="2">
        <v>2</v>
      </c>
      <c r="K993" s="214" t="s">
        <v>188</v>
      </c>
    </row>
    <row r="994" spans="1:11">
      <c r="A994" s="2">
        <f t="shared" si="85"/>
        <v>993</v>
      </c>
      <c r="B994" s="210" t="s">
        <v>210</v>
      </c>
      <c r="C994" s="2">
        <v>2024</v>
      </c>
      <c r="D994" s="2" t="s">
        <v>211</v>
      </c>
      <c r="E994" s="2" t="s">
        <v>211</v>
      </c>
      <c r="F994" s="18">
        <v>45323</v>
      </c>
      <c r="G994" s="2">
        <v>29</v>
      </c>
      <c r="H994" s="19">
        <v>45323</v>
      </c>
      <c r="I994" s="211" t="s">
        <v>334</v>
      </c>
      <c r="J994" s="2">
        <v>2</v>
      </c>
      <c r="K994" s="214" t="s">
        <v>188</v>
      </c>
    </row>
    <row r="995" spans="1:11">
      <c r="A995" s="2">
        <f t="shared" si="85"/>
        <v>994</v>
      </c>
      <c r="B995" s="210" t="s">
        <v>210</v>
      </c>
      <c r="C995" s="2">
        <v>2024</v>
      </c>
      <c r="D995" s="2" t="s">
        <v>211</v>
      </c>
      <c r="E995" s="2" t="s">
        <v>211</v>
      </c>
      <c r="F995" s="18">
        <v>45323</v>
      </c>
      <c r="G995" s="2">
        <v>29</v>
      </c>
      <c r="H995" s="19">
        <v>45324</v>
      </c>
      <c r="I995" t="s">
        <v>328</v>
      </c>
      <c r="J995" s="2">
        <v>1</v>
      </c>
      <c r="K995" s="214" t="s">
        <v>187</v>
      </c>
    </row>
    <row r="996" spans="1:11">
      <c r="A996" s="2">
        <f t="shared" si="85"/>
        <v>995</v>
      </c>
      <c r="B996" s="210" t="s">
        <v>210</v>
      </c>
      <c r="C996" s="2">
        <v>2024</v>
      </c>
      <c r="D996" s="2" t="s">
        <v>211</v>
      </c>
      <c r="E996" s="2" t="s">
        <v>211</v>
      </c>
      <c r="F996" s="18">
        <v>45323</v>
      </c>
      <c r="G996" s="2">
        <v>29</v>
      </c>
      <c r="H996" s="19">
        <v>45325</v>
      </c>
      <c r="I996" s="3" t="s">
        <v>701</v>
      </c>
      <c r="J996" s="2">
        <v>1</v>
      </c>
      <c r="K996" s="214" t="s">
        <v>187</v>
      </c>
    </row>
    <row r="997" spans="1:11">
      <c r="A997" s="2">
        <f t="shared" si="85"/>
        <v>996</v>
      </c>
      <c r="B997" s="210" t="s">
        <v>210</v>
      </c>
      <c r="C997" s="2">
        <v>2024</v>
      </c>
      <c r="D997" s="2" t="s">
        <v>211</v>
      </c>
      <c r="E997" s="2" t="s">
        <v>211</v>
      </c>
      <c r="F997" s="18">
        <v>45323</v>
      </c>
      <c r="G997" s="2">
        <v>29</v>
      </c>
      <c r="H997" s="19">
        <v>45325</v>
      </c>
      <c r="I997" t="s">
        <v>384</v>
      </c>
      <c r="J997" s="2">
        <v>2</v>
      </c>
      <c r="K997" s="214" t="s">
        <v>189</v>
      </c>
    </row>
    <row r="998" spans="1:11">
      <c r="A998" s="2">
        <f t="shared" ref="A998:A1010" si="86">A997+1</f>
        <v>997</v>
      </c>
      <c r="B998" s="210" t="s">
        <v>210</v>
      </c>
      <c r="C998" s="2">
        <v>2024</v>
      </c>
      <c r="D998" s="2" t="s">
        <v>211</v>
      </c>
      <c r="E998" s="2" t="s">
        <v>211</v>
      </c>
      <c r="F998" s="18">
        <v>45323</v>
      </c>
      <c r="G998" s="2">
        <v>29</v>
      </c>
      <c r="H998" s="19">
        <v>45327</v>
      </c>
      <c r="I998" s="211" t="s">
        <v>360</v>
      </c>
      <c r="J998" s="2">
        <v>1</v>
      </c>
      <c r="K998" s="214" t="s">
        <v>188</v>
      </c>
    </row>
    <row r="999" spans="1:11">
      <c r="A999" s="2">
        <f t="shared" si="86"/>
        <v>998</v>
      </c>
      <c r="B999" s="210" t="s">
        <v>210</v>
      </c>
      <c r="C999" s="2">
        <v>2024</v>
      </c>
      <c r="D999" s="2" t="s">
        <v>211</v>
      </c>
      <c r="E999" s="2" t="s">
        <v>211</v>
      </c>
      <c r="F999" s="18">
        <v>45323</v>
      </c>
      <c r="G999" s="2">
        <v>29</v>
      </c>
      <c r="H999" s="19">
        <v>45327</v>
      </c>
      <c r="I999" s="211" t="s">
        <v>320</v>
      </c>
      <c r="J999" s="2">
        <v>1</v>
      </c>
      <c r="K999" s="214" t="s">
        <v>188</v>
      </c>
    </row>
    <row r="1000" spans="1:11">
      <c r="A1000" s="2">
        <f t="shared" si="86"/>
        <v>999</v>
      </c>
      <c r="B1000" s="210" t="s">
        <v>210</v>
      </c>
      <c r="C1000" s="2">
        <v>2024</v>
      </c>
      <c r="D1000" s="2" t="s">
        <v>211</v>
      </c>
      <c r="E1000" s="2" t="s">
        <v>211</v>
      </c>
      <c r="F1000" s="18">
        <v>45323</v>
      </c>
      <c r="G1000" s="2">
        <v>29</v>
      </c>
      <c r="H1000" s="19">
        <v>45328</v>
      </c>
      <c r="I1000" t="s">
        <v>384</v>
      </c>
      <c r="J1000" s="2">
        <v>2</v>
      </c>
      <c r="K1000" s="211" t="s">
        <v>187</v>
      </c>
    </row>
    <row r="1001" spans="1:11">
      <c r="A1001" s="2">
        <f t="shared" si="86"/>
        <v>1000</v>
      </c>
      <c r="B1001" s="210" t="s">
        <v>210</v>
      </c>
      <c r="C1001" s="2">
        <v>2024</v>
      </c>
      <c r="D1001" s="2" t="s">
        <v>211</v>
      </c>
      <c r="E1001" s="2" t="s">
        <v>211</v>
      </c>
      <c r="F1001" s="18">
        <v>45323</v>
      </c>
      <c r="G1001" s="2">
        <v>29</v>
      </c>
      <c r="H1001" s="19">
        <v>45328</v>
      </c>
      <c r="I1001" t="s">
        <v>328</v>
      </c>
      <c r="J1001" s="2">
        <v>1</v>
      </c>
      <c r="K1001" s="211" t="s">
        <v>185</v>
      </c>
    </row>
    <row r="1002" spans="1:11">
      <c r="A1002" s="2">
        <f t="shared" si="86"/>
        <v>1001</v>
      </c>
      <c r="B1002" s="210" t="s">
        <v>210</v>
      </c>
      <c r="C1002" s="2">
        <v>2024</v>
      </c>
      <c r="D1002" s="2" t="s">
        <v>211</v>
      </c>
      <c r="E1002" s="2" t="s">
        <v>211</v>
      </c>
      <c r="F1002" s="18">
        <v>45323</v>
      </c>
      <c r="G1002" s="2">
        <v>29</v>
      </c>
      <c r="H1002" s="19">
        <v>45330</v>
      </c>
      <c r="I1002" t="s">
        <v>319</v>
      </c>
      <c r="J1002" s="2">
        <v>1</v>
      </c>
      <c r="K1002" s="211" t="s">
        <v>188</v>
      </c>
    </row>
    <row r="1003" spans="1:11">
      <c r="A1003" s="2">
        <f t="shared" si="86"/>
        <v>1002</v>
      </c>
      <c r="B1003" s="210" t="s">
        <v>210</v>
      </c>
      <c r="C1003" s="2">
        <v>2024</v>
      </c>
      <c r="D1003" s="2" t="s">
        <v>211</v>
      </c>
      <c r="E1003" s="2" t="s">
        <v>211</v>
      </c>
      <c r="F1003" s="18">
        <v>45323</v>
      </c>
      <c r="G1003" s="2">
        <v>29</v>
      </c>
      <c r="H1003" s="19">
        <v>45331</v>
      </c>
      <c r="I1003" t="s">
        <v>328</v>
      </c>
      <c r="J1003" s="2">
        <v>1</v>
      </c>
      <c r="K1003" s="211" t="s">
        <v>187</v>
      </c>
    </row>
    <row r="1004" spans="1:11">
      <c r="A1004" s="2">
        <f t="shared" si="86"/>
        <v>1003</v>
      </c>
      <c r="B1004" s="210" t="s">
        <v>210</v>
      </c>
      <c r="C1004" s="2">
        <v>2024</v>
      </c>
      <c r="D1004" s="2" t="s">
        <v>211</v>
      </c>
      <c r="E1004" s="2" t="s">
        <v>211</v>
      </c>
      <c r="F1004" s="18">
        <v>45323</v>
      </c>
      <c r="G1004" s="2">
        <v>29</v>
      </c>
      <c r="H1004" s="19">
        <v>45331</v>
      </c>
      <c r="I1004" s="211" t="s">
        <v>334</v>
      </c>
      <c r="J1004" s="2">
        <v>2</v>
      </c>
      <c r="K1004" s="211" t="s">
        <v>185</v>
      </c>
    </row>
    <row r="1005" spans="1:11">
      <c r="A1005" s="2">
        <f t="shared" si="86"/>
        <v>1004</v>
      </c>
      <c r="B1005" s="210" t="s">
        <v>210</v>
      </c>
      <c r="C1005" s="2">
        <v>2024</v>
      </c>
      <c r="D1005" s="2" t="s">
        <v>211</v>
      </c>
      <c r="E1005" s="2" t="s">
        <v>211</v>
      </c>
      <c r="F1005" s="18">
        <v>45323</v>
      </c>
      <c r="G1005" s="2">
        <v>29</v>
      </c>
      <c r="H1005" s="19">
        <v>45333</v>
      </c>
      <c r="I1005" t="s">
        <v>328</v>
      </c>
      <c r="J1005" s="2">
        <v>1</v>
      </c>
      <c r="K1005" s="211" t="s">
        <v>188</v>
      </c>
    </row>
    <row r="1006" spans="1:11">
      <c r="A1006" s="2">
        <f t="shared" si="86"/>
        <v>1005</v>
      </c>
      <c r="B1006" s="210" t="s">
        <v>210</v>
      </c>
      <c r="C1006" s="2">
        <v>2024</v>
      </c>
      <c r="D1006" s="2" t="s">
        <v>211</v>
      </c>
      <c r="E1006" s="2" t="s">
        <v>211</v>
      </c>
      <c r="F1006" s="18">
        <v>45323</v>
      </c>
      <c r="G1006" s="2">
        <v>29</v>
      </c>
      <c r="H1006" s="19">
        <v>45333</v>
      </c>
      <c r="I1006" s="3" t="s">
        <v>701</v>
      </c>
      <c r="J1006" s="2">
        <v>1</v>
      </c>
      <c r="K1006" s="214" t="s">
        <v>189</v>
      </c>
    </row>
    <row r="1007" spans="1:11">
      <c r="A1007" s="2">
        <f t="shared" si="86"/>
        <v>1006</v>
      </c>
      <c r="B1007" s="210" t="s">
        <v>210</v>
      </c>
      <c r="C1007" s="2">
        <v>2024</v>
      </c>
      <c r="D1007" s="2" t="s">
        <v>211</v>
      </c>
      <c r="E1007" s="2" t="s">
        <v>211</v>
      </c>
      <c r="F1007" s="18">
        <v>45323</v>
      </c>
      <c r="G1007" s="2">
        <v>29</v>
      </c>
      <c r="H1007" s="19">
        <v>45333</v>
      </c>
      <c r="I1007" s="3" t="s">
        <v>701</v>
      </c>
      <c r="J1007" s="2">
        <v>1</v>
      </c>
      <c r="K1007" s="214" t="s">
        <v>189</v>
      </c>
    </row>
    <row r="1008" spans="1:11">
      <c r="A1008" s="2">
        <f t="shared" si="86"/>
        <v>1007</v>
      </c>
      <c r="B1008" s="210" t="s">
        <v>210</v>
      </c>
      <c r="C1008" s="2">
        <v>2024</v>
      </c>
      <c r="D1008" s="2" t="s">
        <v>211</v>
      </c>
      <c r="E1008" s="2" t="s">
        <v>211</v>
      </c>
      <c r="F1008" s="18">
        <v>45323</v>
      </c>
      <c r="G1008" s="2">
        <v>29</v>
      </c>
      <c r="H1008" s="19">
        <v>45333</v>
      </c>
      <c r="I1008" s="3" t="s">
        <v>701</v>
      </c>
      <c r="J1008" s="2">
        <v>1</v>
      </c>
      <c r="K1008" s="211" t="s">
        <v>187</v>
      </c>
    </row>
    <row r="1009" spans="1:11">
      <c r="A1009" s="2">
        <f t="shared" si="86"/>
        <v>1008</v>
      </c>
      <c r="B1009" s="210" t="s">
        <v>210</v>
      </c>
      <c r="C1009" s="2">
        <v>2024</v>
      </c>
      <c r="D1009" s="2" t="s">
        <v>211</v>
      </c>
      <c r="E1009" s="2" t="s">
        <v>211</v>
      </c>
      <c r="F1009" s="18">
        <v>45323</v>
      </c>
      <c r="G1009" s="2">
        <v>29</v>
      </c>
      <c r="H1009" s="19">
        <v>45333</v>
      </c>
      <c r="I1009" s="3" t="s">
        <v>701</v>
      </c>
      <c r="J1009" s="2">
        <v>1</v>
      </c>
      <c r="K1009" s="211" t="s">
        <v>187</v>
      </c>
    </row>
    <row r="1010" spans="1:11">
      <c r="A1010" s="2">
        <f t="shared" si="86"/>
        <v>1009</v>
      </c>
      <c r="B1010" s="210" t="s">
        <v>210</v>
      </c>
      <c r="C1010" s="2">
        <v>2024</v>
      </c>
      <c r="D1010" s="2" t="s">
        <v>211</v>
      </c>
      <c r="E1010" s="2" t="s">
        <v>211</v>
      </c>
      <c r="F1010" s="18">
        <v>45323</v>
      </c>
      <c r="G1010" s="2">
        <v>29</v>
      </c>
      <c r="H1010" s="19">
        <v>45334</v>
      </c>
      <c r="I1010" t="s">
        <v>328</v>
      </c>
      <c r="J1010" s="2">
        <v>1</v>
      </c>
      <c r="K1010" s="211" t="s">
        <v>189</v>
      </c>
    </row>
    <row r="1011" spans="1:11">
      <c r="A1011" s="2">
        <f t="shared" ref="A1011:A1016" si="87">A1010+1</f>
        <v>1010</v>
      </c>
      <c r="B1011" s="210" t="s">
        <v>210</v>
      </c>
      <c r="C1011" s="2">
        <v>2024</v>
      </c>
      <c r="D1011" s="2" t="s">
        <v>211</v>
      </c>
      <c r="E1011" s="2" t="s">
        <v>211</v>
      </c>
      <c r="F1011" s="18">
        <v>45323</v>
      </c>
      <c r="G1011" s="2">
        <v>29</v>
      </c>
      <c r="H1011" s="19">
        <v>45334</v>
      </c>
      <c r="I1011" t="s">
        <v>384</v>
      </c>
      <c r="J1011" s="2">
        <v>2</v>
      </c>
      <c r="K1011" s="211" t="s">
        <v>185</v>
      </c>
    </row>
    <row r="1012" spans="1:11">
      <c r="A1012" s="2">
        <f t="shared" si="87"/>
        <v>1011</v>
      </c>
      <c r="B1012" s="210" t="s">
        <v>210</v>
      </c>
      <c r="C1012" s="2">
        <v>2024</v>
      </c>
      <c r="D1012" s="2" t="s">
        <v>211</v>
      </c>
      <c r="E1012" s="2" t="s">
        <v>211</v>
      </c>
      <c r="F1012" s="18">
        <v>45323</v>
      </c>
      <c r="G1012" s="2">
        <v>29</v>
      </c>
      <c r="H1012" s="19">
        <v>45334</v>
      </c>
      <c r="I1012" s="3" t="s">
        <v>701</v>
      </c>
      <c r="J1012" s="2">
        <v>1</v>
      </c>
      <c r="K1012" s="211" t="s">
        <v>187</v>
      </c>
    </row>
    <row r="1013" spans="1:11">
      <c r="A1013" s="2">
        <f t="shared" si="87"/>
        <v>1012</v>
      </c>
      <c r="B1013" s="210" t="s">
        <v>210</v>
      </c>
      <c r="C1013" s="2">
        <v>2024</v>
      </c>
      <c r="D1013" s="2" t="s">
        <v>211</v>
      </c>
      <c r="E1013" s="2" t="s">
        <v>211</v>
      </c>
      <c r="F1013" s="18">
        <v>45323</v>
      </c>
      <c r="G1013" s="2">
        <v>29</v>
      </c>
      <c r="H1013" s="19">
        <v>45335</v>
      </c>
      <c r="I1013" s="211" t="s">
        <v>1468</v>
      </c>
      <c r="J1013" s="2">
        <v>1</v>
      </c>
      <c r="K1013" s="211" t="s">
        <v>185</v>
      </c>
    </row>
    <row r="1014" spans="1:11">
      <c r="A1014" s="2">
        <f t="shared" si="87"/>
        <v>1013</v>
      </c>
      <c r="B1014" s="210" t="s">
        <v>210</v>
      </c>
      <c r="C1014" s="2">
        <v>2024</v>
      </c>
      <c r="D1014" s="2" t="s">
        <v>211</v>
      </c>
      <c r="E1014" s="2" t="s">
        <v>211</v>
      </c>
      <c r="F1014" s="18">
        <v>45323</v>
      </c>
      <c r="G1014" s="2">
        <v>29</v>
      </c>
      <c r="H1014" s="19">
        <v>45335</v>
      </c>
      <c r="I1014" s="211" t="s">
        <v>1468</v>
      </c>
      <c r="J1014" s="2">
        <v>1</v>
      </c>
      <c r="K1014" s="211" t="s">
        <v>187</v>
      </c>
    </row>
    <row r="1015" spans="1:11">
      <c r="A1015" s="2">
        <f t="shared" si="87"/>
        <v>1014</v>
      </c>
      <c r="B1015" s="210" t="s">
        <v>210</v>
      </c>
      <c r="C1015" s="2">
        <v>2024</v>
      </c>
      <c r="D1015" s="2" t="s">
        <v>211</v>
      </c>
      <c r="E1015" s="2" t="s">
        <v>211</v>
      </c>
      <c r="F1015" s="18">
        <v>45323</v>
      </c>
      <c r="G1015" s="2">
        <v>29</v>
      </c>
      <c r="H1015" s="19">
        <v>45335</v>
      </c>
      <c r="I1015" s="211" t="s">
        <v>1468</v>
      </c>
      <c r="J1015" s="2">
        <v>1</v>
      </c>
      <c r="K1015" s="211" t="s">
        <v>186</v>
      </c>
    </row>
    <row r="1016" spans="1:11">
      <c r="A1016" s="2">
        <f t="shared" si="87"/>
        <v>1015</v>
      </c>
      <c r="B1016" s="210" t="s">
        <v>210</v>
      </c>
      <c r="C1016" s="2">
        <v>2024</v>
      </c>
      <c r="D1016" s="2" t="s">
        <v>211</v>
      </c>
      <c r="E1016" s="2" t="s">
        <v>211</v>
      </c>
      <c r="F1016" s="18">
        <v>45323</v>
      </c>
      <c r="G1016" s="2">
        <v>29</v>
      </c>
      <c r="H1016" s="19">
        <v>45335</v>
      </c>
      <c r="I1016" s="211" t="s">
        <v>1468</v>
      </c>
      <c r="J1016" s="2">
        <v>1</v>
      </c>
      <c r="K1016" s="211" t="s">
        <v>189</v>
      </c>
    </row>
    <row r="1017" spans="1:11">
      <c r="A1017" s="2">
        <f t="shared" ref="A1017:A1018" si="88">A1016+1</f>
        <v>1016</v>
      </c>
      <c r="B1017" s="210" t="s">
        <v>210</v>
      </c>
      <c r="C1017" s="2">
        <v>2024</v>
      </c>
      <c r="D1017" s="2" t="s">
        <v>211</v>
      </c>
      <c r="E1017" s="2" t="s">
        <v>211</v>
      </c>
      <c r="F1017" s="18">
        <v>45323</v>
      </c>
      <c r="G1017" s="2">
        <v>29</v>
      </c>
      <c r="H1017" s="19">
        <v>45335</v>
      </c>
      <c r="I1017" s="211" t="s">
        <v>1468</v>
      </c>
      <c r="J1017" s="2">
        <v>1</v>
      </c>
      <c r="K1017" s="211" t="s">
        <v>189</v>
      </c>
    </row>
    <row r="1018" spans="1:11">
      <c r="A1018" s="2">
        <f t="shared" si="88"/>
        <v>1017</v>
      </c>
      <c r="B1018" s="210" t="s">
        <v>210</v>
      </c>
      <c r="C1018" s="2">
        <v>2024</v>
      </c>
      <c r="D1018" s="2" t="s">
        <v>211</v>
      </c>
      <c r="E1018" s="2" t="s">
        <v>211</v>
      </c>
      <c r="F1018" s="18">
        <v>45323</v>
      </c>
      <c r="G1018" s="2">
        <v>29</v>
      </c>
      <c r="H1018" s="19">
        <v>45335</v>
      </c>
      <c r="I1018" s="211" t="s">
        <v>1468</v>
      </c>
      <c r="J1018" s="2">
        <v>1</v>
      </c>
      <c r="K1018" s="211" t="s">
        <v>189</v>
      </c>
    </row>
    <row r="1019" spans="1:11">
      <c r="A1019" s="2">
        <f>A1018+1</f>
        <v>1018</v>
      </c>
      <c r="B1019" s="210" t="s">
        <v>210</v>
      </c>
      <c r="C1019" s="2">
        <v>2024</v>
      </c>
      <c r="D1019" s="2" t="s">
        <v>211</v>
      </c>
      <c r="E1019" s="2" t="s">
        <v>211</v>
      </c>
      <c r="F1019" s="18">
        <v>45323</v>
      </c>
      <c r="G1019" s="2">
        <v>29</v>
      </c>
      <c r="H1019" s="19">
        <v>45335</v>
      </c>
      <c r="I1019" s="212" t="s">
        <v>508</v>
      </c>
      <c r="J1019" s="2">
        <v>1</v>
      </c>
      <c r="K1019" s="213" t="s">
        <v>785</v>
      </c>
    </row>
    <row r="1020" spans="1:11">
      <c r="A1020" s="2">
        <f>A1019+1</f>
        <v>1019</v>
      </c>
      <c r="B1020" s="210" t="s">
        <v>210</v>
      </c>
      <c r="C1020" s="2">
        <v>2024</v>
      </c>
      <c r="D1020" s="2" t="s">
        <v>211</v>
      </c>
      <c r="E1020" s="2" t="s">
        <v>211</v>
      </c>
      <c r="F1020" s="18">
        <v>45323</v>
      </c>
      <c r="G1020" s="2">
        <v>29</v>
      </c>
      <c r="H1020" s="19">
        <v>45336</v>
      </c>
      <c r="I1020" t="s">
        <v>339</v>
      </c>
      <c r="J1020" s="2">
        <v>1</v>
      </c>
      <c r="K1020" s="3" t="s">
        <v>188</v>
      </c>
    </row>
    <row r="1021" spans="1:11">
      <c r="A1021" s="2">
        <f>A1020+1</f>
        <v>1020</v>
      </c>
      <c r="B1021" s="210" t="s">
        <v>210</v>
      </c>
      <c r="C1021" s="2">
        <v>2024</v>
      </c>
      <c r="D1021" s="2" t="s">
        <v>211</v>
      </c>
      <c r="E1021" s="2" t="s">
        <v>211</v>
      </c>
      <c r="F1021" s="18">
        <v>45323</v>
      </c>
      <c r="G1021" s="2">
        <v>29</v>
      </c>
      <c r="H1021" s="19">
        <v>45338</v>
      </c>
      <c r="I1021" t="s">
        <v>328</v>
      </c>
      <c r="J1021" s="2">
        <v>1</v>
      </c>
      <c r="K1021" s="211" t="s">
        <v>185</v>
      </c>
    </row>
    <row r="1022" spans="1:11">
      <c r="A1022" s="2">
        <f>A1021+1</f>
        <v>1021</v>
      </c>
      <c r="B1022" s="210" t="s">
        <v>210</v>
      </c>
      <c r="C1022" s="2">
        <v>2024</v>
      </c>
      <c r="D1022" s="2" t="s">
        <v>211</v>
      </c>
      <c r="E1022" s="2" t="s">
        <v>211</v>
      </c>
      <c r="F1022" s="18">
        <v>45323</v>
      </c>
      <c r="G1022" s="2">
        <v>29</v>
      </c>
      <c r="H1022" s="19">
        <v>45338</v>
      </c>
      <c r="I1022" t="s">
        <v>319</v>
      </c>
      <c r="J1022" s="2">
        <v>1</v>
      </c>
      <c r="K1022" s="211" t="s">
        <v>185</v>
      </c>
    </row>
    <row r="1023" spans="1:11">
      <c r="A1023" s="2">
        <f t="shared" ref="A1023:A1024" si="89">A1022+1</f>
        <v>1022</v>
      </c>
      <c r="B1023" s="210" t="s">
        <v>210</v>
      </c>
      <c r="C1023" s="2">
        <v>2024</v>
      </c>
      <c r="D1023" s="2" t="s">
        <v>211</v>
      </c>
      <c r="E1023" s="2" t="s">
        <v>211</v>
      </c>
      <c r="F1023" s="18">
        <v>45323</v>
      </c>
      <c r="G1023" s="2">
        <v>29</v>
      </c>
      <c r="H1023" s="19">
        <v>45339</v>
      </c>
      <c r="I1023" s="211" t="s">
        <v>334</v>
      </c>
      <c r="J1023" s="2">
        <v>2</v>
      </c>
      <c r="K1023" s="214" t="s">
        <v>189</v>
      </c>
    </row>
    <row r="1024" spans="1:11">
      <c r="A1024" s="2">
        <f t="shared" si="89"/>
        <v>1023</v>
      </c>
      <c r="B1024" s="210" t="s">
        <v>210</v>
      </c>
      <c r="C1024" s="2">
        <v>2024</v>
      </c>
      <c r="D1024" s="2" t="s">
        <v>211</v>
      </c>
      <c r="E1024" s="2" t="s">
        <v>211</v>
      </c>
      <c r="F1024" s="18">
        <v>45323</v>
      </c>
      <c r="G1024" s="2">
        <v>29</v>
      </c>
      <c r="H1024" s="19">
        <v>45339</v>
      </c>
      <c r="I1024" t="s">
        <v>319</v>
      </c>
      <c r="J1024" s="2">
        <v>1</v>
      </c>
      <c r="K1024" s="214" t="s">
        <v>188</v>
      </c>
    </row>
    <row r="1025" spans="1:11">
      <c r="A1025" s="2">
        <f t="shared" ref="A1025:A1026" si="90">A1024+1</f>
        <v>1024</v>
      </c>
      <c r="B1025" s="210" t="s">
        <v>210</v>
      </c>
      <c r="C1025" s="2">
        <v>2024</v>
      </c>
      <c r="D1025" s="2" t="s">
        <v>211</v>
      </c>
      <c r="E1025" s="2" t="s">
        <v>211</v>
      </c>
      <c r="F1025" s="18">
        <v>45323</v>
      </c>
      <c r="G1025" s="2">
        <v>29</v>
      </c>
      <c r="H1025" s="19">
        <v>45341</v>
      </c>
      <c r="I1025" t="s">
        <v>319</v>
      </c>
      <c r="J1025" s="2">
        <v>1</v>
      </c>
      <c r="K1025" s="214" t="s">
        <v>185</v>
      </c>
    </row>
    <row r="1026" spans="1:11">
      <c r="A1026" s="2">
        <f t="shared" si="90"/>
        <v>1025</v>
      </c>
      <c r="B1026" s="210" t="s">
        <v>210</v>
      </c>
      <c r="C1026" s="2">
        <v>2024</v>
      </c>
      <c r="D1026" s="2" t="s">
        <v>211</v>
      </c>
      <c r="E1026" s="2" t="s">
        <v>211</v>
      </c>
      <c r="F1026" s="18">
        <v>45323</v>
      </c>
      <c r="G1026" s="2">
        <v>29</v>
      </c>
      <c r="H1026" s="19">
        <v>45341</v>
      </c>
      <c r="I1026" s="211" t="s">
        <v>360</v>
      </c>
      <c r="J1026" s="2">
        <v>1</v>
      </c>
      <c r="K1026" s="214" t="s">
        <v>189</v>
      </c>
    </row>
    <row r="1027" spans="1:11">
      <c r="A1027" s="2">
        <f>A1026+1</f>
        <v>1026</v>
      </c>
      <c r="B1027" s="210" t="s">
        <v>210</v>
      </c>
      <c r="C1027" s="2">
        <v>2024</v>
      </c>
      <c r="D1027" s="2" t="s">
        <v>211</v>
      </c>
      <c r="E1027" s="2" t="s">
        <v>211</v>
      </c>
      <c r="F1027" s="18">
        <v>45323</v>
      </c>
      <c r="G1027" s="2">
        <v>29</v>
      </c>
      <c r="H1027" s="19">
        <v>45341</v>
      </c>
      <c r="I1027" s="212" t="s">
        <v>508</v>
      </c>
      <c r="J1027" s="2">
        <v>1</v>
      </c>
      <c r="K1027" s="213" t="s">
        <v>508</v>
      </c>
    </row>
    <row r="1028" spans="1:11">
      <c r="A1028" s="2">
        <f>A1027+1</f>
        <v>1027</v>
      </c>
      <c r="B1028" s="210" t="s">
        <v>210</v>
      </c>
      <c r="C1028" s="2">
        <v>2024</v>
      </c>
      <c r="D1028" s="2" t="s">
        <v>211</v>
      </c>
      <c r="E1028" s="2" t="s">
        <v>211</v>
      </c>
      <c r="F1028" s="18">
        <v>45323</v>
      </c>
      <c r="G1028" s="2">
        <v>29</v>
      </c>
      <c r="H1028" s="19">
        <v>45342</v>
      </c>
      <c r="I1028" s="212" t="s">
        <v>1481</v>
      </c>
      <c r="J1028" s="2">
        <v>1</v>
      </c>
      <c r="K1028" s="213" t="s">
        <v>1481</v>
      </c>
    </row>
    <row r="1029" spans="1:11">
      <c r="A1029" s="2">
        <f t="shared" ref="A1029:A1030" si="91">A1028+1</f>
        <v>1028</v>
      </c>
      <c r="B1029" s="210" t="s">
        <v>210</v>
      </c>
      <c r="C1029" s="2">
        <v>2024</v>
      </c>
      <c r="D1029" s="2" t="s">
        <v>211</v>
      </c>
      <c r="E1029" s="2" t="s">
        <v>211</v>
      </c>
      <c r="F1029" s="18">
        <v>45323</v>
      </c>
      <c r="G1029" s="2">
        <v>29</v>
      </c>
      <c r="H1029" s="19">
        <v>45343</v>
      </c>
      <c r="I1029" s="3" t="s">
        <v>701</v>
      </c>
      <c r="J1029" s="2">
        <v>1</v>
      </c>
      <c r="K1029" s="213" t="s">
        <v>786</v>
      </c>
    </row>
    <row r="1030" spans="1:11">
      <c r="A1030" s="2">
        <f t="shared" si="91"/>
        <v>1029</v>
      </c>
      <c r="B1030" s="210" t="s">
        <v>210</v>
      </c>
      <c r="C1030" s="2">
        <v>2024</v>
      </c>
      <c r="D1030" s="2" t="s">
        <v>211</v>
      </c>
      <c r="E1030" s="2" t="s">
        <v>211</v>
      </c>
      <c r="F1030" s="18">
        <v>45323</v>
      </c>
      <c r="G1030" s="2">
        <v>29</v>
      </c>
      <c r="H1030" s="19">
        <v>45343</v>
      </c>
      <c r="I1030" s="214" t="s">
        <v>706</v>
      </c>
      <c r="J1030" s="2">
        <v>1</v>
      </c>
      <c r="K1030" s="213" t="s">
        <v>787</v>
      </c>
    </row>
    <row r="1031" spans="1:11">
      <c r="A1031" s="2">
        <f t="shared" ref="A1031:A1032" si="92">A1030+1</f>
        <v>1030</v>
      </c>
      <c r="B1031" s="210" t="s">
        <v>210</v>
      </c>
      <c r="C1031" s="2">
        <v>2024</v>
      </c>
      <c r="D1031" s="2" t="s">
        <v>211</v>
      </c>
      <c r="E1031" s="2" t="s">
        <v>211</v>
      </c>
      <c r="F1031" s="18">
        <v>45323</v>
      </c>
      <c r="G1031" s="2">
        <v>29</v>
      </c>
      <c r="H1031" s="19">
        <v>45344</v>
      </c>
      <c r="I1031" s="211" t="s">
        <v>320</v>
      </c>
      <c r="J1031" s="2">
        <v>1</v>
      </c>
      <c r="K1031" s="214" t="s">
        <v>185</v>
      </c>
    </row>
    <row r="1032" spans="1:11">
      <c r="A1032" s="2">
        <f t="shared" si="92"/>
        <v>1031</v>
      </c>
      <c r="B1032" s="210" t="s">
        <v>210</v>
      </c>
      <c r="C1032" s="2">
        <v>2024</v>
      </c>
      <c r="D1032" s="2" t="s">
        <v>211</v>
      </c>
      <c r="E1032" s="2" t="s">
        <v>211</v>
      </c>
      <c r="F1032" s="18">
        <v>45323</v>
      </c>
      <c r="G1032" s="2">
        <v>29</v>
      </c>
      <c r="H1032" s="19">
        <v>45344</v>
      </c>
      <c r="I1032" s="211" t="s">
        <v>286</v>
      </c>
      <c r="J1032" s="2">
        <v>1</v>
      </c>
      <c r="K1032" s="214" t="s">
        <v>185</v>
      </c>
    </row>
    <row r="1033" spans="1:11">
      <c r="A1033" s="2">
        <f>A1032+1</f>
        <v>1032</v>
      </c>
      <c r="B1033" s="210" t="s">
        <v>210</v>
      </c>
      <c r="C1033" s="2">
        <v>2024</v>
      </c>
      <c r="D1033" s="2" t="s">
        <v>211</v>
      </c>
      <c r="E1033" s="2" t="s">
        <v>211</v>
      </c>
      <c r="F1033" s="18">
        <v>45323</v>
      </c>
      <c r="G1033" s="2">
        <v>29</v>
      </c>
      <c r="H1033" s="19">
        <v>45345</v>
      </c>
      <c r="I1033" s="3" t="s">
        <v>701</v>
      </c>
      <c r="J1033" s="2">
        <v>1</v>
      </c>
      <c r="K1033" s="213" t="s">
        <v>788</v>
      </c>
    </row>
    <row r="1034" spans="1:11">
      <c r="A1034" s="2">
        <f>A1033+1</f>
        <v>1033</v>
      </c>
      <c r="B1034" s="210" t="s">
        <v>210</v>
      </c>
      <c r="C1034" s="2">
        <v>2024</v>
      </c>
      <c r="D1034" s="2" t="s">
        <v>211</v>
      </c>
      <c r="E1034" s="2" t="s">
        <v>211</v>
      </c>
      <c r="F1034" s="18">
        <v>45323</v>
      </c>
      <c r="G1034" s="2">
        <v>29</v>
      </c>
      <c r="H1034" s="19">
        <v>45346</v>
      </c>
      <c r="I1034" s="3" t="s">
        <v>701</v>
      </c>
      <c r="J1034" s="2">
        <v>1</v>
      </c>
      <c r="K1034" s="212" t="s">
        <v>789</v>
      </c>
    </row>
    <row r="1035" spans="1:11">
      <c r="A1035" s="2">
        <f>A1034+1</f>
        <v>1034</v>
      </c>
      <c r="B1035" s="210" t="s">
        <v>210</v>
      </c>
      <c r="C1035" s="2">
        <v>2024</v>
      </c>
      <c r="D1035" s="2" t="s">
        <v>211</v>
      </c>
      <c r="E1035" s="2" t="s">
        <v>211</v>
      </c>
      <c r="F1035" s="18">
        <v>45323</v>
      </c>
      <c r="G1035" s="2">
        <v>29</v>
      </c>
      <c r="H1035" s="19">
        <v>45346</v>
      </c>
      <c r="I1035" s="3" t="s">
        <v>701</v>
      </c>
      <c r="J1035" s="2">
        <v>1</v>
      </c>
      <c r="K1035" s="212" t="s">
        <v>790</v>
      </c>
    </row>
    <row r="1036" spans="1:11">
      <c r="A1036" s="2">
        <f>A1035+1</f>
        <v>1035</v>
      </c>
      <c r="B1036" s="210" t="s">
        <v>210</v>
      </c>
      <c r="C1036" s="2">
        <v>2024</v>
      </c>
      <c r="D1036" s="2" t="s">
        <v>211</v>
      </c>
      <c r="E1036" s="2" t="s">
        <v>211</v>
      </c>
      <c r="F1036" s="18">
        <v>45323</v>
      </c>
      <c r="G1036" s="2">
        <v>29</v>
      </c>
      <c r="H1036" s="19">
        <v>45346</v>
      </c>
      <c r="I1036" s="3" t="s">
        <v>701</v>
      </c>
      <c r="J1036" s="2">
        <v>1</v>
      </c>
      <c r="K1036" s="212" t="s">
        <v>791</v>
      </c>
    </row>
    <row r="1037" spans="1:11">
      <c r="A1037" s="2">
        <f>A1036+1</f>
        <v>1036</v>
      </c>
      <c r="B1037" s="210" t="s">
        <v>210</v>
      </c>
      <c r="C1037" s="2">
        <v>2024</v>
      </c>
      <c r="D1037" s="2" t="s">
        <v>211</v>
      </c>
      <c r="E1037" s="2" t="s">
        <v>211</v>
      </c>
      <c r="F1037" s="18">
        <v>45323</v>
      </c>
      <c r="G1037" s="2">
        <v>29</v>
      </c>
      <c r="H1037" s="19">
        <v>45346</v>
      </c>
      <c r="I1037" s="3" t="s">
        <v>701</v>
      </c>
      <c r="J1037" s="2">
        <v>1</v>
      </c>
      <c r="K1037" s="212" t="s">
        <v>792</v>
      </c>
    </row>
    <row r="1038" spans="1:11">
      <c r="A1038" s="2">
        <f t="shared" ref="A1038:A1040" si="93">A1037+1</f>
        <v>1037</v>
      </c>
      <c r="B1038" s="210" t="s">
        <v>210</v>
      </c>
      <c r="C1038" s="2">
        <v>2024</v>
      </c>
      <c r="D1038" s="2" t="s">
        <v>211</v>
      </c>
      <c r="E1038" s="2" t="s">
        <v>211</v>
      </c>
      <c r="F1038" s="18">
        <v>45323</v>
      </c>
      <c r="G1038" s="2">
        <v>29</v>
      </c>
      <c r="H1038" s="19">
        <v>45348</v>
      </c>
      <c r="I1038" s="3" t="s">
        <v>701</v>
      </c>
      <c r="J1038" s="2">
        <v>1</v>
      </c>
      <c r="K1038" s="213" t="s">
        <v>793</v>
      </c>
    </row>
    <row r="1039" spans="1:11">
      <c r="A1039" s="2">
        <f t="shared" si="93"/>
        <v>1038</v>
      </c>
      <c r="B1039" s="210" t="s">
        <v>210</v>
      </c>
      <c r="C1039" s="2">
        <v>2024</v>
      </c>
      <c r="D1039" s="2" t="s">
        <v>211</v>
      </c>
      <c r="E1039" s="2" t="s">
        <v>211</v>
      </c>
      <c r="F1039" s="18">
        <v>45323</v>
      </c>
      <c r="G1039" s="2">
        <v>29</v>
      </c>
      <c r="H1039" s="19">
        <v>45348</v>
      </c>
      <c r="I1039" s="3" t="s">
        <v>701</v>
      </c>
      <c r="J1039" s="2">
        <v>1</v>
      </c>
      <c r="K1039" s="213" t="s">
        <v>794</v>
      </c>
    </row>
    <row r="1040" spans="1:11">
      <c r="A1040" s="2">
        <f t="shared" si="93"/>
        <v>1039</v>
      </c>
      <c r="B1040" s="210" t="s">
        <v>210</v>
      </c>
      <c r="C1040" s="2">
        <v>2024</v>
      </c>
      <c r="D1040" s="2" t="s">
        <v>211</v>
      </c>
      <c r="E1040" s="2" t="s">
        <v>211</v>
      </c>
      <c r="F1040" s="18">
        <v>45323</v>
      </c>
      <c r="G1040" s="2">
        <v>29</v>
      </c>
      <c r="H1040" s="19">
        <v>45348</v>
      </c>
      <c r="I1040" s="3" t="s">
        <v>701</v>
      </c>
      <c r="J1040" s="2">
        <v>1</v>
      </c>
      <c r="K1040" s="213" t="s">
        <v>795</v>
      </c>
    </row>
    <row r="1041" spans="1:11">
      <c r="A1041" s="2">
        <f>A1040+1</f>
        <v>1040</v>
      </c>
      <c r="B1041" s="210" t="s">
        <v>210</v>
      </c>
      <c r="C1041" s="2">
        <v>2024</v>
      </c>
      <c r="D1041" s="2" t="s">
        <v>211</v>
      </c>
      <c r="E1041" s="2" t="s">
        <v>211</v>
      </c>
      <c r="F1041" s="18">
        <v>45323</v>
      </c>
      <c r="G1041" s="2">
        <v>29</v>
      </c>
      <c r="H1041" s="19">
        <v>45348</v>
      </c>
      <c r="I1041" s="211" t="s">
        <v>1468</v>
      </c>
      <c r="J1041" s="2">
        <v>1</v>
      </c>
      <c r="K1041" s="211" t="s">
        <v>1468</v>
      </c>
    </row>
    <row r="1042" spans="1:11">
      <c r="A1042" s="2">
        <f t="shared" ref="A1042:A1043" si="94">A1041+1</f>
        <v>1041</v>
      </c>
      <c r="B1042" s="210" t="s">
        <v>210</v>
      </c>
      <c r="C1042" s="2">
        <v>2024</v>
      </c>
      <c r="D1042" s="2" t="s">
        <v>211</v>
      </c>
      <c r="E1042" s="2" t="s">
        <v>211</v>
      </c>
      <c r="F1042" s="18">
        <v>45323</v>
      </c>
      <c r="G1042" s="2">
        <v>29</v>
      </c>
      <c r="H1042" s="19">
        <v>45348</v>
      </c>
      <c r="I1042" s="3" t="s">
        <v>328</v>
      </c>
      <c r="J1042" s="2">
        <v>1</v>
      </c>
      <c r="K1042" s="214" t="s">
        <v>185</v>
      </c>
    </row>
    <row r="1043" spans="1:11">
      <c r="A1043" s="2">
        <f t="shared" si="94"/>
        <v>1042</v>
      </c>
      <c r="B1043" s="210" t="s">
        <v>210</v>
      </c>
      <c r="C1043" s="2">
        <v>2024</v>
      </c>
      <c r="D1043" s="2" t="s">
        <v>211</v>
      </c>
      <c r="E1043" s="2" t="s">
        <v>211</v>
      </c>
      <c r="F1043" s="18">
        <v>45323</v>
      </c>
      <c r="G1043" s="2">
        <v>29</v>
      </c>
      <c r="H1043" s="19">
        <v>45348</v>
      </c>
      <c r="I1043" s="3" t="s">
        <v>384</v>
      </c>
      <c r="J1043" s="2">
        <v>2</v>
      </c>
      <c r="K1043" s="214" t="s">
        <v>185</v>
      </c>
    </row>
    <row r="1044" spans="1:11">
      <c r="A1044" s="2">
        <f>A1043+1</f>
        <v>1043</v>
      </c>
      <c r="B1044" s="210" t="s">
        <v>210</v>
      </c>
      <c r="C1044" s="2">
        <v>2024</v>
      </c>
      <c r="D1044" s="2" t="s">
        <v>211</v>
      </c>
      <c r="E1044" s="2" t="s">
        <v>211</v>
      </c>
      <c r="F1044" s="18">
        <v>45323</v>
      </c>
      <c r="G1044" s="2">
        <v>29</v>
      </c>
      <c r="H1044" s="19">
        <v>45350</v>
      </c>
      <c r="I1044" s="3" t="s">
        <v>328</v>
      </c>
      <c r="J1044" s="2">
        <v>1</v>
      </c>
      <c r="K1044" s="214" t="s">
        <v>188</v>
      </c>
    </row>
    <row r="1045" spans="1:11">
      <c r="A1045" s="2">
        <f t="shared" ref="A1045:A1047" si="95">A1044+1</f>
        <v>1044</v>
      </c>
      <c r="B1045" s="210" t="s">
        <v>210</v>
      </c>
      <c r="C1045" s="2">
        <v>2024</v>
      </c>
      <c r="D1045" s="2" t="s">
        <v>211</v>
      </c>
      <c r="E1045" s="2" t="s">
        <v>211</v>
      </c>
      <c r="F1045" s="18">
        <v>45352</v>
      </c>
      <c r="G1045" s="2">
        <v>31</v>
      </c>
      <c r="H1045" s="19">
        <v>45352</v>
      </c>
      <c r="I1045" s="3" t="s">
        <v>701</v>
      </c>
      <c r="J1045" s="2">
        <v>1</v>
      </c>
      <c r="K1045" s="212" t="s">
        <v>796</v>
      </c>
    </row>
    <row r="1046" spans="1:11">
      <c r="A1046" s="2">
        <f t="shared" si="95"/>
        <v>1045</v>
      </c>
      <c r="B1046" s="210" t="s">
        <v>210</v>
      </c>
      <c r="C1046" s="2">
        <v>2024</v>
      </c>
      <c r="D1046" s="2" t="s">
        <v>211</v>
      </c>
      <c r="E1046" s="2" t="s">
        <v>211</v>
      </c>
      <c r="F1046" s="18">
        <v>45352</v>
      </c>
      <c r="G1046" s="2">
        <v>31</v>
      </c>
      <c r="H1046" s="19">
        <v>45352</v>
      </c>
      <c r="I1046" s="3" t="s">
        <v>701</v>
      </c>
      <c r="J1046" s="2">
        <v>1</v>
      </c>
      <c r="K1046" s="212" t="s">
        <v>737</v>
      </c>
    </row>
    <row r="1047" spans="1:11">
      <c r="A1047" s="2">
        <f t="shared" si="95"/>
        <v>1046</v>
      </c>
      <c r="B1047" s="210" t="s">
        <v>210</v>
      </c>
      <c r="C1047" s="2">
        <v>2024</v>
      </c>
      <c r="D1047" s="2" t="s">
        <v>211</v>
      </c>
      <c r="E1047" s="2" t="s">
        <v>211</v>
      </c>
      <c r="F1047" s="18">
        <v>45352</v>
      </c>
      <c r="G1047" s="2">
        <v>31</v>
      </c>
      <c r="H1047" s="19">
        <v>45352</v>
      </c>
      <c r="I1047" s="3" t="s">
        <v>701</v>
      </c>
      <c r="J1047" s="2">
        <v>1</v>
      </c>
      <c r="K1047" s="212" t="s">
        <v>797</v>
      </c>
    </row>
    <row r="1048" spans="1:11">
      <c r="A1048" s="2">
        <f>A1047+1</f>
        <v>1047</v>
      </c>
      <c r="B1048" s="210" t="s">
        <v>210</v>
      </c>
      <c r="C1048" s="2">
        <v>2024</v>
      </c>
      <c r="D1048" s="2" t="s">
        <v>211</v>
      </c>
      <c r="E1048" s="2" t="s">
        <v>211</v>
      </c>
      <c r="F1048" s="18">
        <v>45352</v>
      </c>
      <c r="G1048" s="2">
        <v>31</v>
      </c>
      <c r="H1048" s="19">
        <v>45353</v>
      </c>
      <c r="I1048" s="3" t="s">
        <v>701</v>
      </c>
      <c r="J1048" s="2">
        <v>1</v>
      </c>
      <c r="K1048" s="213" t="s">
        <v>798</v>
      </c>
    </row>
    <row r="1049" spans="1:11">
      <c r="A1049" s="2">
        <f t="shared" ref="A1049:A1052" si="96">A1048+1</f>
        <v>1048</v>
      </c>
      <c r="B1049" s="210" t="s">
        <v>210</v>
      </c>
      <c r="C1049" s="2">
        <v>2024</v>
      </c>
      <c r="D1049" s="2" t="s">
        <v>211</v>
      </c>
      <c r="E1049" s="2" t="s">
        <v>211</v>
      </c>
      <c r="F1049" s="18">
        <v>45352</v>
      </c>
      <c r="G1049" s="2">
        <v>31</v>
      </c>
      <c r="H1049" s="19">
        <v>45357</v>
      </c>
      <c r="I1049" s="3" t="s">
        <v>701</v>
      </c>
      <c r="J1049" s="2">
        <v>1</v>
      </c>
      <c r="K1049" s="213" t="s">
        <v>799</v>
      </c>
    </row>
    <row r="1050" spans="1:11">
      <c r="A1050" s="2">
        <f t="shared" si="96"/>
        <v>1049</v>
      </c>
      <c r="B1050" s="210" t="s">
        <v>210</v>
      </c>
      <c r="C1050" s="2">
        <v>2024</v>
      </c>
      <c r="D1050" s="2" t="s">
        <v>211</v>
      </c>
      <c r="E1050" s="2" t="s">
        <v>211</v>
      </c>
      <c r="F1050" s="18">
        <v>45352</v>
      </c>
      <c r="G1050" s="2">
        <v>31</v>
      </c>
      <c r="H1050" s="19">
        <v>45357</v>
      </c>
      <c r="I1050" s="3" t="s">
        <v>701</v>
      </c>
      <c r="J1050" s="2">
        <v>1</v>
      </c>
      <c r="K1050" s="213" t="s">
        <v>800</v>
      </c>
    </row>
    <row r="1051" spans="1:11">
      <c r="A1051" s="2">
        <f t="shared" si="96"/>
        <v>1050</v>
      </c>
      <c r="B1051" s="210" t="s">
        <v>210</v>
      </c>
      <c r="C1051" s="2">
        <v>2024</v>
      </c>
      <c r="D1051" s="2" t="s">
        <v>211</v>
      </c>
      <c r="E1051" s="2" t="s">
        <v>211</v>
      </c>
      <c r="F1051" s="18">
        <v>45352</v>
      </c>
      <c r="G1051" s="2">
        <v>31</v>
      </c>
      <c r="H1051" s="19">
        <v>45357</v>
      </c>
      <c r="I1051" s="3" t="s">
        <v>701</v>
      </c>
      <c r="J1051" s="2">
        <v>1</v>
      </c>
      <c r="K1051" s="213" t="s">
        <v>801</v>
      </c>
    </row>
    <row r="1052" spans="1:11">
      <c r="A1052" s="2">
        <f t="shared" si="96"/>
        <v>1051</v>
      </c>
      <c r="B1052" s="210" t="s">
        <v>210</v>
      </c>
      <c r="C1052" s="2">
        <v>2024</v>
      </c>
      <c r="D1052" s="2" t="s">
        <v>211</v>
      </c>
      <c r="E1052" s="2" t="s">
        <v>211</v>
      </c>
      <c r="F1052" s="18">
        <v>45352</v>
      </c>
      <c r="G1052" s="2">
        <v>31</v>
      </c>
      <c r="H1052" s="19">
        <v>45357</v>
      </c>
      <c r="I1052" s="3" t="s">
        <v>701</v>
      </c>
      <c r="J1052" s="2">
        <v>1</v>
      </c>
      <c r="K1052" s="213" t="s">
        <v>709</v>
      </c>
    </row>
    <row r="1053" spans="1:11">
      <c r="A1053" s="2">
        <f t="shared" ref="A1053:A1058" si="97">A1052+1</f>
        <v>1052</v>
      </c>
      <c r="B1053" s="210" t="s">
        <v>210</v>
      </c>
      <c r="C1053" s="2">
        <v>2024</v>
      </c>
      <c r="D1053" s="2" t="s">
        <v>211</v>
      </c>
      <c r="E1053" s="2" t="s">
        <v>211</v>
      </c>
      <c r="F1053" s="18">
        <v>45352</v>
      </c>
      <c r="G1053" s="2">
        <v>31</v>
      </c>
      <c r="H1053" s="19">
        <v>45359</v>
      </c>
      <c r="I1053" s="3" t="s">
        <v>701</v>
      </c>
      <c r="J1053" s="2">
        <v>1</v>
      </c>
      <c r="K1053" s="213" t="s">
        <v>802</v>
      </c>
    </row>
    <row r="1054" spans="1:11">
      <c r="A1054" s="2">
        <f t="shared" si="97"/>
        <v>1053</v>
      </c>
      <c r="B1054" s="210" t="s">
        <v>210</v>
      </c>
      <c r="C1054" s="2">
        <v>2024</v>
      </c>
      <c r="D1054" s="2" t="s">
        <v>211</v>
      </c>
      <c r="E1054" s="2" t="s">
        <v>211</v>
      </c>
      <c r="F1054" s="18">
        <v>45352</v>
      </c>
      <c r="G1054" s="2">
        <v>31</v>
      </c>
      <c r="H1054" s="19">
        <v>45362</v>
      </c>
      <c r="I1054" t="s">
        <v>319</v>
      </c>
      <c r="J1054" s="2">
        <v>1</v>
      </c>
      <c r="K1054" s="211" t="s">
        <v>188</v>
      </c>
    </row>
    <row r="1055" spans="1:11">
      <c r="A1055" s="2">
        <f t="shared" si="97"/>
        <v>1054</v>
      </c>
      <c r="B1055" s="210" t="s">
        <v>210</v>
      </c>
      <c r="C1055" s="2">
        <v>2024</v>
      </c>
      <c r="D1055" s="2" t="s">
        <v>211</v>
      </c>
      <c r="E1055" s="2" t="s">
        <v>211</v>
      </c>
      <c r="F1055" s="18">
        <v>45352</v>
      </c>
      <c r="G1055" s="2">
        <v>31</v>
      </c>
      <c r="H1055" s="19">
        <v>45362</v>
      </c>
      <c r="I1055" t="s">
        <v>339</v>
      </c>
      <c r="J1055" s="2">
        <v>1</v>
      </c>
      <c r="K1055" s="211" t="s">
        <v>189</v>
      </c>
    </row>
    <row r="1056" spans="1:11">
      <c r="A1056" s="2">
        <f t="shared" si="97"/>
        <v>1055</v>
      </c>
      <c r="B1056" s="210" t="s">
        <v>210</v>
      </c>
      <c r="C1056" s="2">
        <v>2024</v>
      </c>
      <c r="D1056" s="2" t="s">
        <v>211</v>
      </c>
      <c r="E1056" s="2" t="s">
        <v>211</v>
      </c>
      <c r="F1056" s="18">
        <v>45352</v>
      </c>
      <c r="G1056" s="2">
        <v>31</v>
      </c>
      <c r="H1056" s="19">
        <v>45362</v>
      </c>
      <c r="I1056" s="211" t="s">
        <v>320</v>
      </c>
      <c r="J1056" s="2">
        <v>1</v>
      </c>
      <c r="K1056" s="211" t="s">
        <v>189</v>
      </c>
    </row>
    <row r="1057" spans="1:11">
      <c r="A1057" s="2">
        <f t="shared" si="97"/>
        <v>1056</v>
      </c>
      <c r="B1057" s="210" t="s">
        <v>210</v>
      </c>
      <c r="C1057" s="2">
        <v>2024</v>
      </c>
      <c r="D1057" s="2" t="s">
        <v>211</v>
      </c>
      <c r="E1057" s="2" t="s">
        <v>211</v>
      </c>
      <c r="F1057" s="18">
        <v>45352</v>
      </c>
      <c r="G1057" s="2">
        <v>31</v>
      </c>
      <c r="H1057" s="19">
        <v>45363</v>
      </c>
      <c r="I1057" t="s">
        <v>328</v>
      </c>
      <c r="J1057" s="2">
        <v>1</v>
      </c>
      <c r="K1057" s="211" t="s">
        <v>188</v>
      </c>
    </row>
    <row r="1058" spans="1:11">
      <c r="A1058" s="2">
        <f t="shared" si="97"/>
        <v>1057</v>
      </c>
      <c r="B1058" s="210" t="s">
        <v>210</v>
      </c>
      <c r="C1058" s="2">
        <v>2024</v>
      </c>
      <c r="D1058" s="2" t="s">
        <v>211</v>
      </c>
      <c r="E1058" s="2" t="s">
        <v>211</v>
      </c>
      <c r="F1058" s="18">
        <v>45352</v>
      </c>
      <c r="G1058" s="2">
        <v>31</v>
      </c>
      <c r="H1058" s="19">
        <v>45363</v>
      </c>
      <c r="I1058" s="211" t="s">
        <v>334</v>
      </c>
      <c r="J1058" s="2">
        <v>1</v>
      </c>
      <c r="K1058" s="211" t="s">
        <v>186</v>
      </c>
    </row>
    <row r="1059" spans="1:11">
      <c r="A1059" s="2">
        <f t="shared" ref="A1059:A1068" si="98">A1058+1</f>
        <v>1058</v>
      </c>
      <c r="B1059" s="210" t="s">
        <v>210</v>
      </c>
      <c r="C1059" s="2">
        <v>2024</v>
      </c>
      <c r="D1059" s="2" t="s">
        <v>211</v>
      </c>
      <c r="E1059" s="2" t="s">
        <v>211</v>
      </c>
      <c r="F1059" s="18">
        <v>45352</v>
      </c>
      <c r="G1059" s="2">
        <v>31</v>
      </c>
      <c r="H1059" s="19">
        <v>45363</v>
      </c>
      <c r="I1059" s="3" t="s">
        <v>701</v>
      </c>
      <c r="J1059" s="2">
        <v>1</v>
      </c>
      <c r="K1059" s="213" t="s">
        <v>803</v>
      </c>
    </row>
    <row r="1060" spans="1:11">
      <c r="A1060" s="2">
        <f t="shared" si="98"/>
        <v>1059</v>
      </c>
      <c r="B1060" s="210" t="s">
        <v>210</v>
      </c>
      <c r="C1060" s="2">
        <v>2024</v>
      </c>
      <c r="D1060" s="2" t="s">
        <v>211</v>
      </c>
      <c r="E1060" s="2" t="s">
        <v>211</v>
      </c>
      <c r="F1060" s="18">
        <v>45352</v>
      </c>
      <c r="G1060" s="2">
        <v>31</v>
      </c>
      <c r="H1060" s="19">
        <v>45363</v>
      </c>
      <c r="I1060" s="3" t="s">
        <v>701</v>
      </c>
      <c r="J1060" s="2">
        <v>1</v>
      </c>
      <c r="K1060" s="213" t="s">
        <v>804</v>
      </c>
    </row>
    <row r="1061" spans="1:11">
      <c r="A1061" s="2">
        <f t="shared" si="98"/>
        <v>1060</v>
      </c>
      <c r="B1061" s="210" t="s">
        <v>210</v>
      </c>
      <c r="C1061" s="2">
        <v>2024</v>
      </c>
      <c r="D1061" s="2" t="s">
        <v>211</v>
      </c>
      <c r="E1061" s="2" t="s">
        <v>211</v>
      </c>
      <c r="F1061" s="18">
        <v>45352</v>
      </c>
      <c r="G1061" s="2">
        <v>31</v>
      </c>
      <c r="H1061" s="19">
        <v>45363</v>
      </c>
      <c r="I1061" s="3" t="s">
        <v>701</v>
      </c>
      <c r="J1061" s="2">
        <v>1</v>
      </c>
      <c r="K1061" s="213" t="s">
        <v>805</v>
      </c>
    </row>
    <row r="1062" spans="1:11">
      <c r="A1062" s="2">
        <f t="shared" si="98"/>
        <v>1061</v>
      </c>
      <c r="B1062" s="210" t="s">
        <v>210</v>
      </c>
      <c r="C1062" s="2">
        <v>2024</v>
      </c>
      <c r="D1062" s="2" t="s">
        <v>211</v>
      </c>
      <c r="E1062" s="2" t="s">
        <v>211</v>
      </c>
      <c r="F1062" s="18">
        <v>45352</v>
      </c>
      <c r="G1062" s="2">
        <v>31</v>
      </c>
      <c r="H1062" s="19">
        <v>45363</v>
      </c>
      <c r="I1062" s="3" t="s">
        <v>701</v>
      </c>
      <c r="J1062" s="2">
        <v>1</v>
      </c>
      <c r="K1062" s="213" t="s">
        <v>806</v>
      </c>
    </row>
    <row r="1063" spans="1:11">
      <c r="A1063" s="2">
        <f t="shared" si="98"/>
        <v>1062</v>
      </c>
      <c r="B1063" s="210" t="s">
        <v>210</v>
      </c>
      <c r="C1063" s="2">
        <v>2024</v>
      </c>
      <c r="D1063" s="2" t="s">
        <v>211</v>
      </c>
      <c r="E1063" s="2" t="s">
        <v>211</v>
      </c>
      <c r="F1063" s="18">
        <v>45352</v>
      </c>
      <c r="G1063" s="2">
        <v>31</v>
      </c>
      <c r="H1063" s="19">
        <v>45364</v>
      </c>
      <c r="I1063" s="3" t="s">
        <v>701</v>
      </c>
      <c r="J1063" s="2">
        <v>1</v>
      </c>
      <c r="K1063" s="212" t="s">
        <v>565</v>
      </c>
    </row>
    <row r="1064" spans="1:11">
      <c r="A1064" s="2">
        <f t="shared" si="98"/>
        <v>1063</v>
      </c>
      <c r="B1064" s="210" t="s">
        <v>210</v>
      </c>
      <c r="C1064" s="2">
        <v>2024</v>
      </c>
      <c r="D1064" s="2" t="s">
        <v>211</v>
      </c>
      <c r="E1064" s="2" t="s">
        <v>211</v>
      </c>
      <c r="F1064" s="18">
        <v>45352</v>
      </c>
      <c r="G1064" s="2">
        <v>31</v>
      </c>
      <c r="H1064" s="19">
        <v>45364</v>
      </c>
      <c r="I1064" s="3" t="s">
        <v>701</v>
      </c>
      <c r="J1064" s="2">
        <v>1</v>
      </c>
      <c r="K1064" s="212" t="s">
        <v>745</v>
      </c>
    </row>
    <row r="1065" spans="1:11">
      <c r="A1065" s="2">
        <f t="shared" si="98"/>
        <v>1064</v>
      </c>
      <c r="B1065" s="210" t="s">
        <v>210</v>
      </c>
      <c r="C1065" s="2">
        <v>2024</v>
      </c>
      <c r="D1065" s="2" t="s">
        <v>211</v>
      </c>
      <c r="E1065" s="2" t="s">
        <v>211</v>
      </c>
      <c r="F1065" s="18">
        <v>45352</v>
      </c>
      <c r="G1065" s="2">
        <v>31</v>
      </c>
      <c r="H1065" s="19">
        <v>45364</v>
      </c>
      <c r="I1065" s="3" t="s">
        <v>701</v>
      </c>
      <c r="J1065" s="2">
        <v>1</v>
      </c>
      <c r="K1065" s="212" t="s">
        <v>506</v>
      </c>
    </row>
    <row r="1066" spans="1:11">
      <c r="A1066" s="2">
        <f t="shared" si="98"/>
        <v>1065</v>
      </c>
      <c r="B1066" s="210" t="s">
        <v>210</v>
      </c>
      <c r="C1066" s="2">
        <v>2024</v>
      </c>
      <c r="D1066" s="2" t="s">
        <v>211</v>
      </c>
      <c r="E1066" s="2" t="s">
        <v>211</v>
      </c>
      <c r="F1066" s="18">
        <v>45352</v>
      </c>
      <c r="G1066" s="2">
        <v>31</v>
      </c>
      <c r="H1066" s="19">
        <v>45366</v>
      </c>
      <c r="I1066" t="s">
        <v>328</v>
      </c>
      <c r="J1066" s="2">
        <v>1</v>
      </c>
      <c r="K1066" s="212" t="s">
        <v>187</v>
      </c>
    </row>
    <row r="1067" spans="1:11">
      <c r="A1067" s="2">
        <f t="shared" si="98"/>
        <v>1066</v>
      </c>
      <c r="B1067" s="210" t="s">
        <v>210</v>
      </c>
      <c r="C1067" s="2">
        <v>2024</v>
      </c>
      <c r="D1067" s="2" t="s">
        <v>211</v>
      </c>
      <c r="E1067" s="2" t="s">
        <v>211</v>
      </c>
      <c r="F1067" s="18">
        <v>45352</v>
      </c>
      <c r="G1067" s="2">
        <v>31</v>
      </c>
      <c r="H1067" s="19">
        <v>45367</v>
      </c>
      <c r="I1067" t="s">
        <v>396</v>
      </c>
      <c r="J1067" s="2">
        <v>1</v>
      </c>
      <c r="K1067" s="212" t="s">
        <v>189</v>
      </c>
    </row>
    <row r="1068" spans="1:11">
      <c r="A1068" s="2">
        <f t="shared" si="98"/>
        <v>1067</v>
      </c>
      <c r="B1068" s="210" t="s">
        <v>210</v>
      </c>
      <c r="C1068" s="2">
        <v>2024</v>
      </c>
      <c r="D1068" s="2" t="s">
        <v>211</v>
      </c>
      <c r="E1068" s="2" t="s">
        <v>211</v>
      </c>
      <c r="F1068" s="18">
        <v>45352</v>
      </c>
      <c r="G1068" s="2">
        <v>31</v>
      </c>
      <c r="H1068" s="19">
        <v>45368</v>
      </c>
      <c r="I1068" t="s">
        <v>397</v>
      </c>
      <c r="J1068" s="2">
        <v>1</v>
      </c>
      <c r="K1068" s="212" t="s">
        <v>189</v>
      </c>
    </row>
    <row r="1069" spans="1:11">
      <c r="A1069" s="2">
        <f t="shared" ref="A1069:A1070" si="99">A1068+1</f>
        <v>1068</v>
      </c>
      <c r="B1069" s="210" t="s">
        <v>210</v>
      </c>
      <c r="C1069" s="2">
        <v>2024</v>
      </c>
      <c r="D1069" s="2" t="s">
        <v>211</v>
      </c>
      <c r="E1069" s="2" t="s">
        <v>211</v>
      </c>
      <c r="F1069" s="18">
        <v>45352</v>
      </c>
      <c r="G1069" s="2">
        <v>31</v>
      </c>
      <c r="H1069" s="19">
        <v>45369</v>
      </c>
      <c r="I1069" s="3" t="s">
        <v>701</v>
      </c>
      <c r="J1069" s="2">
        <v>1</v>
      </c>
      <c r="K1069" s="213" t="s">
        <v>807</v>
      </c>
    </row>
    <row r="1070" spans="1:11">
      <c r="A1070" s="2">
        <f t="shared" si="99"/>
        <v>1069</v>
      </c>
      <c r="B1070" s="210" t="s">
        <v>210</v>
      </c>
      <c r="C1070" s="2">
        <v>2024</v>
      </c>
      <c r="D1070" s="2" t="s">
        <v>211</v>
      </c>
      <c r="E1070" s="2" t="s">
        <v>211</v>
      </c>
      <c r="F1070" s="18">
        <v>45352</v>
      </c>
      <c r="G1070" s="2">
        <v>31</v>
      </c>
      <c r="H1070" s="19">
        <v>45369</v>
      </c>
      <c r="I1070" s="3" t="s">
        <v>701</v>
      </c>
      <c r="J1070" s="2">
        <v>1</v>
      </c>
      <c r="K1070" s="213" t="s">
        <v>808</v>
      </c>
    </row>
    <row r="1071" spans="1:11">
      <c r="A1071" s="2">
        <f t="shared" ref="A1071:A1075" si="100">A1070+1</f>
        <v>1070</v>
      </c>
      <c r="B1071" s="210" t="s">
        <v>210</v>
      </c>
      <c r="C1071" s="2">
        <v>2024</v>
      </c>
      <c r="D1071" s="2" t="s">
        <v>211</v>
      </c>
      <c r="E1071" s="2" t="s">
        <v>211</v>
      </c>
      <c r="F1071" s="18">
        <v>45352</v>
      </c>
      <c r="G1071" s="2">
        <v>31</v>
      </c>
      <c r="H1071" s="19">
        <v>45371</v>
      </c>
      <c r="I1071" t="s">
        <v>384</v>
      </c>
      <c r="J1071" s="2">
        <v>2</v>
      </c>
      <c r="K1071" s="214" t="s">
        <v>185</v>
      </c>
    </row>
    <row r="1072" spans="1:11">
      <c r="A1072" s="2">
        <f t="shared" si="100"/>
        <v>1071</v>
      </c>
      <c r="B1072" s="210" t="s">
        <v>210</v>
      </c>
      <c r="C1072" s="2">
        <v>2024</v>
      </c>
      <c r="D1072" s="2" t="s">
        <v>211</v>
      </c>
      <c r="E1072" s="2" t="s">
        <v>211</v>
      </c>
      <c r="F1072" s="18">
        <v>45352</v>
      </c>
      <c r="G1072" s="2">
        <v>31</v>
      </c>
      <c r="H1072" s="19">
        <v>45371</v>
      </c>
      <c r="I1072" t="s">
        <v>328</v>
      </c>
      <c r="J1072" s="2">
        <v>1</v>
      </c>
      <c r="K1072" s="214" t="s">
        <v>187</v>
      </c>
    </row>
    <row r="1073" spans="1:11">
      <c r="A1073" s="2">
        <f t="shared" si="100"/>
        <v>1072</v>
      </c>
      <c r="B1073" s="210" t="s">
        <v>210</v>
      </c>
      <c r="C1073" s="2">
        <v>2024</v>
      </c>
      <c r="D1073" s="2" t="s">
        <v>211</v>
      </c>
      <c r="E1073" s="2" t="s">
        <v>211</v>
      </c>
      <c r="F1073" s="18">
        <v>45352</v>
      </c>
      <c r="G1073" s="2">
        <v>31</v>
      </c>
      <c r="H1073" s="19">
        <v>45371</v>
      </c>
      <c r="I1073" t="s">
        <v>339</v>
      </c>
      <c r="J1073" s="2">
        <v>1</v>
      </c>
      <c r="K1073" s="214" t="s">
        <v>186</v>
      </c>
    </row>
    <row r="1074" spans="1:11">
      <c r="A1074" s="2">
        <f t="shared" si="100"/>
        <v>1073</v>
      </c>
      <c r="B1074" s="210" t="s">
        <v>210</v>
      </c>
      <c r="C1074" s="2">
        <v>2024</v>
      </c>
      <c r="D1074" s="2" t="s">
        <v>211</v>
      </c>
      <c r="E1074" s="2" t="s">
        <v>211</v>
      </c>
      <c r="F1074" s="18">
        <v>45352</v>
      </c>
      <c r="G1074" s="2">
        <v>31</v>
      </c>
      <c r="H1074" s="19">
        <v>45375</v>
      </c>
      <c r="I1074" t="s">
        <v>384</v>
      </c>
      <c r="J1074" s="2">
        <v>2</v>
      </c>
      <c r="K1074" s="211" t="s">
        <v>186</v>
      </c>
    </row>
    <row r="1075" spans="1:11">
      <c r="A1075" s="2">
        <f t="shared" si="100"/>
        <v>1074</v>
      </c>
      <c r="B1075" s="210" t="s">
        <v>210</v>
      </c>
      <c r="C1075" s="2">
        <v>2024</v>
      </c>
      <c r="D1075" s="2" t="s">
        <v>211</v>
      </c>
      <c r="E1075" s="2" t="s">
        <v>211</v>
      </c>
      <c r="F1075" s="18">
        <v>45352</v>
      </c>
      <c r="G1075" s="2">
        <v>31</v>
      </c>
      <c r="H1075" s="19">
        <v>45375</v>
      </c>
      <c r="I1075" t="s">
        <v>328</v>
      </c>
      <c r="J1075" s="2">
        <v>1</v>
      </c>
      <c r="K1075" s="211" t="s">
        <v>187</v>
      </c>
    </row>
    <row r="1076" spans="1:11">
      <c r="A1076" s="2">
        <f t="shared" ref="A1076:A1078" si="101">A1075+1</f>
        <v>1075</v>
      </c>
      <c r="B1076" s="210" t="s">
        <v>210</v>
      </c>
      <c r="C1076" s="2">
        <v>2024</v>
      </c>
      <c r="D1076" s="2" t="s">
        <v>211</v>
      </c>
      <c r="E1076" s="2" t="s">
        <v>211</v>
      </c>
      <c r="F1076" s="18">
        <v>45352</v>
      </c>
      <c r="G1076" s="2">
        <v>31</v>
      </c>
      <c r="H1076" s="19">
        <v>45376</v>
      </c>
      <c r="I1076" s="211" t="s">
        <v>334</v>
      </c>
      <c r="J1076" s="2">
        <v>2</v>
      </c>
      <c r="K1076" s="214" t="s">
        <v>185</v>
      </c>
    </row>
    <row r="1077" spans="1:11">
      <c r="A1077" s="2">
        <f t="shared" si="101"/>
        <v>1076</v>
      </c>
      <c r="B1077" s="210" t="s">
        <v>210</v>
      </c>
      <c r="C1077" s="2">
        <v>2024</v>
      </c>
      <c r="D1077" s="2" t="s">
        <v>211</v>
      </c>
      <c r="E1077" s="2" t="s">
        <v>211</v>
      </c>
      <c r="F1077" s="18">
        <v>45352</v>
      </c>
      <c r="G1077" s="2">
        <v>31</v>
      </c>
      <c r="H1077" s="19">
        <v>45376</v>
      </c>
      <c r="I1077" t="s">
        <v>384</v>
      </c>
      <c r="J1077" s="2">
        <v>2</v>
      </c>
      <c r="K1077" s="214" t="s">
        <v>188</v>
      </c>
    </row>
    <row r="1078" spans="1:11">
      <c r="A1078" s="2">
        <f t="shared" si="101"/>
        <v>1077</v>
      </c>
      <c r="B1078" s="210" t="s">
        <v>210</v>
      </c>
      <c r="C1078" s="2">
        <v>2024</v>
      </c>
      <c r="D1078" s="2" t="s">
        <v>211</v>
      </c>
      <c r="E1078" s="2" t="s">
        <v>211</v>
      </c>
      <c r="F1078" s="18">
        <v>45352</v>
      </c>
      <c r="G1078" s="2">
        <v>31</v>
      </c>
      <c r="H1078" s="19">
        <v>45376</v>
      </c>
      <c r="I1078" t="s">
        <v>328</v>
      </c>
      <c r="J1078" s="2">
        <v>1</v>
      </c>
      <c r="K1078" s="214" t="s">
        <v>188</v>
      </c>
    </row>
    <row r="1079" spans="1:11">
      <c r="A1079" s="2">
        <f>A1078+1</f>
        <v>1078</v>
      </c>
      <c r="B1079" s="210" t="s">
        <v>210</v>
      </c>
      <c r="C1079" s="2">
        <v>2024</v>
      </c>
      <c r="D1079" s="2" t="s">
        <v>211</v>
      </c>
      <c r="E1079" s="2" t="s">
        <v>211</v>
      </c>
      <c r="F1079" s="18">
        <v>45352</v>
      </c>
      <c r="G1079" s="2">
        <v>31</v>
      </c>
      <c r="H1079" s="19">
        <v>45377</v>
      </c>
      <c r="I1079" s="3" t="s">
        <v>701</v>
      </c>
      <c r="J1079" s="2">
        <v>1</v>
      </c>
      <c r="K1079" s="212" t="s">
        <v>789</v>
      </c>
    </row>
    <row r="1080" spans="1:11">
      <c r="A1080" s="2">
        <f t="shared" ref="A1080:A1082" si="102">A1079+1</f>
        <v>1079</v>
      </c>
      <c r="B1080" s="210" t="s">
        <v>210</v>
      </c>
      <c r="C1080" s="2">
        <v>2024</v>
      </c>
      <c r="D1080" s="2" t="s">
        <v>211</v>
      </c>
      <c r="E1080" s="2" t="s">
        <v>211</v>
      </c>
      <c r="F1080" s="18">
        <v>45352</v>
      </c>
      <c r="G1080" s="2">
        <v>31</v>
      </c>
      <c r="H1080" s="19">
        <v>45377</v>
      </c>
      <c r="I1080" s="3" t="s">
        <v>701</v>
      </c>
      <c r="J1080" s="2">
        <v>1</v>
      </c>
      <c r="K1080" s="212" t="s">
        <v>809</v>
      </c>
    </row>
    <row r="1081" spans="1:11">
      <c r="A1081" s="2">
        <f t="shared" si="102"/>
        <v>1080</v>
      </c>
      <c r="B1081" s="210" t="s">
        <v>210</v>
      </c>
      <c r="C1081" s="2">
        <v>2024</v>
      </c>
      <c r="D1081" s="2" t="s">
        <v>211</v>
      </c>
      <c r="E1081" s="2" t="s">
        <v>211</v>
      </c>
      <c r="F1081" s="18">
        <v>45352</v>
      </c>
      <c r="G1081" s="2">
        <v>31</v>
      </c>
      <c r="H1081" s="19">
        <v>45377</v>
      </c>
      <c r="I1081" s="3" t="s">
        <v>701</v>
      </c>
      <c r="J1081" s="2">
        <v>1</v>
      </c>
      <c r="K1081" s="212" t="s">
        <v>810</v>
      </c>
    </row>
    <row r="1082" spans="1:11">
      <c r="A1082" s="2">
        <f t="shared" si="102"/>
        <v>1081</v>
      </c>
      <c r="B1082" s="210" t="s">
        <v>210</v>
      </c>
      <c r="C1082" s="2">
        <v>2024</v>
      </c>
      <c r="D1082" s="2" t="s">
        <v>211</v>
      </c>
      <c r="E1082" s="2" t="s">
        <v>211</v>
      </c>
      <c r="F1082" s="18">
        <v>45352</v>
      </c>
      <c r="G1082" s="2">
        <v>31</v>
      </c>
      <c r="H1082" s="19">
        <v>45377</v>
      </c>
      <c r="I1082" s="3" t="s">
        <v>701</v>
      </c>
      <c r="J1082" s="2">
        <v>1</v>
      </c>
      <c r="K1082" s="212" t="s">
        <v>777</v>
      </c>
    </row>
    <row r="1083" spans="1:11">
      <c r="A1083" s="2">
        <f>A1082+1</f>
        <v>1082</v>
      </c>
      <c r="B1083" s="210" t="s">
        <v>210</v>
      </c>
      <c r="C1083" s="2">
        <v>2024</v>
      </c>
      <c r="D1083" s="2" t="s">
        <v>211</v>
      </c>
      <c r="E1083" s="2" t="s">
        <v>211</v>
      </c>
      <c r="F1083" s="18">
        <v>45352</v>
      </c>
      <c r="G1083" s="2">
        <v>31</v>
      </c>
      <c r="H1083" s="19">
        <v>45378</v>
      </c>
      <c r="I1083" s="211" t="s">
        <v>1473</v>
      </c>
      <c r="J1083" s="2">
        <v>1</v>
      </c>
      <c r="K1083" s="214" t="s">
        <v>185</v>
      </c>
    </row>
    <row r="1084" spans="1:11">
      <c r="A1084" s="2">
        <f t="shared" ref="A1084:A1085" si="103">A1083+1</f>
        <v>1083</v>
      </c>
      <c r="B1084" s="210" t="s">
        <v>210</v>
      </c>
      <c r="C1084" s="2">
        <v>2024</v>
      </c>
      <c r="D1084" s="2" t="s">
        <v>211</v>
      </c>
      <c r="E1084" s="2" t="s">
        <v>211</v>
      </c>
      <c r="F1084" s="18">
        <v>45352</v>
      </c>
      <c r="G1084" s="2">
        <v>31</v>
      </c>
      <c r="H1084" s="19">
        <v>45379</v>
      </c>
      <c r="I1084" s="3" t="s">
        <v>701</v>
      </c>
      <c r="J1084" s="2">
        <v>1</v>
      </c>
      <c r="K1084" s="213" t="s">
        <v>811</v>
      </c>
    </row>
    <row r="1085" spans="1:11">
      <c r="A1085" s="2">
        <f t="shared" si="103"/>
        <v>1084</v>
      </c>
      <c r="B1085" s="210" t="s">
        <v>210</v>
      </c>
      <c r="C1085" s="2">
        <v>2024</v>
      </c>
      <c r="D1085" s="2" t="s">
        <v>211</v>
      </c>
      <c r="E1085" s="2" t="s">
        <v>211</v>
      </c>
      <c r="F1085" s="18">
        <v>45352</v>
      </c>
      <c r="G1085" s="2">
        <v>31</v>
      </c>
      <c r="H1085" s="19">
        <v>45379</v>
      </c>
      <c r="I1085" s="3" t="s">
        <v>701</v>
      </c>
      <c r="J1085" s="2">
        <v>1</v>
      </c>
      <c r="K1085" s="213" t="s">
        <v>812</v>
      </c>
    </row>
    <row r="1086" spans="1:11">
      <c r="A1086" s="2">
        <f>A1085+1</f>
        <v>1085</v>
      </c>
      <c r="B1086" s="210" t="s">
        <v>210</v>
      </c>
      <c r="C1086" s="2">
        <v>2024</v>
      </c>
      <c r="D1086" s="2" t="s">
        <v>211</v>
      </c>
      <c r="E1086" s="2" t="s">
        <v>211</v>
      </c>
      <c r="F1086" s="18">
        <v>45352</v>
      </c>
      <c r="G1086" s="2">
        <v>31</v>
      </c>
      <c r="H1086" s="19">
        <v>45379</v>
      </c>
      <c r="I1086" s="211" t="s">
        <v>1468</v>
      </c>
      <c r="J1086" s="2">
        <v>1</v>
      </c>
      <c r="K1086" s="214" t="s">
        <v>188</v>
      </c>
    </row>
    <row r="1087" spans="1:11">
      <c r="A1087" s="2">
        <f t="shared" ref="A1087:A1088" si="104">A1086+1</f>
        <v>1086</v>
      </c>
      <c r="B1087" s="210" t="s">
        <v>210</v>
      </c>
      <c r="C1087" s="2">
        <v>2024</v>
      </c>
      <c r="D1087" s="2" t="s">
        <v>211</v>
      </c>
      <c r="E1087" s="2" t="s">
        <v>211</v>
      </c>
      <c r="F1087" s="18">
        <v>45352</v>
      </c>
      <c r="G1087" s="2">
        <v>31</v>
      </c>
      <c r="H1087" s="19">
        <v>45380</v>
      </c>
      <c r="I1087" s="211" t="s">
        <v>1473</v>
      </c>
      <c r="J1087" s="2">
        <v>1</v>
      </c>
      <c r="K1087" s="214" t="s">
        <v>189</v>
      </c>
    </row>
    <row r="1088" spans="1:11">
      <c r="A1088" s="2">
        <f t="shared" si="104"/>
        <v>1087</v>
      </c>
      <c r="B1088" s="210" t="s">
        <v>210</v>
      </c>
      <c r="C1088" s="2">
        <v>2024</v>
      </c>
      <c r="D1088" s="2" t="s">
        <v>211</v>
      </c>
      <c r="E1088" s="2" t="s">
        <v>211</v>
      </c>
      <c r="F1088" s="18">
        <v>45352</v>
      </c>
      <c r="G1088" s="2">
        <v>31</v>
      </c>
      <c r="H1088" s="19">
        <v>45380</v>
      </c>
      <c r="I1088" t="s">
        <v>328</v>
      </c>
      <c r="J1088" s="2">
        <v>1</v>
      </c>
      <c r="K1088" s="214" t="s">
        <v>189</v>
      </c>
    </row>
    <row r="1089" spans="1:11">
      <c r="A1089" s="2">
        <f>A1088+1</f>
        <v>1088</v>
      </c>
      <c r="B1089" s="210" t="s">
        <v>212</v>
      </c>
      <c r="C1089" s="2">
        <v>2024</v>
      </c>
      <c r="D1089" s="2" t="s">
        <v>211</v>
      </c>
      <c r="E1089" s="2" t="s">
        <v>211</v>
      </c>
      <c r="F1089" s="18">
        <v>45383</v>
      </c>
      <c r="G1089" s="2">
        <v>30</v>
      </c>
      <c r="H1089" s="19">
        <v>45383</v>
      </c>
      <c r="I1089" t="s">
        <v>328</v>
      </c>
      <c r="J1089" s="2">
        <v>1</v>
      </c>
      <c r="K1089" s="214" t="s">
        <v>189</v>
      </c>
    </row>
    <row r="1090" spans="1:11">
      <c r="A1090" s="2">
        <f>A1089+1</f>
        <v>1089</v>
      </c>
      <c r="B1090" s="210" t="s">
        <v>212</v>
      </c>
      <c r="C1090" s="2">
        <v>2024</v>
      </c>
      <c r="D1090" s="2" t="s">
        <v>211</v>
      </c>
      <c r="E1090" s="2" t="s">
        <v>211</v>
      </c>
      <c r="F1090" s="18">
        <v>45383</v>
      </c>
      <c r="G1090" s="2">
        <v>30</v>
      </c>
      <c r="H1090" s="19">
        <v>45386</v>
      </c>
      <c r="I1090" t="s">
        <v>319</v>
      </c>
      <c r="J1090" s="2">
        <v>1</v>
      </c>
      <c r="K1090" s="214" t="s">
        <v>189</v>
      </c>
    </row>
    <row r="1091" spans="1:11">
      <c r="A1091" s="2">
        <f t="shared" ref="A1091:A1097" si="105">A1090+1</f>
        <v>1090</v>
      </c>
      <c r="B1091" s="210" t="s">
        <v>212</v>
      </c>
      <c r="C1091" s="2">
        <v>2024</v>
      </c>
      <c r="D1091" s="2" t="s">
        <v>211</v>
      </c>
      <c r="E1091" s="2" t="s">
        <v>211</v>
      </c>
      <c r="F1091" s="18">
        <v>45383</v>
      </c>
      <c r="G1091" s="2">
        <v>30</v>
      </c>
      <c r="H1091" s="19">
        <v>45387</v>
      </c>
      <c r="I1091" t="s">
        <v>384</v>
      </c>
      <c r="J1091" s="2">
        <v>2</v>
      </c>
      <c r="K1091" s="214" t="s">
        <v>189</v>
      </c>
    </row>
    <row r="1092" spans="1:11">
      <c r="A1092" s="2">
        <f t="shared" si="105"/>
        <v>1091</v>
      </c>
      <c r="B1092" s="210" t="s">
        <v>212</v>
      </c>
      <c r="C1092" s="2">
        <v>2024</v>
      </c>
      <c r="D1092" s="2" t="s">
        <v>211</v>
      </c>
      <c r="E1092" s="2" t="s">
        <v>211</v>
      </c>
      <c r="F1092" s="18">
        <v>45383</v>
      </c>
      <c r="G1092" s="2">
        <v>30</v>
      </c>
      <c r="H1092" s="19">
        <v>45387</v>
      </c>
      <c r="I1092" t="s">
        <v>328</v>
      </c>
      <c r="J1092" s="2">
        <v>1</v>
      </c>
      <c r="K1092" s="214" t="s">
        <v>188</v>
      </c>
    </row>
    <row r="1093" spans="1:11">
      <c r="A1093" s="2">
        <f t="shared" si="105"/>
        <v>1092</v>
      </c>
      <c r="B1093" s="210" t="s">
        <v>212</v>
      </c>
      <c r="C1093" s="2">
        <v>2024</v>
      </c>
      <c r="D1093" s="2" t="s">
        <v>211</v>
      </c>
      <c r="E1093" s="2" t="s">
        <v>211</v>
      </c>
      <c r="F1093" s="18">
        <v>45383</v>
      </c>
      <c r="G1093" s="2">
        <v>30</v>
      </c>
      <c r="H1093" s="19">
        <v>45388</v>
      </c>
      <c r="I1093" t="s">
        <v>328</v>
      </c>
      <c r="J1093" s="2">
        <v>1</v>
      </c>
      <c r="K1093" s="211" t="s">
        <v>188</v>
      </c>
    </row>
    <row r="1094" spans="1:11">
      <c r="A1094" s="2">
        <f t="shared" si="105"/>
        <v>1093</v>
      </c>
      <c r="B1094" s="210" t="s">
        <v>212</v>
      </c>
      <c r="C1094" s="2">
        <v>2024</v>
      </c>
      <c r="D1094" s="2" t="s">
        <v>211</v>
      </c>
      <c r="E1094" s="2" t="s">
        <v>211</v>
      </c>
      <c r="F1094" s="18">
        <v>45383</v>
      </c>
      <c r="G1094" s="2">
        <v>30</v>
      </c>
      <c r="H1094" s="19">
        <v>45389</v>
      </c>
      <c r="I1094" t="s">
        <v>328</v>
      </c>
      <c r="J1094" s="2">
        <v>1</v>
      </c>
      <c r="K1094" s="214" t="s">
        <v>185</v>
      </c>
    </row>
    <row r="1095" spans="1:11">
      <c r="A1095" s="2">
        <f t="shared" si="105"/>
        <v>1094</v>
      </c>
      <c r="B1095" s="210" t="s">
        <v>212</v>
      </c>
      <c r="C1095" s="2">
        <v>2024</v>
      </c>
      <c r="D1095" s="2" t="s">
        <v>211</v>
      </c>
      <c r="E1095" s="2" t="s">
        <v>211</v>
      </c>
      <c r="F1095" s="18">
        <v>45383</v>
      </c>
      <c r="G1095" s="2">
        <v>30</v>
      </c>
      <c r="H1095" s="19">
        <v>45392</v>
      </c>
      <c r="I1095" t="s">
        <v>384</v>
      </c>
      <c r="J1095" s="2">
        <v>2</v>
      </c>
      <c r="K1095" s="211" t="s">
        <v>186</v>
      </c>
    </row>
    <row r="1096" spans="1:11">
      <c r="A1096" s="2">
        <f t="shared" si="105"/>
        <v>1095</v>
      </c>
      <c r="B1096" s="210" t="s">
        <v>212</v>
      </c>
      <c r="C1096" s="2">
        <v>2024</v>
      </c>
      <c r="D1096" s="2" t="s">
        <v>211</v>
      </c>
      <c r="E1096" s="2" t="s">
        <v>211</v>
      </c>
      <c r="F1096" s="18">
        <v>45383</v>
      </c>
      <c r="G1096" s="2">
        <v>30</v>
      </c>
      <c r="H1096" s="19">
        <v>45392</v>
      </c>
      <c r="I1096" s="211" t="s">
        <v>334</v>
      </c>
      <c r="J1096" s="2">
        <v>2</v>
      </c>
      <c r="K1096" s="211" t="s">
        <v>189</v>
      </c>
    </row>
    <row r="1097" spans="1:11">
      <c r="A1097" s="2">
        <f t="shared" si="105"/>
        <v>1096</v>
      </c>
      <c r="B1097" s="210" t="s">
        <v>212</v>
      </c>
      <c r="C1097" s="2">
        <v>2024</v>
      </c>
      <c r="D1097" s="2" t="s">
        <v>211</v>
      </c>
      <c r="E1097" s="2" t="s">
        <v>211</v>
      </c>
      <c r="F1097" s="18">
        <v>45383</v>
      </c>
      <c r="G1097" s="2">
        <v>30</v>
      </c>
      <c r="H1097" s="19">
        <v>45394</v>
      </c>
      <c r="I1097" t="s">
        <v>399</v>
      </c>
      <c r="J1097" s="2">
        <v>2</v>
      </c>
      <c r="K1097" s="211" t="s">
        <v>189</v>
      </c>
    </row>
    <row r="1098" spans="1:11">
      <c r="A1098" s="2">
        <f>A1097+1</f>
        <v>1097</v>
      </c>
      <c r="B1098" s="210" t="s">
        <v>212</v>
      </c>
      <c r="C1098" s="2">
        <v>2024</v>
      </c>
      <c r="D1098" s="2" t="s">
        <v>211</v>
      </c>
      <c r="E1098" s="2" t="s">
        <v>211</v>
      </c>
      <c r="F1098" s="18">
        <v>45383</v>
      </c>
      <c r="G1098" s="2">
        <v>30</v>
      </c>
      <c r="H1098" s="19">
        <v>45401</v>
      </c>
      <c r="I1098" s="3" t="s">
        <v>701</v>
      </c>
      <c r="J1098" s="2">
        <v>1</v>
      </c>
      <c r="K1098" s="213" t="s">
        <v>813</v>
      </c>
    </row>
    <row r="1099" spans="1:11">
      <c r="A1099" s="2">
        <f>A1098+1</f>
        <v>1098</v>
      </c>
      <c r="B1099" s="210" t="s">
        <v>212</v>
      </c>
      <c r="C1099" s="2">
        <v>2024</v>
      </c>
      <c r="D1099" s="2" t="s">
        <v>211</v>
      </c>
      <c r="E1099" s="2" t="s">
        <v>211</v>
      </c>
      <c r="F1099" s="18">
        <v>45383</v>
      </c>
      <c r="G1099" s="2">
        <v>30</v>
      </c>
      <c r="H1099" s="19">
        <v>45402</v>
      </c>
      <c r="I1099" s="211" t="s">
        <v>364</v>
      </c>
      <c r="J1099" s="2">
        <v>1</v>
      </c>
      <c r="K1099" s="214" t="s">
        <v>188</v>
      </c>
    </row>
    <row r="1100" spans="1:11">
      <c r="A1100" s="2">
        <f t="shared" ref="A1100:A1101" si="106">A1099+1</f>
        <v>1099</v>
      </c>
      <c r="B1100" s="210" t="s">
        <v>212</v>
      </c>
      <c r="C1100" s="2">
        <v>2024</v>
      </c>
      <c r="D1100" s="2" t="s">
        <v>211</v>
      </c>
      <c r="E1100" s="2" t="s">
        <v>211</v>
      </c>
      <c r="F1100" s="18">
        <v>45383</v>
      </c>
      <c r="G1100" s="2">
        <v>30</v>
      </c>
      <c r="H1100" s="19">
        <v>45403</v>
      </c>
      <c r="I1100" s="211" t="s">
        <v>334</v>
      </c>
      <c r="J1100" s="2">
        <v>2</v>
      </c>
      <c r="K1100" s="214" t="s">
        <v>189</v>
      </c>
    </row>
    <row r="1101" spans="1:11">
      <c r="A1101" s="2">
        <f t="shared" si="106"/>
        <v>1100</v>
      </c>
      <c r="B1101" s="210" t="s">
        <v>212</v>
      </c>
      <c r="C1101" s="2">
        <v>2024</v>
      </c>
      <c r="D1101" s="2" t="s">
        <v>211</v>
      </c>
      <c r="E1101" s="2" t="s">
        <v>211</v>
      </c>
      <c r="F1101" s="18">
        <v>45383</v>
      </c>
      <c r="G1101" s="2">
        <v>30</v>
      </c>
      <c r="H1101" s="19">
        <v>45403</v>
      </c>
      <c r="I1101" t="s">
        <v>384</v>
      </c>
      <c r="J1101" s="2">
        <v>2</v>
      </c>
      <c r="K1101" s="214" t="s">
        <v>186</v>
      </c>
    </row>
    <row r="1102" spans="1:11">
      <c r="A1102" s="2">
        <f t="shared" ref="A1102:A1104" si="107">A1101+1</f>
        <v>1101</v>
      </c>
      <c r="B1102" s="210" t="s">
        <v>212</v>
      </c>
      <c r="C1102" s="2">
        <v>2024</v>
      </c>
      <c r="D1102" s="2" t="s">
        <v>211</v>
      </c>
      <c r="E1102" s="2" t="s">
        <v>211</v>
      </c>
      <c r="F1102" s="18">
        <v>45383</v>
      </c>
      <c r="G1102" s="2">
        <v>30</v>
      </c>
      <c r="H1102" s="19">
        <v>45404</v>
      </c>
      <c r="I1102" s="211" t="s">
        <v>334</v>
      </c>
      <c r="J1102" s="2">
        <v>2</v>
      </c>
      <c r="K1102" s="214" t="s">
        <v>189</v>
      </c>
    </row>
    <row r="1103" spans="1:11">
      <c r="A1103" s="2">
        <f t="shared" si="107"/>
        <v>1102</v>
      </c>
      <c r="B1103" s="210" t="s">
        <v>212</v>
      </c>
      <c r="C1103" s="2">
        <v>2024</v>
      </c>
      <c r="D1103" s="2" t="s">
        <v>211</v>
      </c>
      <c r="E1103" s="2" t="s">
        <v>211</v>
      </c>
      <c r="F1103" s="18">
        <v>45383</v>
      </c>
      <c r="G1103" s="2">
        <v>30</v>
      </c>
      <c r="H1103" s="19">
        <v>45404</v>
      </c>
      <c r="I1103" t="s">
        <v>328</v>
      </c>
      <c r="J1103" s="2">
        <v>1</v>
      </c>
      <c r="K1103" s="214" t="s">
        <v>185</v>
      </c>
    </row>
    <row r="1104" spans="1:11">
      <c r="A1104" s="2">
        <f t="shared" si="107"/>
        <v>1103</v>
      </c>
      <c r="B1104" s="210" t="s">
        <v>212</v>
      </c>
      <c r="C1104" s="2">
        <v>2024</v>
      </c>
      <c r="D1104" s="2" t="s">
        <v>211</v>
      </c>
      <c r="E1104" s="2" t="s">
        <v>211</v>
      </c>
      <c r="F1104" s="18">
        <v>45383</v>
      </c>
      <c r="G1104" s="2">
        <v>30</v>
      </c>
      <c r="H1104" s="19">
        <v>45404</v>
      </c>
      <c r="I1104" t="s">
        <v>384</v>
      </c>
      <c r="J1104" s="2">
        <v>2</v>
      </c>
      <c r="K1104" s="214" t="s">
        <v>186</v>
      </c>
    </row>
    <row r="1105" spans="1:11">
      <c r="A1105" s="2">
        <f>A1104+1</f>
        <v>1104</v>
      </c>
      <c r="B1105" s="210" t="s">
        <v>212</v>
      </c>
      <c r="C1105" s="2">
        <v>2024</v>
      </c>
      <c r="D1105" s="2" t="s">
        <v>211</v>
      </c>
      <c r="E1105" s="2" t="s">
        <v>211</v>
      </c>
      <c r="F1105" s="18">
        <v>45383</v>
      </c>
      <c r="G1105" s="2">
        <v>30</v>
      </c>
      <c r="H1105" s="19">
        <v>45406</v>
      </c>
      <c r="I1105" s="211" t="s">
        <v>334</v>
      </c>
      <c r="J1105" s="2">
        <v>2</v>
      </c>
      <c r="K1105" s="214" t="s">
        <v>188</v>
      </c>
    </row>
    <row r="1106" spans="1:11">
      <c r="A1106" s="2">
        <f>A1105+1</f>
        <v>1105</v>
      </c>
      <c r="B1106" s="210" t="s">
        <v>212</v>
      </c>
      <c r="C1106" s="2">
        <v>2024</v>
      </c>
      <c r="D1106" s="2" t="s">
        <v>211</v>
      </c>
      <c r="E1106" s="2" t="s">
        <v>211</v>
      </c>
      <c r="F1106" s="18">
        <v>45383</v>
      </c>
      <c r="G1106" s="2">
        <v>30</v>
      </c>
      <c r="H1106" s="19">
        <v>45406</v>
      </c>
      <c r="I1106" s="3" t="s">
        <v>701</v>
      </c>
      <c r="J1106" s="2">
        <v>1</v>
      </c>
      <c r="K1106" s="214" t="s">
        <v>188</v>
      </c>
    </row>
    <row r="1107" spans="1:11">
      <c r="A1107" s="2">
        <f>A1106+1</f>
        <v>1106</v>
      </c>
      <c r="B1107" s="210" t="s">
        <v>212</v>
      </c>
      <c r="C1107" s="2">
        <v>2024</v>
      </c>
      <c r="D1107" s="2" t="s">
        <v>211</v>
      </c>
      <c r="E1107" s="2" t="s">
        <v>211</v>
      </c>
      <c r="F1107" s="18">
        <v>45383</v>
      </c>
      <c r="G1107" s="2">
        <v>30</v>
      </c>
      <c r="H1107" s="19">
        <v>45407</v>
      </c>
      <c r="I1107" t="s">
        <v>384</v>
      </c>
      <c r="J1107" s="2">
        <v>2</v>
      </c>
      <c r="K1107" s="214" t="s">
        <v>184</v>
      </c>
    </row>
    <row r="1108" spans="1:11">
      <c r="A1108" s="2">
        <f t="shared" ref="A1108:A1110" si="108">A1107+1</f>
        <v>1107</v>
      </c>
      <c r="B1108" s="210" t="s">
        <v>212</v>
      </c>
      <c r="C1108" s="2">
        <v>2024</v>
      </c>
      <c r="D1108" s="2" t="s">
        <v>211</v>
      </c>
      <c r="E1108" s="2" t="s">
        <v>211</v>
      </c>
      <c r="F1108" s="18">
        <v>45383</v>
      </c>
      <c r="G1108" s="2">
        <v>30</v>
      </c>
      <c r="H1108" s="19">
        <v>45408</v>
      </c>
      <c r="I1108" t="s">
        <v>328</v>
      </c>
      <c r="J1108" s="2">
        <v>1</v>
      </c>
      <c r="K1108" s="214" t="s">
        <v>185</v>
      </c>
    </row>
    <row r="1109" spans="1:11">
      <c r="A1109" s="2">
        <f t="shared" si="108"/>
        <v>1108</v>
      </c>
      <c r="B1109" s="210" t="s">
        <v>212</v>
      </c>
      <c r="C1109" s="2">
        <v>2024</v>
      </c>
      <c r="D1109" s="2" t="s">
        <v>211</v>
      </c>
      <c r="E1109" s="2" t="s">
        <v>211</v>
      </c>
      <c r="F1109" s="18">
        <v>45383</v>
      </c>
      <c r="G1109" s="2">
        <v>30</v>
      </c>
      <c r="H1109" s="19">
        <v>45408</v>
      </c>
      <c r="I1109" t="s">
        <v>384</v>
      </c>
      <c r="J1109" s="2">
        <v>2</v>
      </c>
      <c r="K1109" s="214" t="s">
        <v>188</v>
      </c>
    </row>
    <row r="1110" spans="1:11">
      <c r="A1110" s="2">
        <f t="shared" si="108"/>
        <v>1109</v>
      </c>
      <c r="B1110" s="210" t="s">
        <v>212</v>
      </c>
      <c r="C1110" s="2">
        <v>2024</v>
      </c>
      <c r="D1110" s="2" t="s">
        <v>211</v>
      </c>
      <c r="E1110" s="2" t="s">
        <v>211</v>
      </c>
      <c r="F1110" s="18">
        <v>45383</v>
      </c>
      <c r="G1110" s="2">
        <v>30</v>
      </c>
      <c r="H1110" s="19">
        <v>45408</v>
      </c>
      <c r="I1110" t="s">
        <v>328</v>
      </c>
      <c r="J1110" s="2">
        <v>1</v>
      </c>
      <c r="K1110" s="214" t="s">
        <v>185</v>
      </c>
    </row>
    <row r="1111" spans="1:11">
      <c r="A1111" s="2">
        <f>A1110+1</f>
        <v>1110</v>
      </c>
      <c r="B1111" s="210" t="s">
        <v>212</v>
      </c>
      <c r="C1111" s="2">
        <v>2024</v>
      </c>
      <c r="D1111" s="2" t="s">
        <v>211</v>
      </c>
      <c r="E1111" s="2" t="s">
        <v>211</v>
      </c>
      <c r="F1111" s="18">
        <v>45413</v>
      </c>
      <c r="G1111" s="2">
        <v>31</v>
      </c>
      <c r="H1111" s="19">
        <v>45414</v>
      </c>
      <c r="I1111" t="s">
        <v>370</v>
      </c>
      <c r="J1111" s="2">
        <v>1</v>
      </c>
      <c r="K1111" s="214" t="s">
        <v>188</v>
      </c>
    </row>
    <row r="1112" spans="1:11">
      <c r="A1112" s="2">
        <f t="shared" ref="A1112:A1113" si="109">A1111+1</f>
        <v>1111</v>
      </c>
      <c r="B1112" s="210" t="s">
        <v>212</v>
      </c>
      <c r="C1112" s="2">
        <v>2024</v>
      </c>
      <c r="D1112" s="2" t="s">
        <v>211</v>
      </c>
      <c r="E1112" s="2" t="s">
        <v>211</v>
      </c>
      <c r="F1112" s="18">
        <v>45413</v>
      </c>
      <c r="G1112" s="2">
        <v>31</v>
      </c>
      <c r="H1112" s="19">
        <v>45415</v>
      </c>
      <c r="I1112" t="s">
        <v>814</v>
      </c>
      <c r="J1112" s="2">
        <v>1</v>
      </c>
      <c r="K1112" s="212" t="s">
        <v>498</v>
      </c>
    </row>
    <row r="1113" spans="1:11">
      <c r="A1113" s="2">
        <f t="shared" si="109"/>
        <v>1112</v>
      </c>
      <c r="B1113" s="210" t="s">
        <v>212</v>
      </c>
      <c r="C1113" s="2">
        <v>2024</v>
      </c>
      <c r="D1113" s="2" t="s">
        <v>211</v>
      </c>
      <c r="E1113" s="2" t="s">
        <v>211</v>
      </c>
      <c r="F1113" s="18">
        <v>45413</v>
      </c>
      <c r="G1113" s="2">
        <v>31</v>
      </c>
      <c r="H1113" s="19">
        <v>45415</v>
      </c>
      <c r="I1113" t="s">
        <v>815</v>
      </c>
      <c r="J1113" s="2">
        <v>1</v>
      </c>
      <c r="K1113" s="212" t="s">
        <v>498</v>
      </c>
    </row>
    <row r="1114" spans="1:11">
      <c r="A1114" s="2">
        <f>A1113+1</f>
        <v>1113</v>
      </c>
      <c r="B1114" s="210" t="s">
        <v>212</v>
      </c>
      <c r="C1114" s="2">
        <v>2024</v>
      </c>
      <c r="D1114" s="2" t="s">
        <v>211</v>
      </c>
      <c r="E1114" s="2" t="s">
        <v>211</v>
      </c>
      <c r="F1114" s="18">
        <v>45413</v>
      </c>
      <c r="G1114" s="2">
        <v>31</v>
      </c>
      <c r="H1114" s="19">
        <v>45418</v>
      </c>
      <c r="I1114" t="s">
        <v>384</v>
      </c>
      <c r="J1114" s="2">
        <v>2</v>
      </c>
      <c r="K1114" s="214" t="s">
        <v>189</v>
      </c>
    </row>
    <row r="1115" spans="1:11">
      <c r="A1115" s="2">
        <f t="shared" ref="A1115:A1116" si="110">A1114+1</f>
        <v>1114</v>
      </c>
      <c r="B1115" s="210" t="s">
        <v>212</v>
      </c>
      <c r="C1115" s="2">
        <v>2024</v>
      </c>
      <c r="D1115" s="2" t="s">
        <v>211</v>
      </c>
      <c r="E1115" s="2" t="s">
        <v>211</v>
      </c>
      <c r="F1115" s="18">
        <v>45413</v>
      </c>
      <c r="G1115" s="2">
        <v>31</v>
      </c>
      <c r="H1115" s="19">
        <v>45419</v>
      </c>
      <c r="I1115" s="3" t="s">
        <v>701</v>
      </c>
      <c r="J1115" s="2">
        <v>1</v>
      </c>
      <c r="K1115" s="213" t="s">
        <v>816</v>
      </c>
    </row>
    <row r="1116" spans="1:11">
      <c r="A1116" s="2">
        <f t="shared" si="110"/>
        <v>1115</v>
      </c>
      <c r="B1116" s="210" t="s">
        <v>212</v>
      </c>
      <c r="C1116" s="2">
        <v>2024</v>
      </c>
      <c r="D1116" s="2" t="s">
        <v>211</v>
      </c>
      <c r="E1116" s="2" t="s">
        <v>211</v>
      </c>
      <c r="F1116" s="18">
        <v>45413</v>
      </c>
      <c r="G1116" s="2">
        <v>31</v>
      </c>
      <c r="H1116" s="19">
        <v>45419</v>
      </c>
      <c r="I1116" s="3" t="s">
        <v>701</v>
      </c>
      <c r="J1116" s="2">
        <v>1</v>
      </c>
      <c r="K1116" s="213" t="s">
        <v>817</v>
      </c>
    </row>
    <row r="1117" spans="1:11">
      <c r="A1117" s="2">
        <f>A1116+1</f>
        <v>1116</v>
      </c>
      <c r="B1117" s="210" t="s">
        <v>212</v>
      </c>
      <c r="C1117" s="2">
        <v>2024</v>
      </c>
      <c r="D1117" s="2" t="s">
        <v>211</v>
      </c>
      <c r="E1117" s="2" t="s">
        <v>211</v>
      </c>
      <c r="F1117" s="18">
        <v>45413</v>
      </c>
      <c r="G1117" s="2">
        <v>31</v>
      </c>
      <c r="H1117" s="19">
        <v>45420</v>
      </c>
      <c r="I1117" s="211" t="s">
        <v>334</v>
      </c>
      <c r="J1117" s="2">
        <v>1</v>
      </c>
      <c r="K1117" s="214" t="s">
        <v>185</v>
      </c>
    </row>
    <row r="1118" spans="1:11">
      <c r="A1118" s="2">
        <f t="shared" ref="A1118:A1137" si="111">A1117+1</f>
        <v>1117</v>
      </c>
      <c r="B1118" s="210" t="s">
        <v>212</v>
      </c>
      <c r="C1118" s="2">
        <v>2024</v>
      </c>
      <c r="D1118" s="2" t="s">
        <v>211</v>
      </c>
      <c r="E1118" s="2" t="s">
        <v>211</v>
      </c>
      <c r="F1118" s="18">
        <v>45413</v>
      </c>
      <c r="G1118" s="2">
        <v>31</v>
      </c>
      <c r="H1118" s="19">
        <v>45420</v>
      </c>
      <c r="I1118" s="211" t="s">
        <v>819</v>
      </c>
      <c r="J1118" s="2">
        <v>1</v>
      </c>
      <c r="K1118" s="212" t="s">
        <v>818</v>
      </c>
    </row>
    <row r="1119" spans="1:11">
      <c r="A1119" s="2">
        <f t="shared" si="111"/>
        <v>1118</v>
      </c>
      <c r="B1119" s="210" t="s">
        <v>212</v>
      </c>
      <c r="C1119" s="2">
        <v>2024</v>
      </c>
      <c r="D1119" s="2" t="s">
        <v>211</v>
      </c>
      <c r="E1119" s="2" t="s">
        <v>211</v>
      </c>
      <c r="F1119" s="18">
        <v>45413</v>
      </c>
      <c r="G1119" s="2">
        <v>31</v>
      </c>
      <c r="H1119" s="19">
        <v>45420</v>
      </c>
      <c r="I1119" s="211" t="s">
        <v>821</v>
      </c>
      <c r="J1119" s="2">
        <v>1</v>
      </c>
      <c r="K1119" s="212" t="s">
        <v>820</v>
      </c>
    </row>
    <row r="1120" spans="1:11">
      <c r="A1120" s="2">
        <f t="shared" si="111"/>
        <v>1119</v>
      </c>
      <c r="B1120" s="210" t="s">
        <v>212</v>
      </c>
      <c r="C1120" s="2">
        <v>2024</v>
      </c>
      <c r="D1120" s="2" t="s">
        <v>211</v>
      </c>
      <c r="E1120" s="2" t="s">
        <v>211</v>
      </c>
      <c r="F1120" s="18">
        <v>45413</v>
      </c>
      <c r="G1120" s="2">
        <v>31</v>
      </c>
      <c r="H1120" s="19">
        <v>45420</v>
      </c>
      <c r="I1120" s="211" t="s">
        <v>823</v>
      </c>
      <c r="J1120" s="2">
        <v>1</v>
      </c>
      <c r="K1120" s="212" t="s">
        <v>822</v>
      </c>
    </row>
    <row r="1121" spans="1:11">
      <c r="A1121" s="2">
        <f t="shared" si="111"/>
        <v>1120</v>
      </c>
      <c r="B1121" s="210" t="s">
        <v>212</v>
      </c>
      <c r="C1121" s="2">
        <v>2024</v>
      </c>
      <c r="D1121" s="2" t="s">
        <v>211</v>
      </c>
      <c r="E1121" s="2" t="s">
        <v>211</v>
      </c>
      <c r="F1121" s="18">
        <v>45413</v>
      </c>
      <c r="G1121" s="2">
        <v>31</v>
      </c>
      <c r="H1121" s="19">
        <v>45420</v>
      </c>
      <c r="I1121" s="211" t="s">
        <v>825</v>
      </c>
      <c r="J1121" s="2">
        <v>1</v>
      </c>
      <c r="K1121" s="212" t="s">
        <v>824</v>
      </c>
    </row>
    <row r="1122" spans="1:11">
      <c r="A1122" s="2">
        <f t="shared" si="111"/>
        <v>1121</v>
      </c>
      <c r="B1122" s="210" t="s">
        <v>212</v>
      </c>
      <c r="C1122" s="2">
        <v>2024</v>
      </c>
      <c r="D1122" s="2" t="s">
        <v>211</v>
      </c>
      <c r="E1122" s="2" t="s">
        <v>211</v>
      </c>
      <c r="F1122" s="18">
        <v>45413</v>
      </c>
      <c r="G1122" s="2">
        <v>31</v>
      </c>
      <c r="H1122" s="19">
        <v>45420</v>
      </c>
      <c r="I1122" s="211" t="s">
        <v>827</v>
      </c>
      <c r="J1122" s="2">
        <v>1</v>
      </c>
      <c r="K1122" s="212" t="s">
        <v>826</v>
      </c>
    </row>
    <row r="1123" spans="1:11">
      <c r="A1123" s="2">
        <f t="shared" si="111"/>
        <v>1122</v>
      </c>
      <c r="B1123" s="210" t="s">
        <v>212</v>
      </c>
      <c r="C1123" s="2">
        <v>2024</v>
      </c>
      <c r="D1123" s="2" t="s">
        <v>211</v>
      </c>
      <c r="E1123" s="2" t="s">
        <v>211</v>
      </c>
      <c r="F1123" s="18">
        <v>45413</v>
      </c>
      <c r="G1123" s="2">
        <v>31</v>
      </c>
      <c r="H1123" s="19">
        <v>45420</v>
      </c>
      <c r="I1123" s="211" t="s">
        <v>828</v>
      </c>
      <c r="J1123" s="2">
        <v>1</v>
      </c>
      <c r="K1123" s="212" t="s">
        <v>727</v>
      </c>
    </row>
    <row r="1124" spans="1:11">
      <c r="A1124" s="2">
        <f t="shared" si="111"/>
        <v>1123</v>
      </c>
      <c r="B1124" s="210" t="s">
        <v>212</v>
      </c>
      <c r="C1124" s="2">
        <v>2024</v>
      </c>
      <c r="D1124" s="2" t="s">
        <v>211</v>
      </c>
      <c r="E1124" s="2" t="s">
        <v>211</v>
      </c>
      <c r="F1124" s="18">
        <v>45413</v>
      </c>
      <c r="G1124" s="2">
        <v>31</v>
      </c>
      <c r="H1124" s="19">
        <v>45420</v>
      </c>
      <c r="I1124" s="211" t="s">
        <v>829</v>
      </c>
      <c r="J1124" s="2">
        <v>1</v>
      </c>
      <c r="K1124" s="212" t="s">
        <v>736</v>
      </c>
    </row>
    <row r="1125" spans="1:11">
      <c r="A1125" s="2">
        <f t="shared" si="111"/>
        <v>1124</v>
      </c>
      <c r="B1125" s="210" t="s">
        <v>212</v>
      </c>
      <c r="C1125" s="2">
        <v>2024</v>
      </c>
      <c r="D1125" s="2" t="s">
        <v>211</v>
      </c>
      <c r="E1125" s="2" t="s">
        <v>211</v>
      </c>
      <c r="F1125" s="18">
        <v>45413</v>
      </c>
      <c r="G1125" s="2">
        <v>31</v>
      </c>
      <c r="H1125" s="19">
        <v>45420</v>
      </c>
      <c r="I1125" s="211" t="s">
        <v>831</v>
      </c>
      <c r="J1125" s="2">
        <v>1</v>
      </c>
      <c r="K1125" s="212" t="s">
        <v>830</v>
      </c>
    </row>
    <row r="1126" spans="1:11">
      <c r="A1126" s="2">
        <f t="shared" si="111"/>
        <v>1125</v>
      </c>
      <c r="B1126" s="210" t="s">
        <v>212</v>
      </c>
      <c r="C1126" s="2">
        <v>2024</v>
      </c>
      <c r="D1126" s="2" t="s">
        <v>211</v>
      </c>
      <c r="E1126" s="2" t="s">
        <v>211</v>
      </c>
      <c r="F1126" s="18">
        <v>45413</v>
      </c>
      <c r="G1126" s="2">
        <v>31</v>
      </c>
      <c r="H1126" s="19">
        <v>45420</v>
      </c>
      <c r="I1126" s="211" t="s">
        <v>833</v>
      </c>
      <c r="J1126" s="2">
        <v>1</v>
      </c>
      <c r="K1126" s="212" t="s">
        <v>832</v>
      </c>
    </row>
    <row r="1127" spans="1:11">
      <c r="A1127" s="2">
        <f t="shared" si="111"/>
        <v>1126</v>
      </c>
      <c r="B1127" s="210" t="s">
        <v>212</v>
      </c>
      <c r="C1127" s="2">
        <v>2024</v>
      </c>
      <c r="D1127" s="2" t="s">
        <v>211</v>
      </c>
      <c r="E1127" s="2" t="s">
        <v>211</v>
      </c>
      <c r="F1127" s="18">
        <v>45413</v>
      </c>
      <c r="G1127" s="2">
        <v>31</v>
      </c>
      <c r="H1127" s="19">
        <v>45420</v>
      </c>
      <c r="I1127" s="211" t="s">
        <v>835</v>
      </c>
      <c r="J1127" s="2">
        <v>1</v>
      </c>
      <c r="K1127" s="212" t="s">
        <v>834</v>
      </c>
    </row>
    <row r="1128" spans="1:11">
      <c r="A1128" s="2">
        <f t="shared" si="111"/>
        <v>1127</v>
      </c>
      <c r="B1128" s="210" t="s">
        <v>212</v>
      </c>
      <c r="C1128" s="2">
        <v>2024</v>
      </c>
      <c r="D1128" s="2" t="s">
        <v>211</v>
      </c>
      <c r="E1128" s="2" t="s">
        <v>211</v>
      </c>
      <c r="F1128" s="18">
        <v>45413</v>
      </c>
      <c r="G1128" s="2">
        <v>31</v>
      </c>
      <c r="H1128" s="19">
        <v>45420</v>
      </c>
      <c r="I1128" s="211" t="s">
        <v>837</v>
      </c>
      <c r="J1128" s="2">
        <v>1</v>
      </c>
      <c r="K1128" s="212" t="s">
        <v>836</v>
      </c>
    </row>
    <row r="1129" spans="1:11">
      <c r="A1129" s="2">
        <f t="shared" si="111"/>
        <v>1128</v>
      </c>
      <c r="B1129" s="210" t="s">
        <v>212</v>
      </c>
      <c r="C1129" s="2">
        <v>2024</v>
      </c>
      <c r="D1129" s="2" t="s">
        <v>211</v>
      </c>
      <c r="E1129" s="2" t="s">
        <v>211</v>
      </c>
      <c r="F1129" s="18">
        <v>45413</v>
      </c>
      <c r="G1129" s="2">
        <v>31</v>
      </c>
      <c r="H1129" s="19">
        <v>45420</v>
      </c>
      <c r="I1129" s="211" t="s">
        <v>838</v>
      </c>
      <c r="J1129" s="2">
        <v>1</v>
      </c>
      <c r="K1129" s="212" t="s">
        <v>836</v>
      </c>
    </row>
    <row r="1130" spans="1:11">
      <c r="A1130" s="2">
        <f t="shared" si="111"/>
        <v>1129</v>
      </c>
      <c r="B1130" s="210" t="s">
        <v>212</v>
      </c>
      <c r="C1130" s="2">
        <v>2024</v>
      </c>
      <c r="D1130" s="2" t="s">
        <v>211</v>
      </c>
      <c r="E1130" s="2" t="s">
        <v>211</v>
      </c>
      <c r="F1130" s="18">
        <v>45413</v>
      </c>
      <c r="G1130" s="2">
        <v>31</v>
      </c>
      <c r="H1130" s="19">
        <v>45420</v>
      </c>
      <c r="I1130" s="211" t="s">
        <v>840</v>
      </c>
      <c r="J1130" s="2">
        <v>1</v>
      </c>
      <c r="K1130" s="212" t="s">
        <v>839</v>
      </c>
    </row>
    <row r="1131" spans="1:11">
      <c r="A1131" s="2">
        <f t="shared" si="111"/>
        <v>1130</v>
      </c>
      <c r="B1131" s="210" t="s">
        <v>212</v>
      </c>
      <c r="C1131" s="2">
        <v>2024</v>
      </c>
      <c r="D1131" s="2" t="s">
        <v>211</v>
      </c>
      <c r="E1131" s="2" t="s">
        <v>211</v>
      </c>
      <c r="F1131" s="18">
        <v>45413</v>
      </c>
      <c r="G1131" s="2">
        <v>31</v>
      </c>
      <c r="H1131" s="19">
        <v>45420</v>
      </c>
      <c r="I1131" s="211" t="s">
        <v>841</v>
      </c>
      <c r="J1131" s="2">
        <v>1</v>
      </c>
      <c r="K1131" s="212" t="s">
        <v>486</v>
      </c>
    </row>
    <row r="1132" spans="1:11">
      <c r="A1132" s="2">
        <f t="shared" si="111"/>
        <v>1131</v>
      </c>
      <c r="B1132" s="210" t="s">
        <v>212</v>
      </c>
      <c r="C1132" s="2">
        <v>2024</v>
      </c>
      <c r="D1132" s="2" t="s">
        <v>211</v>
      </c>
      <c r="E1132" s="2" t="s">
        <v>211</v>
      </c>
      <c r="F1132" s="18">
        <v>45413</v>
      </c>
      <c r="G1132" s="2">
        <v>31</v>
      </c>
      <c r="H1132" s="19">
        <v>45420</v>
      </c>
      <c r="I1132" s="211" t="s">
        <v>843</v>
      </c>
      <c r="J1132" s="2">
        <v>1</v>
      </c>
      <c r="K1132" s="212" t="s">
        <v>842</v>
      </c>
    </row>
    <row r="1133" spans="1:11">
      <c r="A1133" s="2">
        <f t="shared" si="111"/>
        <v>1132</v>
      </c>
      <c r="B1133" s="210" t="s">
        <v>212</v>
      </c>
      <c r="C1133" s="2">
        <v>2024</v>
      </c>
      <c r="D1133" s="2" t="s">
        <v>211</v>
      </c>
      <c r="E1133" s="2" t="s">
        <v>211</v>
      </c>
      <c r="F1133" s="18">
        <v>45413</v>
      </c>
      <c r="G1133" s="2">
        <v>31</v>
      </c>
      <c r="H1133" s="19">
        <v>45420</v>
      </c>
      <c r="I1133" s="211" t="s">
        <v>845</v>
      </c>
      <c r="J1133" s="2">
        <v>1</v>
      </c>
      <c r="K1133" s="212" t="s">
        <v>844</v>
      </c>
    </row>
    <row r="1134" spans="1:11">
      <c r="A1134" s="2">
        <f t="shared" si="111"/>
        <v>1133</v>
      </c>
      <c r="B1134" s="210" t="s">
        <v>212</v>
      </c>
      <c r="C1134" s="2">
        <v>2024</v>
      </c>
      <c r="D1134" s="2" t="s">
        <v>211</v>
      </c>
      <c r="E1134" s="2" t="s">
        <v>211</v>
      </c>
      <c r="F1134" s="18">
        <v>45413</v>
      </c>
      <c r="G1134" s="2">
        <v>31</v>
      </c>
      <c r="H1134" s="19">
        <v>45420</v>
      </c>
      <c r="I1134" s="211" t="s">
        <v>847</v>
      </c>
      <c r="J1134" s="2">
        <v>1</v>
      </c>
      <c r="K1134" s="212" t="s">
        <v>846</v>
      </c>
    </row>
    <row r="1135" spans="1:11">
      <c r="A1135" s="2">
        <f t="shared" si="111"/>
        <v>1134</v>
      </c>
      <c r="B1135" s="210" t="s">
        <v>212</v>
      </c>
      <c r="C1135" s="2">
        <v>2024</v>
      </c>
      <c r="D1135" s="2" t="s">
        <v>211</v>
      </c>
      <c r="E1135" s="2" t="s">
        <v>211</v>
      </c>
      <c r="F1135" s="18">
        <v>45413</v>
      </c>
      <c r="G1135" s="2">
        <v>31</v>
      </c>
      <c r="H1135" s="19">
        <v>45420</v>
      </c>
      <c r="I1135" s="211" t="s">
        <v>848</v>
      </c>
      <c r="J1135" s="2">
        <v>1</v>
      </c>
      <c r="K1135" s="212" t="s">
        <v>743</v>
      </c>
    </row>
    <row r="1136" spans="1:11">
      <c r="A1136" s="2">
        <f t="shared" si="111"/>
        <v>1135</v>
      </c>
      <c r="B1136" s="210" t="s">
        <v>212</v>
      </c>
      <c r="C1136" s="2">
        <v>2024</v>
      </c>
      <c r="D1136" s="2" t="s">
        <v>211</v>
      </c>
      <c r="E1136" s="2" t="s">
        <v>211</v>
      </c>
      <c r="F1136" s="18">
        <v>45413</v>
      </c>
      <c r="G1136" s="2">
        <v>31</v>
      </c>
      <c r="H1136" s="19">
        <v>45420</v>
      </c>
      <c r="I1136" s="211" t="s">
        <v>850</v>
      </c>
      <c r="J1136" s="2">
        <v>1</v>
      </c>
      <c r="K1136" s="212" t="s">
        <v>849</v>
      </c>
    </row>
    <row r="1137" spans="1:11">
      <c r="A1137" s="2">
        <f t="shared" si="111"/>
        <v>1136</v>
      </c>
      <c r="B1137" s="210" t="s">
        <v>212</v>
      </c>
      <c r="C1137" s="2">
        <v>2024</v>
      </c>
      <c r="D1137" s="2" t="s">
        <v>211</v>
      </c>
      <c r="E1137" s="2" t="s">
        <v>211</v>
      </c>
      <c r="F1137" s="18">
        <v>45413</v>
      </c>
      <c r="G1137" s="2">
        <v>31</v>
      </c>
      <c r="H1137" s="19">
        <v>45420</v>
      </c>
      <c r="I1137" s="211" t="s">
        <v>851</v>
      </c>
      <c r="J1137" s="2">
        <v>1</v>
      </c>
      <c r="K1137" s="212" t="s">
        <v>621</v>
      </c>
    </row>
    <row r="1138" spans="1:11">
      <c r="A1138" s="2">
        <f>A1137+1</f>
        <v>1137</v>
      </c>
      <c r="B1138" s="210" t="s">
        <v>212</v>
      </c>
      <c r="C1138" s="2">
        <v>2024</v>
      </c>
      <c r="D1138" s="2" t="s">
        <v>211</v>
      </c>
      <c r="E1138" s="2" t="s">
        <v>211</v>
      </c>
      <c r="F1138" s="18">
        <v>45413</v>
      </c>
      <c r="G1138" s="2">
        <v>31</v>
      </c>
      <c r="H1138" s="19">
        <v>45421</v>
      </c>
      <c r="I1138" s="211" t="s">
        <v>364</v>
      </c>
      <c r="J1138" s="2">
        <v>1</v>
      </c>
      <c r="K1138" s="211" t="s">
        <v>186</v>
      </c>
    </row>
    <row r="1139" spans="1:11">
      <c r="A1139" s="2">
        <f t="shared" ref="A1139:A1148" si="112">A1138+1</f>
        <v>1138</v>
      </c>
      <c r="B1139" s="210" t="s">
        <v>212</v>
      </c>
      <c r="C1139" s="2">
        <v>2024</v>
      </c>
      <c r="D1139" s="2" t="s">
        <v>211</v>
      </c>
      <c r="E1139" s="2" t="s">
        <v>211</v>
      </c>
      <c r="F1139" s="18">
        <v>45413</v>
      </c>
      <c r="G1139" s="2">
        <v>31</v>
      </c>
      <c r="H1139" s="19">
        <v>45421</v>
      </c>
      <c r="I1139" s="211" t="s">
        <v>852</v>
      </c>
      <c r="J1139" s="2">
        <v>1</v>
      </c>
      <c r="K1139" s="212" t="s">
        <v>558</v>
      </c>
    </row>
    <row r="1140" spans="1:11">
      <c r="A1140" s="2">
        <f t="shared" si="112"/>
        <v>1139</v>
      </c>
      <c r="B1140" s="210" t="s">
        <v>212</v>
      </c>
      <c r="C1140" s="2">
        <v>2024</v>
      </c>
      <c r="D1140" s="2" t="s">
        <v>211</v>
      </c>
      <c r="E1140" s="2" t="s">
        <v>211</v>
      </c>
      <c r="F1140" s="18">
        <v>45413</v>
      </c>
      <c r="G1140" s="2">
        <v>31</v>
      </c>
      <c r="H1140" s="19">
        <v>45421</v>
      </c>
      <c r="I1140" s="211" t="s">
        <v>854</v>
      </c>
      <c r="J1140" s="2">
        <v>1</v>
      </c>
      <c r="K1140" s="212" t="s">
        <v>853</v>
      </c>
    </row>
    <row r="1141" spans="1:11">
      <c r="A1141" s="2">
        <f t="shared" si="112"/>
        <v>1140</v>
      </c>
      <c r="B1141" s="210" t="s">
        <v>212</v>
      </c>
      <c r="C1141" s="2">
        <v>2024</v>
      </c>
      <c r="D1141" s="2" t="s">
        <v>211</v>
      </c>
      <c r="E1141" s="2" t="s">
        <v>211</v>
      </c>
      <c r="F1141" s="18">
        <v>45413</v>
      </c>
      <c r="G1141" s="2">
        <v>31</v>
      </c>
      <c r="H1141" s="19">
        <v>45421</v>
      </c>
      <c r="I1141" s="211" t="s">
        <v>856</v>
      </c>
      <c r="J1141" s="2">
        <v>1</v>
      </c>
      <c r="K1141" s="212" t="s">
        <v>855</v>
      </c>
    </row>
    <row r="1142" spans="1:11">
      <c r="A1142" s="2">
        <f t="shared" si="112"/>
        <v>1141</v>
      </c>
      <c r="B1142" s="210" t="s">
        <v>212</v>
      </c>
      <c r="C1142" s="2">
        <v>2024</v>
      </c>
      <c r="D1142" s="2" t="s">
        <v>211</v>
      </c>
      <c r="E1142" s="2" t="s">
        <v>211</v>
      </c>
      <c r="F1142" s="18">
        <v>45413</v>
      </c>
      <c r="G1142" s="2">
        <v>31</v>
      </c>
      <c r="H1142" s="19">
        <v>45421</v>
      </c>
      <c r="I1142" s="211" t="s">
        <v>858</v>
      </c>
      <c r="J1142" s="2">
        <v>1</v>
      </c>
      <c r="K1142" s="212" t="s">
        <v>857</v>
      </c>
    </row>
    <row r="1143" spans="1:11">
      <c r="A1143" s="2">
        <f t="shared" si="112"/>
        <v>1142</v>
      </c>
      <c r="B1143" s="210" t="s">
        <v>212</v>
      </c>
      <c r="C1143" s="2">
        <v>2024</v>
      </c>
      <c r="D1143" s="2" t="s">
        <v>211</v>
      </c>
      <c r="E1143" s="2" t="s">
        <v>211</v>
      </c>
      <c r="F1143" s="18">
        <v>45413</v>
      </c>
      <c r="G1143" s="2">
        <v>31</v>
      </c>
      <c r="H1143" s="19">
        <v>45421</v>
      </c>
      <c r="I1143" s="211" t="s">
        <v>859</v>
      </c>
      <c r="J1143" s="2">
        <v>1</v>
      </c>
      <c r="K1143" s="212" t="s">
        <v>569</v>
      </c>
    </row>
    <row r="1144" spans="1:11">
      <c r="A1144" s="2">
        <f t="shared" si="112"/>
        <v>1143</v>
      </c>
      <c r="B1144" s="210" t="s">
        <v>212</v>
      </c>
      <c r="C1144" s="2">
        <v>2024</v>
      </c>
      <c r="D1144" s="2" t="s">
        <v>211</v>
      </c>
      <c r="E1144" s="2" t="s">
        <v>211</v>
      </c>
      <c r="F1144" s="18">
        <v>45413</v>
      </c>
      <c r="G1144" s="2">
        <v>31</v>
      </c>
      <c r="H1144" s="19">
        <v>45421</v>
      </c>
      <c r="I1144" s="211" t="s">
        <v>860</v>
      </c>
      <c r="J1144" s="2">
        <v>1</v>
      </c>
      <c r="K1144" s="212" t="s">
        <v>709</v>
      </c>
    </row>
    <row r="1145" spans="1:11">
      <c r="A1145" s="2">
        <f t="shared" si="112"/>
        <v>1144</v>
      </c>
      <c r="B1145" s="210" t="s">
        <v>212</v>
      </c>
      <c r="C1145" s="2">
        <v>2024</v>
      </c>
      <c r="D1145" s="2" t="s">
        <v>211</v>
      </c>
      <c r="E1145" s="2" t="s">
        <v>211</v>
      </c>
      <c r="F1145" s="18">
        <v>45413</v>
      </c>
      <c r="G1145" s="2">
        <v>31</v>
      </c>
      <c r="H1145" s="19">
        <v>45421</v>
      </c>
      <c r="I1145" s="211" t="s">
        <v>861</v>
      </c>
      <c r="J1145" s="2">
        <v>1</v>
      </c>
      <c r="K1145" s="212" t="s">
        <v>776</v>
      </c>
    </row>
    <row r="1146" spans="1:11">
      <c r="A1146" s="2">
        <f t="shared" si="112"/>
        <v>1145</v>
      </c>
      <c r="B1146" s="210" t="s">
        <v>212</v>
      </c>
      <c r="C1146" s="2">
        <v>2024</v>
      </c>
      <c r="D1146" s="2" t="s">
        <v>211</v>
      </c>
      <c r="E1146" s="2" t="s">
        <v>211</v>
      </c>
      <c r="F1146" s="18">
        <v>45413</v>
      </c>
      <c r="G1146" s="2">
        <v>31</v>
      </c>
      <c r="H1146" s="19">
        <v>45421</v>
      </c>
      <c r="I1146" s="211" t="s">
        <v>862</v>
      </c>
      <c r="J1146" s="2">
        <v>1</v>
      </c>
      <c r="K1146" s="212" t="s">
        <v>603</v>
      </c>
    </row>
    <row r="1147" spans="1:11">
      <c r="A1147" s="2">
        <f t="shared" si="112"/>
        <v>1146</v>
      </c>
      <c r="B1147" s="210" t="s">
        <v>212</v>
      </c>
      <c r="C1147" s="2">
        <v>2024</v>
      </c>
      <c r="D1147" s="2" t="s">
        <v>211</v>
      </c>
      <c r="E1147" s="2" t="s">
        <v>211</v>
      </c>
      <c r="F1147" s="18">
        <v>45413</v>
      </c>
      <c r="G1147" s="2">
        <v>31</v>
      </c>
      <c r="H1147" s="19">
        <v>45421</v>
      </c>
      <c r="I1147" s="211" t="s">
        <v>863</v>
      </c>
      <c r="J1147" s="2">
        <v>1</v>
      </c>
      <c r="K1147" s="212" t="s">
        <v>766</v>
      </c>
    </row>
    <row r="1148" spans="1:11">
      <c r="A1148" s="2">
        <f t="shared" si="112"/>
        <v>1147</v>
      </c>
      <c r="B1148" s="210" t="s">
        <v>212</v>
      </c>
      <c r="C1148" s="2">
        <v>2024</v>
      </c>
      <c r="D1148" s="2" t="s">
        <v>211</v>
      </c>
      <c r="E1148" s="2" t="s">
        <v>211</v>
      </c>
      <c r="F1148" s="18">
        <v>45413</v>
      </c>
      <c r="G1148" s="2">
        <v>31</v>
      </c>
      <c r="H1148" s="19">
        <v>45421</v>
      </c>
      <c r="I1148" s="211" t="s">
        <v>865</v>
      </c>
      <c r="J1148" s="2">
        <v>1</v>
      </c>
      <c r="K1148" s="212" t="s">
        <v>864</v>
      </c>
    </row>
    <row r="1149" spans="1:11">
      <c r="A1149" s="2">
        <f t="shared" ref="A1149:A1166" si="113">A1148+1</f>
        <v>1148</v>
      </c>
      <c r="B1149" s="210" t="s">
        <v>212</v>
      </c>
      <c r="C1149" s="2">
        <v>2024</v>
      </c>
      <c r="D1149" s="2" t="s">
        <v>211</v>
      </c>
      <c r="E1149" s="2" t="s">
        <v>211</v>
      </c>
      <c r="F1149" s="18">
        <v>45413</v>
      </c>
      <c r="G1149" s="2">
        <v>31</v>
      </c>
      <c r="H1149" s="19">
        <v>45422</v>
      </c>
      <c r="I1149" t="s">
        <v>867</v>
      </c>
      <c r="J1149" s="2">
        <v>1</v>
      </c>
      <c r="K1149" s="3" t="s">
        <v>866</v>
      </c>
    </row>
    <row r="1150" spans="1:11">
      <c r="A1150" s="2">
        <f t="shared" si="113"/>
        <v>1149</v>
      </c>
      <c r="B1150" s="210" t="s">
        <v>212</v>
      </c>
      <c r="C1150" s="2">
        <v>2024</v>
      </c>
      <c r="D1150" s="2" t="s">
        <v>211</v>
      </c>
      <c r="E1150" s="2" t="s">
        <v>211</v>
      </c>
      <c r="F1150" s="18">
        <v>45413</v>
      </c>
      <c r="G1150" s="2">
        <v>31</v>
      </c>
      <c r="H1150" s="19">
        <v>45422</v>
      </c>
      <c r="I1150" t="s">
        <v>868</v>
      </c>
      <c r="J1150" s="2">
        <v>1</v>
      </c>
      <c r="K1150" s="3" t="s">
        <v>866</v>
      </c>
    </row>
    <row r="1151" spans="1:11">
      <c r="A1151" s="2">
        <f t="shared" si="113"/>
        <v>1150</v>
      </c>
      <c r="B1151" s="210" t="s">
        <v>212</v>
      </c>
      <c r="C1151" s="2">
        <v>2024</v>
      </c>
      <c r="D1151" s="2" t="s">
        <v>211</v>
      </c>
      <c r="E1151" s="2" t="s">
        <v>211</v>
      </c>
      <c r="F1151" s="18">
        <v>45413</v>
      </c>
      <c r="G1151" s="2">
        <v>31</v>
      </c>
      <c r="H1151" s="19">
        <v>45422</v>
      </c>
      <c r="I1151" t="s">
        <v>869</v>
      </c>
      <c r="J1151" s="2">
        <v>1</v>
      </c>
      <c r="K1151" s="3" t="s">
        <v>866</v>
      </c>
    </row>
    <row r="1152" spans="1:11">
      <c r="A1152" s="2">
        <f t="shared" si="113"/>
        <v>1151</v>
      </c>
      <c r="B1152" s="210" t="s">
        <v>212</v>
      </c>
      <c r="C1152" s="2">
        <v>2024</v>
      </c>
      <c r="D1152" s="2" t="s">
        <v>211</v>
      </c>
      <c r="E1152" s="2" t="s">
        <v>211</v>
      </c>
      <c r="F1152" s="18">
        <v>45413</v>
      </c>
      <c r="G1152" s="2">
        <v>31</v>
      </c>
      <c r="H1152" s="19">
        <v>45422</v>
      </c>
      <c r="I1152" t="s">
        <v>871</v>
      </c>
      <c r="J1152" s="2">
        <v>1</v>
      </c>
      <c r="K1152" s="3" t="s">
        <v>870</v>
      </c>
    </row>
    <row r="1153" spans="1:11">
      <c r="A1153" s="2">
        <f t="shared" si="113"/>
        <v>1152</v>
      </c>
      <c r="B1153" s="210" t="s">
        <v>212</v>
      </c>
      <c r="C1153" s="2">
        <v>2024</v>
      </c>
      <c r="D1153" s="2" t="s">
        <v>211</v>
      </c>
      <c r="E1153" s="2" t="s">
        <v>211</v>
      </c>
      <c r="F1153" s="18">
        <v>45413</v>
      </c>
      <c r="G1153" s="2">
        <v>31</v>
      </c>
      <c r="H1153" s="19">
        <v>45422</v>
      </c>
      <c r="I1153" t="s">
        <v>872</v>
      </c>
      <c r="J1153" s="2">
        <v>1</v>
      </c>
      <c r="K1153" s="3" t="s">
        <v>678</v>
      </c>
    </row>
    <row r="1154" spans="1:11">
      <c r="A1154" s="2">
        <f t="shared" si="113"/>
        <v>1153</v>
      </c>
      <c r="B1154" s="210" t="s">
        <v>212</v>
      </c>
      <c r="C1154" s="2">
        <v>2024</v>
      </c>
      <c r="D1154" s="2" t="s">
        <v>211</v>
      </c>
      <c r="E1154" s="2" t="s">
        <v>211</v>
      </c>
      <c r="F1154" s="18">
        <v>45413</v>
      </c>
      <c r="G1154" s="2">
        <v>31</v>
      </c>
      <c r="H1154" s="19">
        <v>45422</v>
      </c>
      <c r="I1154" t="s">
        <v>874</v>
      </c>
      <c r="J1154" s="2">
        <v>1</v>
      </c>
      <c r="K1154" s="3" t="s">
        <v>873</v>
      </c>
    </row>
    <row r="1155" spans="1:11">
      <c r="A1155" s="2">
        <f t="shared" si="113"/>
        <v>1154</v>
      </c>
      <c r="B1155" s="210" t="s">
        <v>212</v>
      </c>
      <c r="C1155" s="2">
        <v>2024</v>
      </c>
      <c r="D1155" s="2" t="s">
        <v>211</v>
      </c>
      <c r="E1155" s="2" t="s">
        <v>211</v>
      </c>
      <c r="F1155" s="18">
        <v>45413</v>
      </c>
      <c r="G1155" s="2">
        <v>31</v>
      </c>
      <c r="H1155" s="19">
        <v>45422</v>
      </c>
      <c r="I1155" t="s">
        <v>876</v>
      </c>
      <c r="J1155" s="2">
        <v>1</v>
      </c>
      <c r="K1155" s="3" t="s">
        <v>875</v>
      </c>
    </row>
    <row r="1156" spans="1:11">
      <c r="A1156" s="2">
        <f t="shared" si="113"/>
        <v>1155</v>
      </c>
      <c r="B1156" s="210" t="s">
        <v>212</v>
      </c>
      <c r="C1156" s="2">
        <v>2024</v>
      </c>
      <c r="D1156" s="2" t="s">
        <v>211</v>
      </c>
      <c r="E1156" s="2" t="s">
        <v>211</v>
      </c>
      <c r="F1156" s="18">
        <v>45413</v>
      </c>
      <c r="G1156" s="2">
        <v>31</v>
      </c>
      <c r="H1156" s="19">
        <v>45422</v>
      </c>
      <c r="I1156" t="s">
        <v>878</v>
      </c>
      <c r="J1156" s="2">
        <v>1</v>
      </c>
      <c r="K1156" s="3" t="s">
        <v>877</v>
      </c>
    </row>
    <row r="1157" spans="1:11">
      <c r="A1157" s="2">
        <f t="shared" si="113"/>
        <v>1156</v>
      </c>
      <c r="B1157" s="210" t="s">
        <v>212</v>
      </c>
      <c r="C1157" s="2">
        <v>2024</v>
      </c>
      <c r="D1157" s="2" t="s">
        <v>211</v>
      </c>
      <c r="E1157" s="2" t="s">
        <v>211</v>
      </c>
      <c r="F1157" s="18">
        <v>45413</v>
      </c>
      <c r="G1157" s="2">
        <v>31</v>
      </c>
      <c r="H1157" s="19">
        <v>45422</v>
      </c>
      <c r="I1157" t="s">
        <v>880</v>
      </c>
      <c r="J1157" s="2">
        <v>1</v>
      </c>
      <c r="K1157" s="3" t="s">
        <v>879</v>
      </c>
    </row>
    <row r="1158" spans="1:11">
      <c r="A1158" s="2">
        <f t="shared" si="113"/>
        <v>1157</v>
      </c>
      <c r="B1158" s="210" t="s">
        <v>212</v>
      </c>
      <c r="C1158" s="2">
        <v>2024</v>
      </c>
      <c r="D1158" s="2" t="s">
        <v>211</v>
      </c>
      <c r="E1158" s="2" t="s">
        <v>211</v>
      </c>
      <c r="F1158" s="18">
        <v>45413</v>
      </c>
      <c r="G1158" s="2">
        <v>31</v>
      </c>
      <c r="H1158" s="19">
        <v>45422</v>
      </c>
      <c r="I1158" t="s">
        <v>882</v>
      </c>
      <c r="J1158" s="2">
        <v>1</v>
      </c>
      <c r="K1158" s="3" t="s">
        <v>881</v>
      </c>
    </row>
    <row r="1159" spans="1:11">
      <c r="A1159" s="2">
        <f t="shared" si="113"/>
        <v>1158</v>
      </c>
      <c r="B1159" s="210" t="s">
        <v>212</v>
      </c>
      <c r="C1159" s="2">
        <v>2024</v>
      </c>
      <c r="D1159" s="2" t="s">
        <v>211</v>
      </c>
      <c r="E1159" s="2" t="s">
        <v>211</v>
      </c>
      <c r="F1159" s="18">
        <v>45413</v>
      </c>
      <c r="G1159" s="2">
        <v>31</v>
      </c>
      <c r="H1159" s="19">
        <v>45422</v>
      </c>
      <c r="I1159" t="s">
        <v>884</v>
      </c>
      <c r="J1159" s="2">
        <v>1</v>
      </c>
      <c r="K1159" s="3" t="s">
        <v>883</v>
      </c>
    </row>
    <row r="1160" spans="1:11">
      <c r="A1160" s="2">
        <f t="shared" si="113"/>
        <v>1159</v>
      </c>
      <c r="B1160" s="210" t="s">
        <v>212</v>
      </c>
      <c r="C1160" s="2">
        <v>2024</v>
      </c>
      <c r="D1160" s="2" t="s">
        <v>211</v>
      </c>
      <c r="E1160" s="2" t="s">
        <v>211</v>
      </c>
      <c r="F1160" s="18">
        <v>45413</v>
      </c>
      <c r="G1160" s="2">
        <v>31</v>
      </c>
      <c r="H1160" s="19">
        <v>45422</v>
      </c>
      <c r="I1160" t="s">
        <v>885</v>
      </c>
      <c r="J1160" s="2">
        <v>1</v>
      </c>
      <c r="K1160" s="3" t="s">
        <v>820</v>
      </c>
    </row>
    <row r="1161" spans="1:11">
      <c r="A1161" s="2">
        <f t="shared" si="113"/>
        <v>1160</v>
      </c>
      <c r="B1161" s="210" t="s">
        <v>212</v>
      </c>
      <c r="C1161" s="2">
        <v>2024</v>
      </c>
      <c r="D1161" s="2" t="s">
        <v>211</v>
      </c>
      <c r="E1161" s="2" t="s">
        <v>211</v>
      </c>
      <c r="F1161" s="18">
        <v>45413</v>
      </c>
      <c r="G1161" s="2">
        <v>31</v>
      </c>
      <c r="H1161" s="19">
        <v>45422</v>
      </c>
      <c r="I1161" t="s">
        <v>887</v>
      </c>
      <c r="J1161" s="2">
        <v>1</v>
      </c>
      <c r="K1161" s="3" t="s">
        <v>886</v>
      </c>
    </row>
    <row r="1162" spans="1:11">
      <c r="A1162" s="2">
        <f t="shared" si="113"/>
        <v>1161</v>
      </c>
      <c r="B1162" s="210" t="s">
        <v>212</v>
      </c>
      <c r="C1162" s="2">
        <v>2024</v>
      </c>
      <c r="D1162" s="2" t="s">
        <v>211</v>
      </c>
      <c r="E1162" s="2" t="s">
        <v>211</v>
      </c>
      <c r="F1162" s="18">
        <v>45413</v>
      </c>
      <c r="G1162" s="2">
        <v>31</v>
      </c>
      <c r="H1162" s="19">
        <v>45422</v>
      </c>
      <c r="I1162" t="s">
        <v>888</v>
      </c>
      <c r="J1162" s="2">
        <v>1</v>
      </c>
      <c r="K1162" s="3" t="s">
        <v>735</v>
      </c>
    </row>
    <row r="1163" spans="1:11">
      <c r="A1163" s="2">
        <f t="shared" si="113"/>
        <v>1162</v>
      </c>
      <c r="B1163" s="210" t="s">
        <v>212</v>
      </c>
      <c r="C1163" s="2">
        <v>2024</v>
      </c>
      <c r="D1163" s="2" t="s">
        <v>211</v>
      </c>
      <c r="E1163" s="2" t="s">
        <v>211</v>
      </c>
      <c r="F1163" s="18">
        <v>45413</v>
      </c>
      <c r="G1163" s="2">
        <v>31</v>
      </c>
      <c r="H1163" s="19">
        <v>45422</v>
      </c>
      <c r="I1163" t="s">
        <v>889</v>
      </c>
      <c r="J1163" s="2">
        <v>1</v>
      </c>
      <c r="K1163" s="3" t="s">
        <v>525</v>
      </c>
    </row>
    <row r="1164" spans="1:11">
      <c r="A1164" s="2">
        <f t="shared" si="113"/>
        <v>1163</v>
      </c>
      <c r="B1164" s="210" t="s">
        <v>212</v>
      </c>
      <c r="C1164" s="2">
        <v>2024</v>
      </c>
      <c r="D1164" s="2" t="s">
        <v>211</v>
      </c>
      <c r="E1164" s="2" t="s">
        <v>211</v>
      </c>
      <c r="F1164" s="18">
        <v>45413</v>
      </c>
      <c r="G1164" s="2">
        <v>31</v>
      </c>
      <c r="H1164" s="19">
        <v>45422</v>
      </c>
      <c r="I1164" t="s">
        <v>890</v>
      </c>
      <c r="J1164" s="2">
        <v>1</v>
      </c>
      <c r="K1164" s="3" t="s">
        <v>813</v>
      </c>
    </row>
    <row r="1165" spans="1:11">
      <c r="A1165" s="2">
        <f t="shared" si="113"/>
        <v>1164</v>
      </c>
      <c r="B1165" s="210" t="s">
        <v>212</v>
      </c>
      <c r="C1165" s="2">
        <v>2024</v>
      </c>
      <c r="D1165" s="2" t="s">
        <v>211</v>
      </c>
      <c r="E1165" s="2" t="s">
        <v>211</v>
      </c>
      <c r="F1165" s="18">
        <v>45413</v>
      </c>
      <c r="G1165" s="2">
        <v>31</v>
      </c>
      <c r="H1165" s="19">
        <v>45422</v>
      </c>
      <c r="I1165" t="s">
        <v>892</v>
      </c>
      <c r="J1165" s="2">
        <v>1</v>
      </c>
      <c r="K1165" s="3" t="s">
        <v>891</v>
      </c>
    </row>
    <row r="1166" spans="1:11">
      <c r="A1166" s="2">
        <f t="shared" si="113"/>
        <v>1165</v>
      </c>
      <c r="B1166" s="210" t="s">
        <v>212</v>
      </c>
      <c r="C1166" s="2">
        <v>2024</v>
      </c>
      <c r="D1166" s="2" t="s">
        <v>211</v>
      </c>
      <c r="E1166" s="2" t="s">
        <v>211</v>
      </c>
      <c r="F1166" s="18">
        <v>45413</v>
      </c>
      <c r="G1166" s="2">
        <v>31</v>
      </c>
      <c r="H1166" s="19">
        <v>45422</v>
      </c>
      <c r="I1166" t="s">
        <v>894</v>
      </c>
      <c r="J1166" s="2">
        <v>1</v>
      </c>
      <c r="K1166" s="3" t="s">
        <v>893</v>
      </c>
    </row>
    <row r="1167" spans="1:11">
      <c r="A1167" s="2">
        <f>A1166+1</f>
        <v>1166</v>
      </c>
      <c r="B1167" s="210" t="s">
        <v>212</v>
      </c>
      <c r="C1167" s="2">
        <v>2024</v>
      </c>
      <c r="D1167" s="2" t="s">
        <v>211</v>
      </c>
      <c r="E1167" s="2" t="s">
        <v>211</v>
      </c>
      <c r="F1167" s="18">
        <v>45413</v>
      </c>
      <c r="G1167" s="2">
        <v>31</v>
      </c>
      <c r="H1167" s="19">
        <v>45423</v>
      </c>
      <c r="I1167" s="3" t="s">
        <v>701</v>
      </c>
      <c r="J1167" s="2">
        <v>1</v>
      </c>
      <c r="K1167" s="213" t="s">
        <v>895</v>
      </c>
    </row>
    <row r="1168" spans="1:11">
      <c r="A1168" s="2">
        <f t="shared" ref="A1168:A1169" si="114">A1167+1</f>
        <v>1167</v>
      </c>
      <c r="B1168" s="210" t="s">
        <v>212</v>
      </c>
      <c r="C1168" s="2">
        <v>2024</v>
      </c>
      <c r="D1168" s="2" t="s">
        <v>211</v>
      </c>
      <c r="E1168" s="2" t="s">
        <v>211</v>
      </c>
      <c r="F1168" s="18">
        <v>45413</v>
      </c>
      <c r="G1168" s="2">
        <v>31</v>
      </c>
      <c r="H1168" s="19">
        <v>45425</v>
      </c>
      <c r="I1168" t="s">
        <v>319</v>
      </c>
      <c r="J1168" s="2">
        <v>1</v>
      </c>
      <c r="K1168" s="214" t="s">
        <v>189</v>
      </c>
    </row>
    <row r="1169" spans="1:11">
      <c r="A1169" s="2">
        <f t="shared" si="114"/>
        <v>1168</v>
      </c>
      <c r="B1169" s="210" t="s">
        <v>212</v>
      </c>
      <c r="C1169" s="2">
        <v>2024</v>
      </c>
      <c r="D1169" s="2" t="s">
        <v>211</v>
      </c>
      <c r="E1169" s="2" t="s">
        <v>211</v>
      </c>
      <c r="F1169" s="18">
        <v>45413</v>
      </c>
      <c r="G1169" s="2">
        <v>31</v>
      </c>
      <c r="H1169" s="19">
        <v>45425</v>
      </c>
      <c r="I1169" t="s">
        <v>328</v>
      </c>
      <c r="J1169" s="2">
        <v>1</v>
      </c>
      <c r="K1169" s="214" t="s">
        <v>185</v>
      </c>
    </row>
    <row r="1170" spans="1:11">
      <c r="A1170" s="2">
        <f t="shared" ref="A1170:A1177" si="115">A1169+1</f>
        <v>1169</v>
      </c>
      <c r="B1170" s="210" t="s">
        <v>212</v>
      </c>
      <c r="C1170" s="2">
        <v>2024</v>
      </c>
      <c r="D1170" s="2" t="s">
        <v>211</v>
      </c>
      <c r="E1170" s="2" t="s">
        <v>211</v>
      </c>
      <c r="F1170" s="18">
        <v>45413</v>
      </c>
      <c r="G1170" s="2">
        <v>31</v>
      </c>
      <c r="H1170" s="19">
        <v>45426</v>
      </c>
      <c r="I1170" t="s">
        <v>370</v>
      </c>
      <c r="J1170" s="2">
        <v>1</v>
      </c>
      <c r="K1170" s="214" t="s">
        <v>185</v>
      </c>
    </row>
    <row r="1171" spans="1:11">
      <c r="A1171" s="2">
        <f t="shared" si="115"/>
        <v>1170</v>
      </c>
      <c r="B1171" s="210" t="s">
        <v>212</v>
      </c>
      <c r="C1171" s="2">
        <v>2024</v>
      </c>
      <c r="D1171" s="2" t="s">
        <v>211</v>
      </c>
      <c r="E1171" s="2" t="s">
        <v>211</v>
      </c>
      <c r="F1171" s="18">
        <v>45413</v>
      </c>
      <c r="G1171" s="2">
        <v>31</v>
      </c>
      <c r="H1171" s="19">
        <v>45427</v>
      </c>
      <c r="I1171" t="s">
        <v>328</v>
      </c>
      <c r="J1171" s="2">
        <v>1</v>
      </c>
      <c r="K1171" s="214" t="s">
        <v>185</v>
      </c>
    </row>
    <row r="1172" spans="1:11">
      <c r="A1172" s="2">
        <f t="shared" si="115"/>
        <v>1171</v>
      </c>
      <c r="B1172" s="210" t="s">
        <v>212</v>
      </c>
      <c r="C1172" s="2">
        <v>2024</v>
      </c>
      <c r="D1172" s="2" t="s">
        <v>211</v>
      </c>
      <c r="E1172" s="2" t="s">
        <v>211</v>
      </c>
      <c r="F1172" s="18">
        <v>45413</v>
      </c>
      <c r="G1172" s="2">
        <v>31</v>
      </c>
      <c r="H1172" s="19">
        <v>45431</v>
      </c>
      <c r="I1172" t="s">
        <v>384</v>
      </c>
      <c r="J1172" s="2">
        <v>2</v>
      </c>
      <c r="K1172" s="214" t="s">
        <v>189</v>
      </c>
    </row>
    <row r="1173" spans="1:11">
      <c r="A1173" s="2">
        <f t="shared" si="115"/>
        <v>1172</v>
      </c>
      <c r="B1173" s="210" t="s">
        <v>212</v>
      </c>
      <c r="C1173" s="2">
        <v>2024</v>
      </c>
      <c r="D1173" s="2" t="s">
        <v>211</v>
      </c>
      <c r="E1173" s="2" t="s">
        <v>211</v>
      </c>
      <c r="F1173" s="18">
        <v>45413</v>
      </c>
      <c r="G1173" s="2">
        <v>31</v>
      </c>
      <c r="H1173" s="19">
        <v>45432</v>
      </c>
      <c r="I1173" s="211" t="s">
        <v>334</v>
      </c>
      <c r="J1173" s="2">
        <v>2</v>
      </c>
      <c r="K1173" s="214" t="s">
        <v>189</v>
      </c>
    </row>
    <row r="1174" spans="1:11">
      <c r="A1174" s="2">
        <f t="shared" si="115"/>
        <v>1173</v>
      </c>
      <c r="B1174" s="210" t="s">
        <v>212</v>
      </c>
      <c r="C1174" s="2">
        <v>2024</v>
      </c>
      <c r="D1174" s="2" t="s">
        <v>211</v>
      </c>
      <c r="E1174" s="2" t="s">
        <v>211</v>
      </c>
      <c r="F1174" s="18">
        <v>45413</v>
      </c>
      <c r="G1174" s="2">
        <v>31</v>
      </c>
      <c r="H1174" s="19">
        <v>45433</v>
      </c>
      <c r="I1174" t="s">
        <v>319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10" t="s">
        <v>212</v>
      </c>
      <c r="C1175" s="2">
        <v>2024</v>
      </c>
      <c r="D1175" s="2" t="s">
        <v>211</v>
      </c>
      <c r="E1175" s="2" t="s">
        <v>211</v>
      </c>
      <c r="F1175" s="18">
        <v>45413</v>
      </c>
      <c r="G1175" s="2">
        <v>31</v>
      </c>
      <c r="H1175" s="19">
        <v>45434</v>
      </c>
      <c r="I1175" t="s">
        <v>384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10" t="s">
        <v>212</v>
      </c>
      <c r="C1176" s="2">
        <v>2024</v>
      </c>
      <c r="D1176" s="2" t="s">
        <v>211</v>
      </c>
      <c r="E1176" s="2" t="s">
        <v>211</v>
      </c>
      <c r="F1176" s="18">
        <v>45413</v>
      </c>
      <c r="G1176" s="2">
        <v>31</v>
      </c>
      <c r="H1176" s="19">
        <v>45434</v>
      </c>
      <c r="I1176" t="s">
        <v>1482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10" t="s">
        <v>212</v>
      </c>
      <c r="C1177" s="2">
        <v>2024</v>
      </c>
      <c r="D1177" s="2" t="s">
        <v>211</v>
      </c>
      <c r="E1177" s="2" t="s">
        <v>211</v>
      </c>
      <c r="F1177" s="18">
        <v>45413</v>
      </c>
      <c r="G1177" s="2">
        <v>31</v>
      </c>
      <c r="H1177" s="19">
        <v>45434</v>
      </c>
      <c r="I1177" t="s">
        <v>1483</v>
      </c>
      <c r="J1177" s="2">
        <v>1</v>
      </c>
      <c r="K1177" s="3" t="s">
        <v>187</v>
      </c>
    </row>
    <row r="1178" spans="1:11">
      <c r="A1178" s="2">
        <f>A1177+1</f>
        <v>1177</v>
      </c>
      <c r="B1178" s="210" t="s">
        <v>212</v>
      </c>
      <c r="C1178" s="2">
        <v>2024</v>
      </c>
      <c r="D1178" s="2" t="s">
        <v>211</v>
      </c>
      <c r="E1178" s="2" t="s">
        <v>211</v>
      </c>
      <c r="F1178" s="18">
        <v>45413</v>
      </c>
      <c r="G1178" s="2">
        <v>31</v>
      </c>
      <c r="H1178" s="19">
        <v>45435</v>
      </c>
      <c r="I1178" t="s">
        <v>402</v>
      </c>
      <c r="J1178" s="2">
        <v>1</v>
      </c>
      <c r="K1178" s="3" t="s">
        <v>186</v>
      </c>
    </row>
    <row r="1179" spans="1:11">
      <c r="A1179" s="2">
        <f>A1178+1</f>
        <v>1178</v>
      </c>
      <c r="B1179" s="210" t="s">
        <v>212</v>
      </c>
      <c r="C1179" s="2">
        <v>2024</v>
      </c>
      <c r="D1179" s="2" t="s">
        <v>211</v>
      </c>
      <c r="E1179" s="2" t="s">
        <v>211</v>
      </c>
      <c r="F1179" s="18">
        <v>45413</v>
      </c>
      <c r="G1179" s="2">
        <v>31</v>
      </c>
      <c r="H1179" s="19">
        <v>45436</v>
      </c>
      <c r="I1179" t="s">
        <v>319</v>
      </c>
      <c r="J1179" s="2">
        <v>1</v>
      </c>
      <c r="K1179" s="214" t="s">
        <v>188</v>
      </c>
    </row>
    <row r="1180" spans="1:11">
      <c r="A1180" s="2">
        <f t="shared" ref="A1180:A1181" si="116">A1179+1</f>
        <v>1179</v>
      </c>
      <c r="B1180" s="210" t="s">
        <v>212</v>
      </c>
      <c r="C1180" s="2">
        <v>2024</v>
      </c>
      <c r="D1180" s="2" t="s">
        <v>211</v>
      </c>
      <c r="E1180" s="2" t="s">
        <v>211</v>
      </c>
      <c r="F1180" s="18">
        <v>45413</v>
      </c>
      <c r="G1180" s="2">
        <v>31</v>
      </c>
      <c r="H1180" s="19">
        <v>45438</v>
      </c>
      <c r="I1180" t="s">
        <v>399</v>
      </c>
      <c r="J1180" s="2">
        <v>2</v>
      </c>
      <c r="K1180" s="214" t="s">
        <v>184</v>
      </c>
    </row>
    <row r="1181" spans="1:11">
      <c r="A1181" s="2">
        <f t="shared" si="116"/>
        <v>1180</v>
      </c>
      <c r="B1181" s="210" t="s">
        <v>212</v>
      </c>
      <c r="C1181" s="2">
        <v>2024</v>
      </c>
      <c r="D1181" s="2" t="s">
        <v>211</v>
      </c>
      <c r="E1181" s="2" t="s">
        <v>211</v>
      </c>
      <c r="F1181" s="18">
        <v>45413</v>
      </c>
      <c r="G1181" s="2">
        <v>31</v>
      </c>
      <c r="H1181" s="19">
        <v>45438</v>
      </c>
      <c r="I1181" s="211" t="s">
        <v>334</v>
      </c>
      <c r="J1181" s="2">
        <v>2</v>
      </c>
      <c r="K1181" s="214" t="s">
        <v>189</v>
      </c>
    </row>
    <row r="1182" spans="1:11">
      <c r="A1182" s="2">
        <f t="shared" ref="A1182:A1183" si="117">A1181+1</f>
        <v>1181</v>
      </c>
      <c r="B1182" s="210" t="s">
        <v>212</v>
      </c>
      <c r="C1182" s="2">
        <v>2024</v>
      </c>
      <c r="D1182" s="2" t="s">
        <v>211</v>
      </c>
      <c r="E1182" s="2" t="s">
        <v>211</v>
      </c>
      <c r="F1182" s="18">
        <v>45413</v>
      </c>
      <c r="G1182" s="2">
        <v>31</v>
      </c>
      <c r="H1182" s="19">
        <v>45442</v>
      </c>
      <c r="I1182" t="s">
        <v>700</v>
      </c>
      <c r="J1182" s="2">
        <v>1</v>
      </c>
      <c r="K1182" s="213" t="s">
        <v>896</v>
      </c>
    </row>
    <row r="1183" spans="1:11">
      <c r="A1183" s="2">
        <f t="shared" si="117"/>
        <v>1182</v>
      </c>
      <c r="B1183" s="210" t="s">
        <v>212</v>
      </c>
      <c r="C1183" s="2">
        <v>2024</v>
      </c>
      <c r="D1183" s="2" t="s">
        <v>211</v>
      </c>
      <c r="E1183" s="2" t="s">
        <v>211</v>
      </c>
      <c r="F1183" s="18">
        <v>45413</v>
      </c>
      <c r="G1183" s="2">
        <v>31</v>
      </c>
      <c r="H1183" s="19">
        <v>45442</v>
      </c>
      <c r="I1183" t="s">
        <v>700</v>
      </c>
      <c r="J1183" s="2">
        <v>1</v>
      </c>
      <c r="K1183" s="213" t="s">
        <v>712</v>
      </c>
    </row>
    <row r="1184" spans="1:11">
      <c r="A1184" s="2">
        <f t="shared" ref="A1184:A1189" si="118">A1183+1</f>
        <v>1183</v>
      </c>
      <c r="B1184" s="210" t="s">
        <v>212</v>
      </c>
      <c r="C1184" s="2">
        <v>2024</v>
      </c>
      <c r="D1184" s="2" t="s">
        <v>211</v>
      </c>
      <c r="E1184" s="2" t="s">
        <v>211</v>
      </c>
      <c r="F1184" s="18">
        <v>45413</v>
      </c>
      <c r="G1184" s="2">
        <v>31</v>
      </c>
      <c r="H1184" s="19">
        <v>45443</v>
      </c>
      <c r="I1184" t="s">
        <v>399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10" t="s">
        <v>212</v>
      </c>
      <c r="C1185" s="2">
        <v>2024</v>
      </c>
      <c r="D1185" s="2" t="s">
        <v>211</v>
      </c>
      <c r="E1185" s="2" t="s">
        <v>211</v>
      </c>
      <c r="F1185" s="18">
        <v>45413</v>
      </c>
      <c r="G1185" s="2">
        <v>31</v>
      </c>
      <c r="H1185" s="19">
        <v>45443</v>
      </c>
      <c r="I1185" t="s">
        <v>1468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10" t="s">
        <v>212</v>
      </c>
      <c r="C1186" s="2">
        <v>2024</v>
      </c>
      <c r="D1186" s="2" t="s">
        <v>211</v>
      </c>
      <c r="E1186" s="2" t="s">
        <v>211</v>
      </c>
      <c r="F1186" s="18">
        <v>45413</v>
      </c>
      <c r="G1186" s="2">
        <v>31</v>
      </c>
      <c r="H1186" s="19">
        <v>45443</v>
      </c>
      <c r="I1186" t="s">
        <v>1468</v>
      </c>
      <c r="J1186" s="2">
        <v>1</v>
      </c>
      <c r="K1186" s="214" t="s">
        <v>185</v>
      </c>
    </row>
    <row r="1187" spans="1:11">
      <c r="A1187" s="2">
        <f t="shared" si="118"/>
        <v>1186</v>
      </c>
      <c r="B1187" s="210" t="s">
        <v>212</v>
      </c>
      <c r="C1187" s="2">
        <v>2024</v>
      </c>
      <c r="D1187" s="2" t="s">
        <v>211</v>
      </c>
      <c r="E1187" s="2" t="s">
        <v>211</v>
      </c>
      <c r="F1187" s="18">
        <v>45413</v>
      </c>
      <c r="G1187" s="2">
        <v>31</v>
      </c>
      <c r="H1187" s="19">
        <v>45443</v>
      </c>
      <c r="I1187" t="s">
        <v>1468</v>
      </c>
      <c r="J1187" s="2">
        <v>1</v>
      </c>
      <c r="K1187" s="214" t="s">
        <v>185</v>
      </c>
    </row>
    <row r="1188" spans="1:11">
      <c r="A1188" s="2">
        <f t="shared" si="118"/>
        <v>1187</v>
      </c>
      <c r="B1188" s="210" t="s">
        <v>212</v>
      </c>
      <c r="C1188" s="2">
        <v>2024</v>
      </c>
      <c r="D1188" s="2" t="s">
        <v>211</v>
      </c>
      <c r="E1188" s="2" t="s">
        <v>211</v>
      </c>
      <c r="F1188" s="18">
        <v>45444</v>
      </c>
      <c r="G1188" s="2">
        <v>30</v>
      </c>
      <c r="H1188" s="19">
        <v>45446</v>
      </c>
      <c r="I1188" t="s">
        <v>403</v>
      </c>
      <c r="J1188" s="2">
        <v>2</v>
      </c>
      <c r="K1188" s="214" t="s">
        <v>188</v>
      </c>
    </row>
    <row r="1189" spans="1:11">
      <c r="A1189" s="2">
        <f t="shared" si="118"/>
        <v>1188</v>
      </c>
      <c r="B1189" s="210" t="s">
        <v>212</v>
      </c>
      <c r="C1189" s="2">
        <v>2024</v>
      </c>
      <c r="D1189" s="2" t="s">
        <v>211</v>
      </c>
      <c r="E1189" s="2" t="s">
        <v>211</v>
      </c>
      <c r="F1189" s="18">
        <v>45444</v>
      </c>
      <c r="G1189" s="2">
        <v>31</v>
      </c>
      <c r="H1189" s="19">
        <v>45447</v>
      </c>
      <c r="I1189" s="211" t="s">
        <v>364</v>
      </c>
      <c r="J1189" s="2">
        <v>1</v>
      </c>
      <c r="K1189" s="211" t="s">
        <v>187</v>
      </c>
    </row>
    <row r="1190" spans="1:11">
      <c r="A1190" s="2">
        <f t="shared" ref="A1190:A1193" si="119">A1189+1</f>
        <v>1189</v>
      </c>
      <c r="B1190" s="210" t="s">
        <v>212</v>
      </c>
      <c r="C1190" s="2">
        <v>2024</v>
      </c>
      <c r="D1190" s="2" t="s">
        <v>211</v>
      </c>
      <c r="E1190" s="2" t="s">
        <v>211</v>
      </c>
      <c r="F1190" s="18">
        <v>45444</v>
      </c>
      <c r="G1190" s="2">
        <v>31</v>
      </c>
      <c r="H1190" s="19">
        <v>45448</v>
      </c>
      <c r="I1190" s="211" t="s">
        <v>360</v>
      </c>
      <c r="J1190" s="2">
        <v>1</v>
      </c>
      <c r="K1190" s="211" t="s">
        <v>187</v>
      </c>
    </row>
    <row r="1191" spans="1:11">
      <c r="A1191" s="2">
        <f t="shared" si="119"/>
        <v>1190</v>
      </c>
      <c r="B1191" s="210" t="s">
        <v>212</v>
      </c>
      <c r="C1191" s="2">
        <v>2024</v>
      </c>
      <c r="D1191" s="2" t="s">
        <v>211</v>
      </c>
      <c r="E1191" s="2" t="s">
        <v>211</v>
      </c>
      <c r="F1191" s="18">
        <v>45444</v>
      </c>
      <c r="G1191" s="2">
        <v>31</v>
      </c>
      <c r="H1191" s="19">
        <v>45448</v>
      </c>
      <c r="I1191" s="211" t="s">
        <v>360</v>
      </c>
      <c r="J1191" s="2">
        <v>1</v>
      </c>
      <c r="K1191" s="211" t="s">
        <v>188</v>
      </c>
    </row>
    <row r="1192" spans="1:11">
      <c r="A1192" s="2">
        <f t="shared" si="119"/>
        <v>1191</v>
      </c>
      <c r="B1192" s="210" t="s">
        <v>212</v>
      </c>
      <c r="C1192" s="2">
        <v>2024</v>
      </c>
      <c r="D1192" s="2" t="s">
        <v>211</v>
      </c>
      <c r="E1192" s="2" t="s">
        <v>211</v>
      </c>
      <c r="F1192" s="18">
        <v>45444</v>
      </c>
      <c r="G1192" s="2">
        <v>31</v>
      </c>
      <c r="H1192" s="19">
        <v>45448</v>
      </c>
      <c r="I1192" s="211" t="s">
        <v>334</v>
      </c>
      <c r="J1192" s="2">
        <v>2</v>
      </c>
      <c r="K1192" s="211" t="s">
        <v>188</v>
      </c>
    </row>
    <row r="1193" spans="1:11">
      <c r="A1193" s="2">
        <f t="shared" si="119"/>
        <v>1192</v>
      </c>
      <c r="B1193" s="210" t="s">
        <v>212</v>
      </c>
      <c r="C1193" s="2">
        <v>2024</v>
      </c>
      <c r="D1193" s="2" t="s">
        <v>211</v>
      </c>
      <c r="E1193" s="2" t="s">
        <v>211</v>
      </c>
      <c r="F1193" s="18">
        <v>45444</v>
      </c>
      <c r="G1193" s="2">
        <v>31</v>
      </c>
      <c r="H1193" s="19">
        <v>45448</v>
      </c>
      <c r="I1193" t="s">
        <v>319</v>
      </c>
      <c r="J1193" s="2">
        <v>1</v>
      </c>
      <c r="K1193" s="211" t="s">
        <v>186</v>
      </c>
    </row>
    <row r="1194" spans="1:11">
      <c r="A1194" s="2">
        <f>A1193+1</f>
        <v>1193</v>
      </c>
      <c r="B1194" s="210" t="s">
        <v>212</v>
      </c>
      <c r="C1194" s="2">
        <v>2024</v>
      </c>
      <c r="D1194" s="2" t="s">
        <v>211</v>
      </c>
      <c r="E1194" s="2" t="s">
        <v>211</v>
      </c>
      <c r="F1194" s="18">
        <v>45444</v>
      </c>
      <c r="G1194" s="2">
        <v>31</v>
      </c>
      <c r="H1194" s="19">
        <v>45449</v>
      </c>
      <c r="I1194" s="211" t="s">
        <v>320</v>
      </c>
      <c r="J1194" s="2">
        <v>1</v>
      </c>
      <c r="K1194" s="211" t="s">
        <v>187</v>
      </c>
    </row>
    <row r="1195" spans="1:11">
      <c r="A1195" s="2">
        <f t="shared" ref="A1195:A1197" si="120">A1194+1</f>
        <v>1194</v>
      </c>
      <c r="B1195" s="210" t="s">
        <v>212</v>
      </c>
      <c r="C1195" s="2">
        <v>2024</v>
      </c>
      <c r="D1195" s="2" t="s">
        <v>211</v>
      </c>
      <c r="E1195" s="2" t="s">
        <v>211</v>
      </c>
      <c r="F1195" s="18">
        <v>45444</v>
      </c>
      <c r="G1195" s="2">
        <v>31</v>
      </c>
      <c r="H1195" s="19">
        <v>45450</v>
      </c>
      <c r="I1195" t="s">
        <v>1468</v>
      </c>
      <c r="J1195" s="2">
        <v>1</v>
      </c>
      <c r="K1195" s="214" t="s">
        <v>186</v>
      </c>
    </row>
    <row r="1196" spans="1:11">
      <c r="A1196" s="2">
        <f t="shared" si="120"/>
        <v>1195</v>
      </c>
      <c r="B1196" s="210" t="s">
        <v>212</v>
      </c>
      <c r="C1196" s="2">
        <v>2024</v>
      </c>
      <c r="D1196" s="2" t="s">
        <v>211</v>
      </c>
      <c r="E1196" s="2" t="s">
        <v>211</v>
      </c>
      <c r="F1196" s="18">
        <v>45444</v>
      </c>
      <c r="G1196" s="2">
        <v>31</v>
      </c>
      <c r="H1196" s="19">
        <v>45450</v>
      </c>
      <c r="I1196" t="s">
        <v>403</v>
      </c>
      <c r="J1196" s="2">
        <v>2</v>
      </c>
      <c r="K1196" s="214" t="s">
        <v>185</v>
      </c>
    </row>
    <row r="1197" spans="1:11">
      <c r="A1197" s="2">
        <f t="shared" si="120"/>
        <v>1196</v>
      </c>
      <c r="B1197" s="210" t="s">
        <v>212</v>
      </c>
      <c r="C1197" s="2">
        <v>2024</v>
      </c>
      <c r="D1197" s="2" t="s">
        <v>211</v>
      </c>
      <c r="E1197" s="2" t="s">
        <v>211</v>
      </c>
      <c r="F1197" s="18">
        <v>45444</v>
      </c>
      <c r="G1197" s="2">
        <v>31</v>
      </c>
      <c r="H1197" s="19">
        <v>45450</v>
      </c>
      <c r="I1197" t="s">
        <v>399</v>
      </c>
      <c r="J1197" s="2">
        <v>2</v>
      </c>
      <c r="K1197" s="214" t="s">
        <v>186</v>
      </c>
    </row>
    <row r="1198" spans="1:11">
      <c r="A1198" s="2">
        <f t="shared" ref="A1198:A1200" si="121">A1197+1</f>
        <v>1197</v>
      </c>
      <c r="B1198" s="210" t="s">
        <v>212</v>
      </c>
      <c r="C1198" s="2">
        <v>2024</v>
      </c>
      <c r="D1198" s="2" t="s">
        <v>211</v>
      </c>
      <c r="E1198" s="2" t="s">
        <v>211</v>
      </c>
      <c r="F1198" s="18">
        <v>45444</v>
      </c>
      <c r="G1198" s="2">
        <v>31</v>
      </c>
      <c r="H1198" s="19">
        <v>45451</v>
      </c>
      <c r="I1198" t="s">
        <v>328</v>
      </c>
      <c r="J1198" s="2">
        <v>1</v>
      </c>
      <c r="K1198" s="214" t="s">
        <v>188</v>
      </c>
    </row>
    <row r="1199" spans="1:11">
      <c r="A1199" s="2">
        <f t="shared" si="121"/>
        <v>1198</v>
      </c>
      <c r="B1199" s="210" t="s">
        <v>212</v>
      </c>
      <c r="C1199" s="2">
        <v>2024</v>
      </c>
      <c r="D1199" s="2" t="s">
        <v>211</v>
      </c>
      <c r="E1199" s="2" t="s">
        <v>211</v>
      </c>
      <c r="F1199" s="18">
        <v>45444</v>
      </c>
      <c r="G1199" s="2">
        <v>31</v>
      </c>
      <c r="H1199" s="19">
        <v>45451</v>
      </c>
      <c r="I1199" t="s">
        <v>402</v>
      </c>
      <c r="J1199" s="2">
        <v>1</v>
      </c>
      <c r="K1199" s="214" t="s">
        <v>188</v>
      </c>
    </row>
    <row r="1200" spans="1:11">
      <c r="A1200" s="2">
        <f t="shared" si="121"/>
        <v>1199</v>
      </c>
      <c r="B1200" s="210" t="s">
        <v>212</v>
      </c>
      <c r="C1200" s="2">
        <v>2024</v>
      </c>
      <c r="D1200" s="2" t="s">
        <v>211</v>
      </c>
      <c r="E1200" s="2" t="s">
        <v>211</v>
      </c>
      <c r="F1200" s="18">
        <v>45444</v>
      </c>
      <c r="G1200" s="2">
        <v>31</v>
      </c>
      <c r="H1200" s="19">
        <v>45451</v>
      </c>
      <c r="I1200" s="211" t="s">
        <v>334</v>
      </c>
      <c r="J1200" s="2">
        <v>2</v>
      </c>
      <c r="K1200" s="214" t="s">
        <v>189</v>
      </c>
    </row>
    <row r="1201" spans="1:11">
      <c r="A1201" s="2">
        <f t="shared" ref="A1201:A1202" si="122">A1200+1</f>
        <v>1200</v>
      </c>
      <c r="B1201" s="210" t="s">
        <v>212</v>
      </c>
      <c r="C1201" s="2">
        <v>2024</v>
      </c>
      <c r="D1201" s="2" t="s">
        <v>211</v>
      </c>
      <c r="E1201" s="2" t="s">
        <v>211</v>
      </c>
      <c r="F1201" s="18">
        <v>45444</v>
      </c>
      <c r="G1201" s="2">
        <v>31</v>
      </c>
      <c r="H1201" s="19">
        <v>45453</v>
      </c>
      <c r="I1201" t="s">
        <v>319</v>
      </c>
      <c r="J1201" s="2">
        <v>1</v>
      </c>
      <c r="K1201" s="211" t="s">
        <v>189</v>
      </c>
    </row>
    <row r="1202" spans="1:11">
      <c r="A1202" s="2">
        <f t="shared" si="122"/>
        <v>1201</v>
      </c>
      <c r="B1202" s="210" t="s">
        <v>212</v>
      </c>
      <c r="C1202" s="2">
        <v>2024</v>
      </c>
      <c r="D1202" s="2" t="s">
        <v>211</v>
      </c>
      <c r="E1202" s="2" t="s">
        <v>211</v>
      </c>
      <c r="F1202" s="18">
        <v>45444</v>
      </c>
      <c r="G1202" s="2">
        <v>31</v>
      </c>
      <c r="H1202" s="19">
        <v>45453</v>
      </c>
      <c r="I1202" t="s">
        <v>1482</v>
      </c>
      <c r="J1202" s="2">
        <v>1</v>
      </c>
      <c r="K1202" s="211" t="s">
        <v>189</v>
      </c>
    </row>
    <row r="1203" spans="1:11">
      <c r="A1203" s="2">
        <f>A1202+1</f>
        <v>1202</v>
      </c>
      <c r="B1203" s="210" t="s">
        <v>212</v>
      </c>
      <c r="C1203" s="2">
        <v>2024</v>
      </c>
      <c r="D1203" s="2" t="s">
        <v>211</v>
      </c>
      <c r="E1203" s="2" t="s">
        <v>211</v>
      </c>
      <c r="F1203" s="18">
        <v>45444</v>
      </c>
      <c r="G1203" s="2">
        <v>31</v>
      </c>
      <c r="H1203" s="19">
        <v>45453</v>
      </c>
      <c r="I1203" t="s">
        <v>1483</v>
      </c>
      <c r="J1203" s="2">
        <v>1</v>
      </c>
      <c r="K1203" s="211" t="s">
        <v>187</v>
      </c>
    </row>
    <row r="1204" spans="1:11">
      <c r="A1204" s="2">
        <f t="shared" ref="A1204:A1205" si="123">A1203+1</f>
        <v>1203</v>
      </c>
      <c r="B1204" s="210" t="s">
        <v>212</v>
      </c>
      <c r="C1204" s="2">
        <v>2024</v>
      </c>
      <c r="D1204" s="2" t="s">
        <v>211</v>
      </c>
      <c r="E1204" s="2" t="s">
        <v>211</v>
      </c>
      <c r="F1204" s="18">
        <v>45444</v>
      </c>
      <c r="G1204" s="2">
        <v>31</v>
      </c>
      <c r="H1204" s="19">
        <v>45454</v>
      </c>
      <c r="I1204" t="s">
        <v>328</v>
      </c>
      <c r="J1204" s="2">
        <v>1</v>
      </c>
      <c r="K1204" s="214" t="s">
        <v>188</v>
      </c>
    </row>
    <row r="1205" spans="1:11">
      <c r="A1205" s="2">
        <f t="shared" si="123"/>
        <v>1204</v>
      </c>
      <c r="B1205" s="210" t="s">
        <v>212</v>
      </c>
      <c r="C1205" s="2">
        <v>2024</v>
      </c>
      <c r="D1205" s="2" t="s">
        <v>211</v>
      </c>
      <c r="E1205" s="2" t="s">
        <v>211</v>
      </c>
      <c r="F1205" s="18">
        <v>45444</v>
      </c>
      <c r="G1205" s="2">
        <v>31</v>
      </c>
      <c r="H1205" s="19">
        <v>45454</v>
      </c>
      <c r="I1205" t="s">
        <v>404</v>
      </c>
      <c r="J1205" s="2">
        <v>1</v>
      </c>
      <c r="K1205" s="214" t="s">
        <v>187</v>
      </c>
    </row>
    <row r="1206" spans="1:11">
      <c r="A1206" s="2">
        <f t="shared" ref="A1206:A1211" si="124">A1205+1</f>
        <v>1205</v>
      </c>
      <c r="B1206" s="210" t="s">
        <v>212</v>
      </c>
      <c r="C1206" s="2">
        <v>2024</v>
      </c>
      <c r="D1206" s="2" t="s">
        <v>211</v>
      </c>
      <c r="E1206" s="2" t="s">
        <v>211</v>
      </c>
      <c r="F1206" s="18">
        <v>45444</v>
      </c>
      <c r="G1206" s="2">
        <v>31</v>
      </c>
      <c r="H1206" s="19">
        <v>45456</v>
      </c>
      <c r="I1206" t="s">
        <v>404</v>
      </c>
      <c r="J1206" s="2">
        <v>1</v>
      </c>
      <c r="K1206" s="214" t="s">
        <v>188</v>
      </c>
    </row>
    <row r="1207" spans="1:11">
      <c r="A1207" s="2">
        <f t="shared" si="124"/>
        <v>1206</v>
      </c>
      <c r="B1207" s="210" t="s">
        <v>212</v>
      </c>
      <c r="C1207" s="2">
        <v>2024</v>
      </c>
      <c r="D1207" s="2" t="s">
        <v>211</v>
      </c>
      <c r="E1207" s="2" t="s">
        <v>211</v>
      </c>
      <c r="F1207" s="18">
        <v>45444</v>
      </c>
      <c r="G1207" s="2">
        <v>31</v>
      </c>
      <c r="H1207" s="19">
        <v>45456</v>
      </c>
      <c r="I1207" t="s">
        <v>897</v>
      </c>
      <c r="J1207" s="2">
        <v>1</v>
      </c>
      <c r="K1207" s="214" t="s">
        <v>188</v>
      </c>
    </row>
    <row r="1208" spans="1:11">
      <c r="A1208" s="2">
        <f t="shared" si="124"/>
        <v>1207</v>
      </c>
      <c r="B1208" s="210" t="s">
        <v>212</v>
      </c>
      <c r="C1208" s="2">
        <v>2024</v>
      </c>
      <c r="D1208" s="2" t="s">
        <v>211</v>
      </c>
      <c r="E1208" s="2" t="s">
        <v>211</v>
      </c>
      <c r="F1208" s="18">
        <v>45444</v>
      </c>
      <c r="G1208" s="2">
        <v>31</v>
      </c>
      <c r="H1208" s="19">
        <v>45460</v>
      </c>
      <c r="I1208" t="s">
        <v>328</v>
      </c>
      <c r="J1208" s="2">
        <v>1</v>
      </c>
      <c r="K1208" s="214" t="s">
        <v>188</v>
      </c>
    </row>
    <row r="1209" spans="1:11">
      <c r="A1209" s="2">
        <f t="shared" si="124"/>
        <v>1208</v>
      </c>
      <c r="B1209" s="210" t="s">
        <v>212</v>
      </c>
      <c r="C1209" s="2">
        <v>2024</v>
      </c>
      <c r="D1209" s="2" t="s">
        <v>211</v>
      </c>
      <c r="E1209" s="2" t="s">
        <v>211</v>
      </c>
      <c r="F1209" s="18">
        <v>45444</v>
      </c>
      <c r="G1209" s="2">
        <v>31</v>
      </c>
      <c r="H1209" s="19">
        <v>45461</v>
      </c>
      <c r="I1209" t="s">
        <v>319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10" t="s">
        <v>212</v>
      </c>
      <c r="C1210" s="2">
        <v>2024</v>
      </c>
      <c r="D1210" s="2" t="s">
        <v>211</v>
      </c>
      <c r="E1210" s="2" t="s">
        <v>211</v>
      </c>
      <c r="F1210" s="18">
        <v>45444</v>
      </c>
      <c r="G1210" s="2">
        <v>31</v>
      </c>
      <c r="H1210" s="19">
        <v>45461</v>
      </c>
      <c r="I1210" t="s">
        <v>404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10" t="s">
        <v>212</v>
      </c>
      <c r="C1211" s="2">
        <v>2024</v>
      </c>
      <c r="D1211" s="2" t="s">
        <v>211</v>
      </c>
      <c r="E1211" s="2" t="s">
        <v>211</v>
      </c>
      <c r="F1211" s="18">
        <v>45444</v>
      </c>
      <c r="G1211" s="2">
        <v>31</v>
      </c>
      <c r="H1211" s="19">
        <v>45462</v>
      </c>
      <c r="I1211" s="211" t="s">
        <v>334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10" t="s">
        <v>212</v>
      </c>
      <c r="C1212" s="2">
        <v>2024</v>
      </c>
      <c r="D1212" s="2" t="s">
        <v>211</v>
      </c>
      <c r="E1212" s="2" t="s">
        <v>211</v>
      </c>
      <c r="F1212" s="18">
        <v>45444</v>
      </c>
      <c r="G1212" s="2">
        <v>31</v>
      </c>
      <c r="H1212" s="19">
        <v>45465</v>
      </c>
      <c r="I1212" t="s">
        <v>319</v>
      </c>
      <c r="J1212" s="2">
        <v>1</v>
      </c>
      <c r="K1212" s="214" t="s">
        <v>187</v>
      </c>
    </row>
    <row r="1213" spans="1:11">
      <c r="A1213" s="2">
        <f t="shared" si="125"/>
        <v>1212</v>
      </c>
      <c r="B1213" s="210" t="s">
        <v>212</v>
      </c>
      <c r="C1213" s="2">
        <v>2024</v>
      </c>
      <c r="D1213" s="2" t="s">
        <v>211</v>
      </c>
      <c r="E1213" s="2" t="s">
        <v>211</v>
      </c>
      <c r="F1213" s="18">
        <v>45444</v>
      </c>
      <c r="G1213" s="2">
        <v>31</v>
      </c>
      <c r="H1213" s="19">
        <v>45465</v>
      </c>
      <c r="I1213" t="s">
        <v>403</v>
      </c>
      <c r="J1213" s="2">
        <v>2</v>
      </c>
      <c r="K1213" s="214" t="s">
        <v>187</v>
      </c>
    </row>
    <row r="1214" spans="1:11">
      <c r="A1214" s="2">
        <f>A1213+1</f>
        <v>1213</v>
      </c>
      <c r="B1214" s="210" t="s">
        <v>212</v>
      </c>
      <c r="C1214" s="2">
        <v>2024</v>
      </c>
      <c r="D1214" s="2" t="s">
        <v>211</v>
      </c>
      <c r="E1214" s="2" t="s">
        <v>211</v>
      </c>
      <c r="F1214" s="18">
        <v>45444</v>
      </c>
      <c r="G1214" s="2">
        <v>31</v>
      </c>
      <c r="H1214" s="19">
        <v>45466</v>
      </c>
      <c r="I1214" t="s">
        <v>328</v>
      </c>
      <c r="J1214" s="2">
        <v>1</v>
      </c>
      <c r="K1214" s="214" t="s">
        <v>184</v>
      </c>
    </row>
    <row r="1215" spans="1:11">
      <c r="A1215" s="2">
        <f>A1214+1</f>
        <v>1214</v>
      </c>
      <c r="B1215" s="210" t="s">
        <v>212</v>
      </c>
      <c r="C1215" s="2">
        <v>2024</v>
      </c>
      <c r="D1215" s="2" t="s">
        <v>211</v>
      </c>
      <c r="E1215" s="2" t="s">
        <v>211</v>
      </c>
      <c r="F1215" s="18">
        <v>45444</v>
      </c>
      <c r="G1215" s="2">
        <v>31</v>
      </c>
      <c r="H1215" s="19">
        <v>45468</v>
      </c>
      <c r="I1215" t="s">
        <v>328</v>
      </c>
      <c r="J1215" s="2">
        <v>1</v>
      </c>
      <c r="K1215" s="214" t="s">
        <v>187</v>
      </c>
    </row>
    <row r="1216" spans="1:11">
      <c r="A1216" s="2">
        <f>A1215+1</f>
        <v>1215</v>
      </c>
      <c r="B1216" s="210" t="s">
        <v>212</v>
      </c>
      <c r="C1216" s="2">
        <v>2024</v>
      </c>
      <c r="D1216" s="2" t="s">
        <v>211</v>
      </c>
      <c r="E1216" s="2" t="s">
        <v>211</v>
      </c>
      <c r="F1216" s="18">
        <v>45444</v>
      </c>
      <c r="G1216" s="2">
        <v>31</v>
      </c>
      <c r="H1216" s="19">
        <v>45471</v>
      </c>
      <c r="I1216" t="s">
        <v>333</v>
      </c>
      <c r="J1216" s="2">
        <v>1</v>
      </c>
      <c r="K1216" s="211" t="s">
        <v>189</v>
      </c>
    </row>
    <row r="1217" spans="1:11">
      <c r="A1217" s="2">
        <f>A1216+1</f>
        <v>1216</v>
      </c>
      <c r="B1217" s="210" t="s">
        <v>212</v>
      </c>
      <c r="C1217" s="2">
        <v>2024</v>
      </c>
      <c r="D1217" s="2" t="s">
        <v>211</v>
      </c>
      <c r="E1217" s="2" t="s">
        <v>211</v>
      </c>
      <c r="F1217" s="18">
        <v>45444</v>
      </c>
      <c r="G1217" s="2">
        <v>31</v>
      </c>
      <c r="H1217" s="19">
        <v>45471</v>
      </c>
      <c r="I1217" t="s">
        <v>1482</v>
      </c>
      <c r="J1217" s="2">
        <v>1</v>
      </c>
      <c r="K1217" s="214" t="s">
        <v>184</v>
      </c>
    </row>
    <row r="1218" spans="1:11">
      <c r="A1218" s="2">
        <f>A1217+1</f>
        <v>1217</v>
      </c>
      <c r="B1218" s="210" t="s">
        <v>212</v>
      </c>
      <c r="C1218" s="2">
        <v>2024</v>
      </c>
      <c r="D1218" s="2" t="s">
        <v>211</v>
      </c>
      <c r="E1218" s="2" t="s">
        <v>211</v>
      </c>
      <c r="F1218" s="18">
        <v>45444</v>
      </c>
      <c r="G1218" s="2">
        <v>31</v>
      </c>
      <c r="H1218" s="19">
        <v>45471</v>
      </c>
      <c r="I1218" t="s">
        <v>1483</v>
      </c>
      <c r="J1218" s="2">
        <v>1</v>
      </c>
      <c r="K1218" s="214" t="s">
        <v>184</v>
      </c>
    </row>
    <row r="1219" spans="1:11">
      <c r="A1219" s="2">
        <f t="shared" ref="A1219:A1221" si="126">A1218+1</f>
        <v>1218</v>
      </c>
      <c r="B1219" s="210" t="s">
        <v>212</v>
      </c>
      <c r="C1219" s="2">
        <v>2024</v>
      </c>
      <c r="D1219" s="2" t="s">
        <v>211</v>
      </c>
      <c r="E1219" s="2" t="s">
        <v>211</v>
      </c>
      <c r="F1219" s="18">
        <v>45444</v>
      </c>
      <c r="G1219" s="2">
        <v>31</v>
      </c>
      <c r="H1219" s="19">
        <v>45471</v>
      </c>
      <c r="I1219" t="s">
        <v>407</v>
      </c>
      <c r="J1219" s="2">
        <v>2</v>
      </c>
      <c r="K1219" s="211" t="s">
        <v>185</v>
      </c>
    </row>
    <row r="1220" spans="1:11">
      <c r="A1220" s="2">
        <f t="shared" si="126"/>
        <v>1219</v>
      </c>
      <c r="B1220" s="210" t="s">
        <v>212</v>
      </c>
      <c r="C1220" s="2">
        <v>2024</v>
      </c>
      <c r="D1220" s="2" t="s">
        <v>211</v>
      </c>
      <c r="E1220" s="2" t="s">
        <v>211</v>
      </c>
      <c r="F1220" s="18">
        <v>45444</v>
      </c>
      <c r="G1220" s="2">
        <v>31</v>
      </c>
      <c r="H1220" s="19">
        <v>45471</v>
      </c>
      <c r="I1220" t="s">
        <v>407</v>
      </c>
      <c r="J1220" s="2">
        <v>2</v>
      </c>
      <c r="K1220" s="211" t="s">
        <v>184</v>
      </c>
    </row>
    <row r="1221" spans="1:11">
      <c r="A1221" s="2">
        <f t="shared" si="126"/>
        <v>1220</v>
      </c>
      <c r="B1221" s="210" t="s">
        <v>212</v>
      </c>
      <c r="C1221" s="2">
        <v>2024</v>
      </c>
      <c r="D1221" s="2" t="s">
        <v>211</v>
      </c>
      <c r="E1221" s="2" t="s">
        <v>211</v>
      </c>
      <c r="F1221" s="18">
        <v>45444</v>
      </c>
      <c r="G1221" s="2">
        <v>31</v>
      </c>
      <c r="H1221" s="19">
        <v>45471</v>
      </c>
      <c r="I1221" t="s">
        <v>407</v>
      </c>
      <c r="J1221" s="2">
        <v>2</v>
      </c>
      <c r="K1221" s="211" t="s">
        <v>184</v>
      </c>
    </row>
    <row r="1222" spans="1:11">
      <c r="A1222" s="2">
        <f>A1221+1</f>
        <v>1221</v>
      </c>
      <c r="B1222" s="210" t="s">
        <v>212</v>
      </c>
      <c r="C1222" s="2">
        <v>2024</v>
      </c>
      <c r="D1222" s="2" t="s">
        <v>211</v>
      </c>
      <c r="E1222" s="2" t="s">
        <v>211</v>
      </c>
      <c r="F1222" s="18">
        <v>45444</v>
      </c>
      <c r="G1222" s="2">
        <v>31</v>
      </c>
      <c r="H1222" s="19">
        <v>45472</v>
      </c>
      <c r="I1222" t="s">
        <v>407</v>
      </c>
      <c r="J1222" s="2">
        <v>2</v>
      </c>
      <c r="K1222" s="211" t="s">
        <v>188</v>
      </c>
    </row>
    <row r="1223" spans="1:11">
      <c r="A1223" s="2">
        <f t="shared" ref="A1223:A1231" si="127">A1222+1</f>
        <v>1222</v>
      </c>
      <c r="B1223" s="210" t="s">
        <v>212</v>
      </c>
      <c r="C1223" s="2">
        <v>2024</v>
      </c>
      <c r="D1223" s="2" t="s">
        <v>211</v>
      </c>
      <c r="E1223" s="2" t="s">
        <v>211</v>
      </c>
      <c r="F1223" s="18">
        <v>45474</v>
      </c>
      <c r="G1223" s="2">
        <v>30</v>
      </c>
      <c r="H1223" s="19">
        <v>45474</v>
      </c>
      <c r="I1223" t="s">
        <v>407</v>
      </c>
      <c r="J1223" s="2">
        <v>2</v>
      </c>
      <c r="K1223" s="214" t="s">
        <v>187</v>
      </c>
    </row>
    <row r="1224" spans="1:11">
      <c r="A1224" s="2">
        <f t="shared" si="127"/>
        <v>1223</v>
      </c>
      <c r="B1224" s="210" t="s">
        <v>212</v>
      </c>
      <c r="C1224" s="2">
        <v>2024</v>
      </c>
      <c r="D1224" s="2" t="s">
        <v>211</v>
      </c>
      <c r="E1224" s="2" t="s">
        <v>211</v>
      </c>
      <c r="F1224" s="18">
        <v>45474</v>
      </c>
      <c r="G1224" s="2">
        <v>30</v>
      </c>
      <c r="H1224" s="19">
        <v>45474</v>
      </c>
      <c r="I1224" t="s">
        <v>407</v>
      </c>
      <c r="J1224" s="2">
        <v>2</v>
      </c>
      <c r="K1224" s="214" t="s">
        <v>184</v>
      </c>
    </row>
    <row r="1225" spans="1:11">
      <c r="A1225" s="2">
        <f t="shared" si="127"/>
        <v>1224</v>
      </c>
      <c r="B1225" s="210" t="s">
        <v>212</v>
      </c>
      <c r="C1225" s="2">
        <v>2024</v>
      </c>
      <c r="D1225" s="2" t="s">
        <v>211</v>
      </c>
      <c r="E1225" s="2" t="s">
        <v>211</v>
      </c>
      <c r="F1225" s="18">
        <v>45474</v>
      </c>
      <c r="G1225" s="2">
        <v>30</v>
      </c>
      <c r="H1225" s="19">
        <v>45474</v>
      </c>
      <c r="I1225" t="s">
        <v>407</v>
      </c>
      <c r="J1225" s="2">
        <v>2</v>
      </c>
      <c r="K1225" s="214" t="s">
        <v>184</v>
      </c>
    </row>
    <row r="1226" spans="1:11">
      <c r="A1226" s="2">
        <f t="shared" si="127"/>
        <v>1225</v>
      </c>
      <c r="B1226" s="210" t="s">
        <v>212</v>
      </c>
      <c r="C1226" s="2">
        <v>2024</v>
      </c>
      <c r="D1226" s="2" t="s">
        <v>211</v>
      </c>
      <c r="E1226" s="2" t="s">
        <v>211</v>
      </c>
      <c r="F1226" s="18">
        <v>45474</v>
      </c>
      <c r="G1226" s="2">
        <v>30</v>
      </c>
      <c r="H1226" s="19">
        <v>45474</v>
      </c>
      <c r="I1226" s="211" t="s">
        <v>1484</v>
      </c>
      <c r="J1226" s="2">
        <v>1</v>
      </c>
      <c r="K1226" s="214" t="s">
        <v>187</v>
      </c>
    </row>
    <row r="1227" spans="1:11">
      <c r="A1227" s="2">
        <f t="shared" si="127"/>
        <v>1226</v>
      </c>
      <c r="B1227" s="210" t="s">
        <v>212</v>
      </c>
      <c r="C1227" s="2">
        <v>2024</v>
      </c>
      <c r="D1227" s="2" t="s">
        <v>211</v>
      </c>
      <c r="E1227" s="2" t="s">
        <v>211</v>
      </c>
      <c r="F1227" s="18">
        <v>45474</v>
      </c>
      <c r="G1227" s="2">
        <v>30</v>
      </c>
      <c r="H1227" s="19">
        <v>45474</v>
      </c>
      <c r="I1227" s="211" t="s">
        <v>1484</v>
      </c>
      <c r="J1227" s="2">
        <v>1</v>
      </c>
      <c r="K1227" s="214" t="s">
        <v>184</v>
      </c>
    </row>
    <row r="1228" spans="1:11">
      <c r="A1228" s="2">
        <f t="shared" si="127"/>
        <v>1227</v>
      </c>
      <c r="B1228" s="210" t="s">
        <v>212</v>
      </c>
      <c r="C1228" s="2">
        <v>2024</v>
      </c>
      <c r="D1228" s="2" t="s">
        <v>211</v>
      </c>
      <c r="E1228" s="2" t="s">
        <v>211</v>
      </c>
      <c r="F1228" s="18">
        <v>45474</v>
      </c>
      <c r="G1228" s="2">
        <v>30</v>
      </c>
      <c r="H1228" s="19">
        <v>45474</v>
      </c>
      <c r="I1228" s="211" t="s">
        <v>1484</v>
      </c>
      <c r="J1228" s="2">
        <v>1</v>
      </c>
      <c r="K1228" s="214" t="s">
        <v>186</v>
      </c>
    </row>
    <row r="1229" spans="1:11">
      <c r="A1229" s="2">
        <f t="shared" si="127"/>
        <v>1228</v>
      </c>
      <c r="B1229" s="210" t="s">
        <v>212</v>
      </c>
      <c r="C1229" s="2">
        <v>2024</v>
      </c>
      <c r="D1229" s="2" t="s">
        <v>211</v>
      </c>
      <c r="E1229" s="2" t="s">
        <v>211</v>
      </c>
      <c r="F1229" s="18">
        <v>45474</v>
      </c>
      <c r="G1229" s="2">
        <v>30</v>
      </c>
      <c r="H1229" s="19">
        <v>45474</v>
      </c>
      <c r="I1229" t="s">
        <v>401</v>
      </c>
      <c r="J1229" s="2">
        <v>1</v>
      </c>
      <c r="K1229" s="214" t="s">
        <v>186</v>
      </c>
    </row>
    <row r="1230" spans="1:11">
      <c r="A1230" s="2">
        <f t="shared" si="127"/>
        <v>1229</v>
      </c>
      <c r="B1230" s="210" t="s">
        <v>212</v>
      </c>
      <c r="C1230" s="2">
        <v>2024</v>
      </c>
      <c r="D1230" s="2" t="s">
        <v>211</v>
      </c>
      <c r="E1230" s="2" t="s">
        <v>211</v>
      </c>
      <c r="F1230" s="18">
        <v>45474</v>
      </c>
      <c r="G1230" s="2">
        <v>30</v>
      </c>
      <c r="H1230" s="19">
        <v>45474</v>
      </c>
      <c r="I1230" t="s">
        <v>319</v>
      </c>
      <c r="J1230" s="2">
        <v>1</v>
      </c>
      <c r="K1230" s="214" t="s">
        <v>186</v>
      </c>
    </row>
    <row r="1231" spans="1:11">
      <c r="A1231" s="2">
        <f t="shared" si="127"/>
        <v>1230</v>
      </c>
      <c r="B1231" s="210" t="s">
        <v>212</v>
      </c>
      <c r="C1231" s="2">
        <v>2024</v>
      </c>
      <c r="D1231" s="2" t="s">
        <v>211</v>
      </c>
      <c r="E1231" s="2" t="s">
        <v>211</v>
      </c>
      <c r="F1231" s="18">
        <v>45474</v>
      </c>
      <c r="G1231" s="2">
        <v>30</v>
      </c>
      <c r="H1231" s="19">
        <v>45474</v>
      </c>
      <c r="I1231" s="211" t="s">
        <v>402</v>
      </c>
      <c r="J1231" s="2">
        <v>1</v>
      </c>
      <c r="K1231" s="214" t="s">
        <v>186</v>
      </c>
    </row>
    <row r="1232" spans="1:11">
      <c r="A1232" s="2">
        <f t="shared" ref="A1232:A1233" si="128">A1231+1</f>
        <v>1231</v>
      </c>
      <c r="B1232" s="210" t="s">
        <v>212</v>
      </c>
      <c r="C1232" s="2">
        <v>2024</v>
      </c>
      <c r="D1232" s="2" t="s">
        <v>211</v>
      </c>
      <c r="E1232" s="2" t="s">
        <v>211</v>
      </c>
      <c r="F1232" s="18">
        <v>45474</v>
      </c>
      <c r="G1232" s="2">
        <v>30</v>
      </c>
      <c r="H1232" s="19">
        <v>45475</v>
      </c>
      <c r="I1232" s="211" t="s">
        <v>364</v>
      </c>
      <c r="J1232" s="2">
        <v>1</v>
      </c>
      <c r="K1232" s="211" t="s">
        <v>186</v>
      </c>
    </row>
    <row r="1233" spans="1:11">
      <c r="A1233" s="2">
        <f t="shared" si="128"/>
        <v>1232</v>
      </c>
      <c r="B1233" s="210" t="s">
        <v>212</v>
      </c>
      <c r="C1233" s="2">
        <v>2024</v>
      </c>
      <c r="D1233" s="2" t="s">
        <v>211</v>
      </c>
      <c r="E1233" s="2" t="s">
        <v>211</v>
      </c>
      <c r="F1233" s="18">
        <v>45474</v>
      </c>
      <c r="G1233" s="2">
        <v>30</v>
      </c>
      <c r="H1233" s="19">
        <v>45475</v>
      </c>
      <c r="I1233" s="211" t="s">
        <v>334</v>
      </c>
      <c r="J1233" s="2">
        <v>2</v>
      </c>
      <c r="K1233" s="211" t="s">
        <v>189</v>
      </c>
    </row>
    <row r="1234" spans="1:11">
      <c r="A1234" s="2">
        <f t="shared" ref="A1234:A1236" si="129">A1233+1</f>
        <v>1233</v>
      </c>
      <c r="B1234" s="210" t="s">
        <v>212</v>
      </c>
      <c r="C1234" s="2">
        <v>2024</v>
      </c>
      <c r="D1234" s="2" t="s">
        <v>211</v>
      </c>
      <c r="E1234" s="2" t="s">
        <v>211</v>
      </c>
      <c r="F1234" s="18">
        <v>45474</v>
      </c>
      <c r="G1234" s="2">
        <v>30</v>
      </c>
      <c r="H1234" s="19">
        <v>45476</v>
      </c>
      <c r="I1234" t="s">
        <v>407</v>
      </c>
      <c r="J1234" s="2">
        <v>2</v>
      </c>
      <c r="K1234" s="214" t="s">
        <v>188</v>
      </c>
    </row>
    <row r="1235" spans="1:11">
      <c r="A1235" s="2">
        <f t="shared" si="129"/>
        <v>1234</v>
      </c>
      <c r="B1235" s="210" t="s">
        <v>212</v>
      </c>
      <c r="C1235" s="2">
        <v>2024</v>
      </c>
      <c r="D1235" s="2" t="s">
        <v>211</v>
      </c>
      <c r="E1235" s="2" t="s">
        <v>211</v>
      </c>
      <c r="F1235" s="18">
        <v>45474</v>
      </c>
      <c r="G1235" s="2">
        <v>30</v>
      </c>
      <c r="H1235" s="19">
        <v>45476</v>
      </c>
      <c r="I1235" t="s">
        <v>407</v>
      </c>
      <c r="J1235" s="2">
        <v>2</v>
      </c>
      <c r="K1235" s="214" t="s">
        <v>188</v>
      </c>
    </row>
    <row r="1236" spans="1:11">
      <c r="A1236" s="2">
        <f t="shared" si="129"/>
        <v>1235</v>
      </c>
      <c r="B1236" s="210" t="s">
        <v>212</v>
      </c>
      <c r="C1236" s="2">
        <v>2024</v>
      </c>
      <c r="D1236" s="2" t="s">
        <v>211</v>
      </c>
      <c r="E1236" s="2" t="s">
        <v>211</v>
      </c>
      <c r="F1236" s="18">
        <v>45474</v>
      </c>
      <c r="G1236" s="2">
        <v>30</v>
      </c>
      <c r="H1236" s="19">
        <v>45476</v>
      </c>
      <c r="I1236" s="211" t="s">
        <v>1484</v>
      </c>
      <c r="J1236" s="2">
        <v>1</v>
      </c>
      <c r="K1236" s="214" t="s">
        <v>188</v>
      </c>
    </row>
    <row r="1237" spans="1:11">
      <c r="A1237" s="2">
        <f>A1236+1</f>
        <v>1236</v>
      </c>
      <c r="B1237" s="210" t="s">
        <v>212</v>
      </c>
      <c r="C1237" s="2">
        <v>2024</v>
      </c>
      <c r="D1237" s="2" t="s">
        <v>211</v>
      </c>
      <c r="E1237" s="2" t="s">
        <v>211</v>
      </c>
      <c r="F1237" s="18">
        <v>45474</v>
      </c>
      <c r="G1237" s="2">
        <v>30</v>
      </c>
      <c r="H1237" s="19">
        <v>45477</v>
      </c>
      <c r="I1237" t="s">
        <v>404</v>
      </c>
      <c r="J1237" s="2">
        <v>1</v>
      </c>
      <c r="K1237" s="214" t="s">
        <v>188</v>
      </c>
    </row>
    <row r="1238" spans="1:11">
      <c r="A1238" s="2">
        <f t="shared" ref="A1238:A1239" si="130">A1237+1</f>
        <v>1237</v>
      </c>
      <c r="B1238" s="210" t="s">
        <v>212</v>
      </c>
      <c r="C1238" s="2">
        <v>2024</v>
      </c>
      <c r="D1238" s="2" t="s">
        <v>211</v>
      </c>
      <c r="E1238" s="2" t="s">
        <v>211</v>
      </c>
      <c r="F1238" s="18">
        <v>45474</v>
      </c>
      <c r="G1238" s="2">
        <v>30</v>
      </c>
      <c r="H1238" s="19">
        <v>45480</v>
      </c>
      <c r="I1238" s="211" t="s">
        <v>320</v>
      </c>
      <c r="J1238" s="2">
        <v>1</v>
      </c>
      <c r="K1238" s="214" t="s">
        <v>186</v>
      </c>
    </row>
    <row r="1239" spans="1:11">
      <c r="A1239" s="2">
        <f t="shared" si="130"/>
        <v>1238</v>
      </c>
      <c r="B1239" s="210" t="s">
        <v>212</v>
      </c>
      <c r="C1239" s="2">
        <v>2024</v>
      </c>
      <c r="D1239" s="2" t="s">
        <v>211</v>
      </c>
      <c r="E1239" s="2" t="s">
        <v>211</v>
      </c>
      <c r="F1239" s="18">
        <v>45474</v>
      </c>
      <c r="G1239" s="2">
        <v>30</v>
      </c>
      <c r="H1239" s="19">
        <v>45480</v>
      </c>
      <c r="I1239" s="211" t="s">
        <v>320</v>
      </c>
      <c r="J1239" s="2">
        <v>1</v>
      </c>
      <c r="K1239" s="214" t="s">
        <v>186</v>
      </c>
    </row>
    <row r="1240" spans="1:11">
      <c r="A1240" s="2">
        <f>A1239+1</f>
        <v>1239</v>
      </c>
      <c r="B1240" s="210" t="s">
        <v>212</v>
      </c>
      <c r="C1240" s="2">
        <v>2024</v>
      </c>
      <c r="D1240" s="2" t="s">
        <v>211</v>
      </c>
      <c r="E1240" s="2" t="s">
        <v>211</v>
      </c>
      <c r="F1240" s="18">
        <v>45474</v>
      </c>
      <c r="G1240" s="2">
        <v>30</v>
      </c>
      <c r="H1240" s="19">
        <v>45480</v>
      </c>
      <c r="I1240" t="s">
        <v>407</v>
      </c>
      <c r="J1240" s="2">
        <v>2</v>
      </c>
      <c r="K1240" s="211" t="s">
        <v>185</v>
      </c>
    </row>
    <row r="1241" spans="1:11">
      <c r="A1241" s="2">
        <f t="shared" ref="A1241:A1242" si="131">A1240+1</f>
        <v>1240</v>
      </c>
      <c r="B1241" s="210" t="s">
        <v>212</v>
      </c>
      <c r="C1241" s="2">
        <v>2024</v>
      </c>
      <c r="D1241" s="2" t="s">
        <v>211</v>
      </c>
      <c r="E1241" s="2" t="s">
        <v>211</v>
      </c>
      <c r="F1241" s="18">
        <v>45474</v>
      </c>
      <c r="G1241" s="2">
        <v>30</v>
      </c>
      <c r="H1241" s="19">
        <v>45482</v>
      </c>
      <c r="I1241" s="211" t="s">
        <v>320</v>
      </c>
      <c r="J1241" s="2">
        <v>1</v>
      </c>
      <c r="K1241" s="214" t="s">
        <v>187</v>
      </c>
    </row>
    <row r="1242" spans="1:11">
      <c r="A1242" s="2">
        <f t="shared" si="131"/>
        <v>1241</v>
      </c>
      <c r="B1242" s="210" t="s">
        <v>212</v>
      </c>
      <c r="C1242" s="2">
        <v>2024</v>
      </c>
      <c r="D1242" s="2" t="s">
        <v>211</v>
      </c>
      <c r="E1242" s="2" t="s">
        <v>211</v>
      </c>
      <c r="F1242" s="18">
        <v>45474</v>
      </c>
      <c r="G1242" s="2">
        <v>30</v>
      </c>
      <c r="H1242" s="19">
        <v>45482</v>
      </c>
      <c r="I1242" t="s">
        <v>409</v>
      </c>
      <c r="J1242" s="2">
        <v>1</v>
      </c>
      <c r="K1242" s="214" t="s">
        <v>184</v>
      </c>
    </row>
    <row r="1243" spans="1:11">
      <c r="A1243" s="2">
        <f t="shared" ref="A1243:A1245" si="132">A1242+1</f>
        <v>1242</v>
      </c>
      <c r="B1243" s="210" t="s">
        <v>212</v>
      </c>
      <c r="C1243" s="2">
        <v>2024</v>
      </c>
      <c r="D1243" s="2" t="s">
        <v>211</v>
      </c>
      <c r="E1243" s="2" t="s">
        <v>211</v>
      </c>
      <c r="F1243" s="18">
        <v>45474</v>
      </c>
      <c r="G1243" s="2">
        <v>30</v>
      </c>
      <c r="H1243" s="19">
        <v>45483</v>
      </c>
      <c r="I1243" t="s">
        <v>319</v>
      </c>
      <c r="J1243" s="2">
        <v>1</v>
      </c>
      <c r="K1243" s="214" t="s">
        <v>185</v>
      </c>
    </row>
    <row r="1244" spans="1:11">
      <c r="A1244" s="2">
        <f t="shared" si="132"/>
        <v>1243</v>
      </c>
      <c r="B1244" s="210" t="s">
        <v>212</v>
      </c>
      <c r="C1244" s="2">
        <v>2024</v>
      </c>
      <c r="D1244" s="2" t="s">
        <v>211</v>
      </c>
      <c r="E1244" s="2" t="s">
        <v>211</v>
      </c>
      <c r="F1244" s="18">
        <v>45474</v>
      </c>
      <c r="G1244" s="2">
        <v>30</v>
      </c>
      <c r="H1244" s="19">
        <v>45483</v>
      </c>
      <c r="I1244" t="s">
        <v>404</v>
      </c>
      <c r="J1244" s="2">
        <v>1</v>
      </c>
      <c r="K1244" s="214" t="s">
        <v>188</v>
      </c>
    </row>
    <row r="1245" spans="1:11">
      <c r="A1245" s="2">
        <f t="shared" si="132"/>
        <v>1244</v>
      </c>
      <c r="B1245" s="210" t="s">
        <v>212</v>
      </c>
      <c r="C1245" s="2">
        <v>2024</v>
      </c>
      <c r="D1245" s="2" t="s">
        <v>211</v>
      </c>
      <c r="E1245" s="2" t="s">
        <v>211</v>
      </c>
      <c r="F1245" s="18">
        <v>45474</v>
      </c>
      <c r="G1245" s="2">
        <v>30</v>
      </c>
      <c r="H1245" s="19">
        <v>45483</v>
      </c>
      <c r="I1245" s="211" t="s">
        <v>334</v>
      </c>
      <c r="J1245" s="2">
        <v>2</v>
      </c>
      <c r="K1245" s="214" t="s">
        <v>186</v>
      </c>
    </row>
    <row r="1246" spans="1:11">
      <c r="A1246" s="2">
        <f>A1245+1</f>
        <v>1245</v>
      </c>
      <c r="B1246" s="210" t="s">
        <v>212</v>
      </c>
      <c r="C1246" s="2">
        <v>2024</v>
      </c>
      <c r="D1246" s="2" t="s">
        <v>211</v>
      </c>
      <c r="E1246" s="2" t="s">
        <v>211</v>
      </c>
      <c r="F1246" s="18">
        <v>45474</v>
      </c>
      <c r="G1246" s="2">
        <v>30</v>
      </c>
      <c r="H1246" s="19">
        <v>45485</v>
      </c>
      <c r="I1246" t="s">
        <v>328</v>
      </c>
      <c r="J1246" s="2">
        <v>1</v>
      </c>
      <c r="K1246" s="211" t="s">
        <v>186</v>
      </c>
    </row>
    <row r="1247" spans="1:11">
      <c r="A1247" s="2">
        <f>A1246+1</f>
        <v>1246</v>
      </c>
      <c r="B1247" s="210" t="s">
        <v>212</v>
      </c>
      <c r="C1247" s="2">
        <v>2024</v>
      </c>
      <c r="D1247" s="2" t="s">
        <v>211</v>
      </c>
      <c r="E1247" s="2" t="s">
        <v>211</v>
      </c>
      <c r="F1247" s="18">
        <v>45474</v>
      </c>
      <c r="G1247" s="2">
        <v>30</v>
      </c>
      <c r="H1247" s="19">
        <v>45485</v>
      </c>
      <c r="I1247" t="s">
        <v>319</v>
      </c>
      <c r="J1247" s="2">
        <v>1</v>
      </c>
      <c r="K1247" s="211" t="s">
        <v>189</v>
      </c>
    </row>
    <row r="1248" spans="1:11">
      <c r="A1248" s="2">
        <f>A1247+1</f>
        <v>1247</v>
      </c>
      <c r="B1248" s="210" t="s">
        <v>212</v>
      </c>
      <c r="C1248" s="2">
        <v>2024</v>
      </c>
      <c r="D1248" s="2" t="s">
        <v>211</v>
      </c>
      <c r="E1248" s="2" t="s">
        <v>211</v>
      </c>
      <c r="F1248" s="18">
        <v>45474</v>
      </c>
      <c r="G1248" s="2">
        <v>30</v>
      </c>
      <c r="H1248" s="19">
        <v>45486</v>
      </c>
      <c r="I1248" s="211" t="s">
        <v>334</v>
      </c>
      <c r="J1248" s="2">
        <v>1</v>
      </c>
      <c r="K1248" s="211" t="s">
        <v>189</v>
      </c>
    </row>
    <row r="1249" spans="1:11">
      <c r="A1249" s="2">
        <f t="shared" ref="A1249:A1250" si="133">A1248+1</f>
        <v>1248</v>
      </c>
      <c r="B1249" s="210" t="s">
        <v>212</v>
      </c>
      <c r="C1249" s="2">
        <v>2024</v>
      </c>
      <c r="D1249" s="2" t="s">
        <v>211</v>
      </c>
      <c r="E1249" s="2" t="s">
        <v>211</v>
      </c>
      <c r="F1249" s="18">
        <v>45474</v>
      </c>
      <c r="G1249" s="2">
        <v>30</v>
      </c>
      <c r="H1249" s="19">
        <v>45487</v>
      </c>
      <c r="I1249" t="s">
        <v>333</v>
      </c>
      <c r="J1249" s="2">
        <v>1</v>
      </c>
      <c r="K1249" s="211" t="s">
        <v>186</v>
      </c>
    </row>
    <row r="1250" spans="1:11">
      <c r="A1250" s="2">
        <f t="shared" si="133"/>
        <v>1249</v>
      </c>
      <c r="B1250" s="210" t="s">
        <v>212</v>
      </c>
      <c r="C1250" s="2">
        <v>2024</v>
      </c>
      <c r="D1250" s="2" t="s">
        <v>211</v>
      </c>
      <c r="E1250" s="2" t="s">
        <v>211</v>
      </c>
      <c r="F1250" s="18">
        <v>45474</v>
      </c>
      <c r="G1250" s="2">
        <v>30</v>
      </c>
      <c r="H1250" s="19">
        <v>45487</v>
      </c>
      <c r="I1250" s="211" t="s">
        <v>328</v>
      </c>
      <c r="J1250" s="2">
        <v>1</v>
      </c>
      <c r="K1250" s="211" t="s">
        <v>184</v>
      </c>
    </row>
    <row r="1251" spans="1:11">
      <c r="A1251" s="2">
        <f t="shared" ref="A1251:A1253" si="134">A1250+1</f>
        <v>1250</v>
      </c>
      <c r="B1251" s="210" t="s">
        <v>212</v>
      </c>
      <c r="C1251" s="2">
        <v>2024</v>
      </c>
      <c r="D1251" s="2" t="s">
        <v>211</v>
      </c>
      <c r="E1251" s="2" t="s">
        <v>211</v>
      </c>
      <c r="F1251" s="18">
        <v>45474</v>
      </c>
      <c r="G1251" s="2">
        <v>30</v>
      </c>
      <c r="H1251" s="19">
        <v>45489</v>
      </c>
      <c r="I1251" s="211" t="s">
        <v>410</v>
      </c>
      <c r="J1251" s="2">
        <v>2</v>
      </c>
      <c r="K1251" s="214" t="s">
        <v>186</v>
      </c>
    </row>
    <row r="1252" spans="1:11">
      <c r="A1252" s="2">
        <f t="shared" si="134"/>
        <v>1251</v>
      </c>
      <c r="B1252" s="210" t="s">
        <v>212</v>
      </c>
      <c r="C1252" s="2">
        <v>2024</v>
      </c>
      <c r="D1252" s="2" t="s">
        <v>211</v>
      </c>
      <c r="E1252" s="2" t="s">
        <v>211</v>
      </c>
      <c r="F1252" s="18">
        <v>45474</v>
      </c>
      <c r="G1252" s="2">
        <v>30</v>
      </c>
      <c r="H1252" s="19">
        <v>45489</v>
      </c>
      <c r="I1252" s="211" t="s">
        <v>334</v>
      </c>
      <c r="J1252" s="2">
        <v>2</v>
      </c>
      <c r="K1252" s="214" t="s">
        <v>186</v>
      </c>
    </row>
    <row r="1253" spans="1:11">
      <c r="A1253" s="2">
        <f t="shared" si="134"/>
        <v>1252</v>
      </c>
      <c r="B1253" s="210" t="s">
        <v>212</v>
      </c>
      <c r="C1253" s="2">
        <v>2024</v>
      </c>
      <c r="D1253" s="2" t="s">
        <v>211</v>
      </c>
      <c r="E1253" s="2" t="s">
        <v>211</v>
      </c>
      <c r="F1253" s="18">
        <v>45474</v>
      </c>
      <c r="G1253" s="2">
        <v>30</v>
      </c>
      <c r="H1253" s="19">
        <v>45489</v>
      </c>
      <c r="I1253" t="s">
        <v>333</v>
      </c>
      <c r="J1253" s="2">
        <v>1</v>
      </c>
      <c r="K1253" s="214" t="s">
        <v>184</v>
      </c>
    </row>
    <row r="1254" spans="1:11">
      <c r="A1254" s="2">
        <f>A1253+1</f>
        <v>1253</v>
      </c>
      <c r="B1254" s="210" t="s">
        <v>212</v>
      </c>
      <c r="C1254" s="2">
        <v>2024</v>
      </c>
      <c r="D1254" s="2" t="s">
        <v>211</v>
      </c>
      <c r="E1254" s="2" t="s">
        <v>211</v>
      </c>
      <c r="F1254" s="18">
        <v>45474</v>
      </c>
      <c r="G1254" s="2">
        <v>30</v>
      </c>
      <c r="H1254" s="19">
        <v>45494</v>
      </c>
      <c r="I1254" t="s">
        <v>404</v>
      </c>
      <c r="J1254" s="2">
        <v>1</v>
      </c>
      <c r="K1254" s="214" t="s">
        <v>188</v>
      </c>
    </row>
    <row r="1255" spans="1:11">
      <c r="A1255" s="2">
        <f t="shared" ref="A1255:A1256" si="135">A1254+1</f>
        <v>1254</v>
      </c>
      <c r="B1255" s="210" t="s">
        <v>212</v>
      </c>
      <c r="C1255" s="2">
        <v>2024</v>
      </c>
      <c r="D1255" s="2" t="s">
        <v>211</v>
      </c>
      <c r="E1255" s="2" t="s">
        <v>211</v>
      </c>
      <c r="F1255" s="18">
        <v>45474</v>
      </c>
      <c r="G1255" s="2">
        <v>30</v>
      </c>
      <c r="H1255" s="19">
        <v>45495</v>
      </c>
      <c r="I1255" t="s">
        <v>333</v>
      </c>
      <c r="J1255" s="2">
        <v>1</v>
      </c>
      <c r="K1255" s="214" t="s">
        <v>189</v>
      </c>
    </row>
    <row r="1256" spans="1:11">
      <c r="A1256" s="2">
        <f t="shared" si="135"/>
        <v>1255</v>
      </c>
      <c r="B1256" s="210" t="s">
        <v>212</v>
      </c>
      <c r="C1256" s="2">
        <v>2024</v>
      </c>
      <c r="D1256" s="2" t="s">
        <v>211</v>
      </c>
      <c r="E1256" s="2" t="s">
        <v>211</v>
      </c>
      <c r="F1256" s="18">
        <v>45474</v>
      </c>
      <c r="G1256" s="2">
        <v>30</v>
      </c>
      <c r="H1256" s="19">
        <v>45495</v>
      </c>
      <c r="I1256" s="211" t="s">
        <v>334</v>
      </c>
      <c r="J1256" s="2">
        <v>2</v>
      </c>
      <c r="K1256" s="214" t="s">
        <v>186</v>
      </c>
    </row>
    <row r="1257" spans="1:11">
      <c r="A1257" s="2">
        <f>A1256+1</f>
        <v>1256</v>
      </c>
      <c r="B1257" s="210" t="s">
        <v>212</v>
      </c>
      <c r="C1257" s="2">
        <v>2024</v>
      </c>
      <c r="D1257" s="2" t="s">
        <v>211</v>
      </c>
      <c r="E1257" s="2" t="s">
        <v>211</v>
      </c>
      <c r="F1257" s="18">
        <v>45474</v>
      </c>
      <c r="G1257" s="2">
        <v>30</v>
      </c>
      <c r="H1257" s="19">
        <v>45496</v>
      </c>
      <c r="I1257" t="s">
        <v>407</v>
      </c>
      <c r="J1257" s="2">
        <v>2</v>
      </c>
      <c r="K1257" s="214" t="s">
        <v>188</v>
      </c>
    </row>
    <row r="1258" spans="1:11">
      <c r="A1258" s="2">
        <f>A1257+1</f>
        <v>1257</v>
      </c>
      <c r="B1258" s="210" t="s">
        <v>212</v>
      </c>
      <c r="C1258" s="2">
        <v>2024</v>
      </c>
      <c r="D1258" s="2" t="s">
        <v>211</v>
      </c>
      <c r="E1258" s="2" t="s">
        <v>211</v>
      </c>
      <c r="F1258" s="18">
        <v>45474</v>
      </c>
      <c r="G1258" s="2">
        <v>30</v>
      </c>
      <c r="H1258" s="19">
        <v>45497</v>
      </c>
      <c r="I1258" t="s">
        <v>401</v>
      </c>
      <c r="J1258" s="2">
        <v>1</v>
      </c>
      <c r="K1258" s="214" t="s">
        <v>185</v>
      </c>
    </row>
    <row r="1259" spans="1:11">
      <c r="A1259" s="2">
        <f>A1258+1</f>
        <v>1258</v>
      </c>
      <c r="B1259" s="210" t="s">
        <v>212</v>
      </c>
      <c r="C1259" s="2">
        <v>2024</v>
      </c>
      <c r="D1259" s="2" t="s">
        <v>211</v>
      </c>
      <c r="E1259" s="2" t="s">
        <v>211</v>
      </c>
      <c r="F1259" s="18">
        <v>45474</v>
      </c>
      <c r="G1259" s="2">
        <v>30</v>
      </c>
      <c r="H1259" s="19">
        <v>45498</v>
      </c>
      <c r="I1259" t="s">
        <v>407</v>
      </c>
      <c r="J1259" s="2">
        <v>2</v>
      </c>
      <c r="K1259" s="214" t="s">
        <v>187</v>
      </c>
    </row>
    <row r="1260" spans="1:11">
      <c r="A1260" s="2">
        <f t="shared" ref="A1260:A1261" si="136">A1259+1</f>
        <v>1259</v>
      </c>
      <c r="B1260" s="210" t="s">
        <v>212</v>
      </c>
      <c r="C1260" s="2">
        <v>2024</v>
      </c>
      <c r="D1260" s="2" t="s">
        <v>211</v>
      </c>
      <c r="E1260" s="2" t="s">
        <v>211</v>
      </c>
      <c r="F1260" s="18">
        <v>45474</v>
      </c>
      <c r="G1260" s="2">
        <v>30</v>
      </c>
      <c r="H1260" s="19">
        <v>45498</v>
      </c>
      <c r="I1260" s="211" t="s">
        <v>364</v>
      </c>
      <c r="J1260" s="2">
        <v>1</v>
      </c>
      <c r="K1260" s="214" t="s">
        <v>187</v>
      </c>
    </row>
    <row r="1261" spans="1:11">
      <c r="A1261" s="2">
        <f t="shared" si="136"/>
        <v>1260</v>
      </c>
      <c r="B1261" s="210" t="s">
        <v>212</v>
      </c>
      <c r="C1261" s="2">
        <v>2024</v>
      </c>
      <c r="D1261" s="2" t="s">
        <v>211</v>
      </c>
      <c r="E1261" s="2" t="s">
        <v>211</v>
      </c>
      <c r="F1261" s="18">
        <v>45474</v>
      </c>
      <c r="G1261" s="2">
        <v>30</v>
      </c>
      <c r="H1261" s="19">
        <v>45498</v>
      </c>
      <c r="I1261" s="211" t="s">
        <v>360</v>
      </c>
      <c r="J1261" s="2">
        <v>1</v>
      </c>
      <c r="K1261" s="214" t="s">
        <v>187</v>
      </c>
    </row>
    <row r="1262" spans="1:11">
      <c r="A1262" s="2">
        <f t="shared" ref="A1262:A1265" si="137">A1261+1</f>
        <v>1261</v>
      </c>
      <c r="B1262" s="210" t="s">
        <v>212</v>
      </c>
      <c r="C1262" s="2">
        <v>2024</v>
      </c>
      <c r="D1262" s="2" t="s">
        <v>211</v>
      </c>
      <c r="E1262" s="2" t="s">
        <v>211</v>
      </c>
      <c r="F1262" s="18">
        <v>45474</v>
      </c>
      <c r="G1262" s="2">
        <v>30</v>
      </c>
      <c r="H1262" s="19">
        <v>45499</v>
      </c>
      <c r="I1262" s="211" t="s">
        <v>361</v>
      </c>
      <c r="J1262" s="2">
        <v>1</v>
      </c>
      <c r="K1262" s="211" t="s">
        <v>187</v>
      </c>
    </row>
    <row r="1263" spans="1:11">
      <c r="A1263" s="2">
        <f t="shared" si="137"/>
        <v>1262</v>
      </c>
      <c r="B1263" s="210" t="s">
        <v>212</v>
      </c>
      <c r="C1263" s="2">
        <v>2024</v>
      </c>
      <c r="D1263" s="2" t="s">
        <v>211</v>
      </c>
      <c r="E1263" s="2" t="s">
        <v>211</v>
      </c>
      <c r="F1263" s="18">
        <v>45474</v>
      </c>
      <c r="G1263" s="2">
        <v>30</v>
      </c>
      <c r="H1263" s="19">
        <v>45499</v>
      </c>
      <c r="I1263" t="s">
        <v>404</v>
      </c>
      <c r="J1263" s="2">
        <v>1</v>
      </c>
      <c r="K1263" s="211" t="s">
        <v>186</v>
      </c>
    </row>
    <row r="1264" spans="1:11">
      <c r="A1264" s="2">
        <f t="shared" si="137"/>
        <v>1263</v>
      </c>
      <c r="B1264" s="210" t="s">
        <v>212</v>
      </c>
      <c r="C1264" s="2">
        <v>2024</v>
      </c>
      <c r="D1264" s="2" t="s">
        <v>211</v>
      </c>
      <c r="E1264" s="2" t="s">
        <v>211</v>
      </c>
      <c r="F1264" s="18">
        <v>45474</v>
      </c>
      <c r="G1264" s="2">
        <v>30</v>
      </c>
      <c r="H1264" s="19">
        <v>45499</v>
      </c>
      <c r="I1264" t="s">
        <v>333</v>
      </c>
      <c r="J1264" s="2">
        <v>1</v>
      </c>
      <c r="K1264" s="211" t="s">
        <v>188</v>
      </c>
    </row>
    <row r="1265" spans="1:11">
      <c r="A1265" s="2">
        <f t="shared" si="137"/>
        <v>1264</v>
      </c>
      <c r="B1265" s="210" t="s">
        <v>212</v>
      </c>
      <c r="C1265" s="2">
        <v>2024</v>
      </c>
      <c r="D1265" s="2" t="s">
        <v>211</v>
      </c>
      <c r="E1265" s="2" t="s">
        <v>211</v>
      </c>
      <c r="F1265" s="18">
        <v>45474</v>
      </c>
      <c r="G1265" s="2">
        <v>30</v>
      </c>
      <c r="H1265" s="19">
        <v>45499</v>
      </c>
      <c r="I1265" s="211" t="s">
        <v>360</v>
      </c>
      <c r="J1265" s="2">
        <v>1</v>
      </c>
      <c r="K1265" s="211" t="s">
        <v>189</v>
      </c>
    </row>
    <row r="1266" spans="1:11">
      <c r="A1266" s="2">
        <f t="shared" ref="A1266:A1267" si="138">A1265+1</f>
        <v>1265</v>
      </c>
      <c r="B1266" s="210" t="s">
        <v>212</v>
      </c>
      <c r="C1266" s="2">
        <v>2024</v>
      </c>
      <c r="D1266" s="2" t="s">
        <v>211</v>
      </c>
      <c r="E1266" s="2" t="s">
        <v>211</v>
      </c>
      <c r="F1266" s="18">
        <v>45474</v>
      </c>
      <c r="G1266" s="2">
        <v>30</v>
      </c>
      <c r="H1266" s="19">
        <v>45500</v>
      </c>
      <c r="I1266" t="s">
        <v>401</v>
      </c>
      <c r="J1266" s="2">
        <v>1</v>
      </c>
      <c r="K1266" s="211" t="s">
        <v>188</v>
      </c>
    </row>
    <row r="1267" spans="1:11">
      <c r="A1267" s="2">
        <f t="shared" si="138"/>
        <v>1266</v>
      </c>
      <c r="B1267" s="210" t="s">
        <v>212</v>
      </c>
      <c r="C1267" s="2">
        <v>2024</v>
      </c>
      <c r="D1267" s="2" t="s">
        <v>211</v>
      </c>
      <c r="E1267" s="2" t="s">
        <v>211</v>
      </c>
      <c r="F1267" s="18">
        <v>45474</v>
      </c>
      <c r="G1267" s="2">
        <v>30</v>
      </c>
      <c r="H1267" s="19">
        <v>45500</v>
      </c>
      <c r="I1267" s="211" t="s">
        <v>334</v>
      </c>
      <c r="J1267" s="2">
        <v>2</v>
      </c>
      <c r="K1267" s="211" t="s">
        <v>188</v>
      </c>
    </row>
    <row r="1268" spans="1:11">
      <c r="A1268" s="2">
        <f>A1267+1</f>
        <v>1267</v>
      </c>
      <c r="B1268" s="210" t="s">
        <v>212</v>
      </c>
      <c r="C1268" s="2">
        <v>2024</v>
      </c>
      <c r="D1268" s="2" t="s">
        <v>211</v>
      </c>
      <c r="E1268" s="2" t="s">
        <v>211</v>
      </c>
      <c r="F1268" s="18">
        <v>45474</v>
      </c>
      <c r="G1268" s="2">
        <v>30</v>
      </c>
      <c r="H1268" s="19">
        <v>45502</v>
      </c>
      <c r="I1268" t="s">
        <v>403</v>
      </c>
      <c r="J1268" s="2">
        <v>2</v>
      </c>
      <c r="K1268" s="214" t="s">
        <v>188</v>
      </c>
    </row>
    <row r="1269" spans="1:11">
      <c r="A1269" s="2">
        <f t="shared" ref="A1269:A1271" si="139">A1268+1</f>
        <v>1268</v>
      </c>
      <c r="B1269" s="210" t="s">
        <v>212</v>
      </c>
      <c r="C1269" s="2">
        <v>2024</v>
      </c>
      <c r="D1269" s="2" t="s">
        <v>211</v>
      </c>
      <c r="E1269" s="2" t="s">
        <v>211</v>
      </c>
      <c r="F1269" s="18">
        <v>45474</v>
      </c>
      <c r="G1269" s="2">
        <v>30</v>
      </c>
      <c r="H1269" s="19">
        <v>45503</v>
      </c>
      <c r="I1269" t="s">
        <v>403</v>
      </c>
      <c r="J1269" s="2">
        <v>2</v>
      </c>
      <c r="K1269" s="214" t="s">
        <v>184</v>
      </c>
    </row>
    <row r="1270" spans="1:11">
      <c r="A1270" s="2">
        <f t="shared" si="139"/>
        <v>1269</v>
      </c>
      <c r="B1270" s="210" t="s">
        <v>212</v>
      </c>
      <c r="C1270" s="2">
        <v>2024</v>
      </c>
      <c r="D1270" s="2" t="s">
        <v>211</v>
      </c>
      <c r="E1270" s="2" t="s">
        <v>211</v>
      </c>
      <c r="F1270" s="18">
        <v>45474</v>
      </c>
      <c r="G1270" s="2">
        <v>30</v>
      </c>
      <c r="H1270" s="19">
        <v>45503</v>
      </c>
      <c r="I1270" t="s">
        <v>403</v>
      </c>
      <c r="J1270" s="2">
        <v>2</v>
      </c>
      <c r="K1270" s="214" t="s">
        <v>185</v>
      </c>
    </row>
    <row r="1271" spans="1:11">
      <c r="A1271" s="2">
        <f t="shared" si="139"/>
        <v>1270</v>
      </c>
      <c r="B1271" s="210" t="s">
        <v>212</v>
      </c>
      <c r="C1271" s="2">
        <v>2024</v>
      </c>
      <c r="D1271" s="2" t="s">
        <v>211</v>
      </c>
      <c r="E1271" s="2" t="s">
        <v>211</v>
      </c>
      <c r="F1271" s="18">
        <v>45474</v>
      </c>
      <c r="G1271" s="2">
        <v>30</v>
      </c>
      <c r="H1271" s="19">
        <v>45503</v>
      </c>
      <c r="I1271" t="s">
        <v>333</v>
      </c>
      <c r="J1271" s="2">
        <v>1</v>
      </c>
      <c r="K1271" s="214" t="s">
        <v>188</v>
      </c>
    </row>
    <row r="1272" spans="1:11">
      <c r="A1272" s="2">
        <f t="shared" ref="A1272:A1273" si="140">A1271+1</f>
        <v>1271</v>
      </c>
      <c r="B1272" s="210" t="s">
        <v>212</v>
      </c>
      <c r="C1272" s="2">
        <v>2024</v>
      </c>
      <c r="D1272" s="2" t="s">
        <v>211</v>
      </c>
      <c r="E1272" s="2" t="s">
        <v>211</v>
      </c>
      <c r="F1272" s="18">
        <v>45505</v>
      </c>
      <c r="G1272" s="2">
        <v>31</v>
      </c>
      <c r="H1272" s="19">
        <v>45505</v>
      </c>
      <c r="I1272" t="s">
        <v>401</v>
      </c>
      <c r="J1272" s="2">
        <v>1</v>
      </c>
      <c r="K1272" s="211" t="s">
        <v>184</v>
      </c>
    </row>
    <row r="1273" spans="1:11">
      <c r="A1273" s="2">
        <f t="shared" si="140"/>
        <v>1272</v>
      </c>
      <c r="B1273" s="210" t="s">
        <v>212</v>
      </c>
      <c r="C1273" s="2">
        <v>2024</v>
      </c>
      <c r="D1273" s="2" t="s">
        <v>211</v>
      </c>
      <c r="E1273" s="2" t="s">
        <v>211</v>
      </c>
      <c r="F1273" s="18">
        <v>45505</v>
      </c>
      <c r="G1273" s="2">
        <v>31</v>
      </c>
      <c r="H1273" s="19">
        <v>45505</v>
      </c>
      <c r="I1273" t="s">
        <v>333</v>
      </c>
      <c r="J1273" s="2">
        <v>1</v>
      </c>
      <c r="K1273" s="211" t="s">
        <v>189</v>
      </c>
    </row>
    <row r="1274" spans="1:11">
      <c r="A1274" s="2">
        <f t="shared" ref="A1274:A1275" si="141">A1273+1</f>
        <v>1273</v>
      </c>
      <c r="B1274" s="210" t="s">
        <v>212</v>
      </c>
      <c r="C1274" s="2">
        <v>2024</v>
      </c>
      <c r="D1274" s="2" t="s">
        <v>211</v>
      </c>
      <c r="E1274" s="2" t="s">
        <v>211</v>
      </c>
      <c r="F1274" s="18">
        <v>45505</v>
      </c>
      <c r="G1274" s="2">
        <v>31</v>
      </c>
      <c r="H1274" s="19">
        <v>45506</v>
      </c>
      <c r="I1274" t="s">
        <v>403</v>
      </c>
      <c r="J1274" s="2">
        <v>2</v>
      </c>
      <c r="K1274" s="214" t="s">
        <v>189</v>
      </c>
    </row>
    <row r="1275" spans="1:11">
      <c r="A1275" s="2">
        <f t="shared" si="141"/>
        <v>1274</v>
      </c>
      <c r="B1275" s="210" t="s">
        <v>212</v>
      </c>
      <c r="C1275" s="2">
        <v>2024</v>
      </c>
      <c r="D1275" s="2" t="s">
        <v>211</v>
      </c>
      <c r="E1275" s="2" t="s">
        <v>211</v>
      </c>
      <c r="F1275" s="18">
        <v>45505</v>
      </c>
      <c r="G1275" s="2">
        <v>31</v>
      </c>
      <c r="H1275" s="19">
        <v>45506</v>
      </c>
      <c r="I1275" s="211" t="s">
        <v>334</v>
      </c>
      <c r="J1275" s="2">
        <v>2</v>
      </c>
      <c r="K1275" s="214" t="s">
        <v>189</v>
      </c>
    </row>
    <row r="1276" spans="1:11">
      <c r="A1276" s="2">
        <f>A1275+1</f>
        <v>1275</v>
      </c>
      <c r="B1276" s="210" t="s">
        <v>212</v>
      </c>
      <c r="C1276" s="2">
        <v>2024</v>
      </c>
      <c r="D1276" s="2" t="s">
        <v>211</v>
      </c>
      <c r="E1276" s="2" t="s">
        <v>211</v>
      </c>
      <c r="F1276" s="18">
        <v>45505</v>
      </c>
      <c r="G1276" s="2">
        <v>31</v>
      </c>
      <c r="H1276" s="19">
        <v>45507</v>
      </c>
      <c r="I1276" t="s">
        <v>404</v>
      </c>
      <c r="J1276" s="2">
        <v>1</v>
      </c>
      <c r="K1276" s="214" t="s">
        <v>185</v>
      </c>
    </row>
    <row r="1277" spans="1:11">
      <c r="A1277" s="2">
        <f>A1276+1</f>
        <v>1276</v>
      </c>
      <c r="B1277" s="210" t="s">
        <v>212</v>
      </c>
      <c r="C1277" s="2">
        <v>2024</v>
      </c>
      <c r="D1277" s="2" t="s">
        <v>211</v>
      </c>
      <c r="E1277" s="2" t="s">
        <v>211</v>
      </c>
      <c r="F1277" s="18">
        <v>45505</v>
      </c>
      <c r="G1277" s="2">
        <v>31</v>
      </c>
      <c r="H1277" s="19">
        <v>45508</v>
      </c>
      <c r="I1277" t="s">
        <v>403</v>
      </c>
      <c r="J1277" s="2">
        <v>2</v>
      </c>
      <c r="K1277" s="214" t="s">
        <v>188</v>
      </c>
    </row>
    <row r="1278" spans="1:11">
      <c r="A1278" s="2">
        <f t="shared" ref="A1278:A1280" si="142">A1277+1</f>
        <v>1277</v>
      </c>
      <c r="B1278" s="210" t="s">
        <v>212</v>
      </c>
      <c r="C1278" s="2">
        <v>2024</v>
      </c>
      <c r="D1278" s="2" t="s">
        <v>211</v>
      </c>
      <c r="E1278" s="2" t="s">
        <v>211</v>
      </c>
      <c r="F1278" s="18">
        <v>45505</v>
      </c>
      <c r="G1278" s="2">
        <v>31</v>
      </c>
      <c r="H1278" s="19">
        <v>45511</v>
      </c>
      <c r="I1278" t="s">
        <v>384</v>
      </c>
      <c r="J1278" s="2">
        <v>2</v>
      </c>
      <c r="K1278" s="214" t="s">
        <v>189</v>
      </c>
    </row>
    <row r="1279" spans="1:11">
      <c r="A1279" s="2">
        <f t="shared" si="142"/>
        <v>1278</v>
      </c>
      <c r="B1279" s="210" t="s">
        <v>212</v>
      </c>
      <c r="C1279" s="2">
        <v>2024</v>
      </c>
      <c r="D1279" s="2" t="s">
        <v>211</v>
      </c>
      <c r="E1279" s="2" t="s">
        <v>211</v>
      </c>
      <c r="F1279" s="18">
        <v>45505</v>
      </c>
      <c r="G1279" s="2">
        <v>31</v>
      </c>
      <c r="H1279" s="19">
        <v>45511</v>
      </c>
      <c r="I1279" t="s">
        <v>404</v>
      </c>
      <c r="J1279" s="2">
        <v>1</v>
      </c>
      <c r="K1279" s="214" t="s">
        <v>188</v>
      </c>
    </row>
    <row r="1280" spans="1:11">
      <c r="A1280" s="2">
        <f t="shared" si="142"/>
        <v>1279</v>
      </c>
      <c r="B1280" s="210" t="s">
        <v>212</v>
      </c>
      <c r="C1280" s="2">
        <v>2024</v>
      </c>
      <c r="D1280" s="2" t="s">
        <v>211</v>
      </c>
      <c r="E1280" s="2" t="s">
        <v>211</v>
      </c>
      <c r="F1280" s="18">
        <v>45505</v>
      </c>
      <c r="G1280" s="2">
        <v>31</v>
      </c>
      <c r="H1280" s="19">
        <v>45511</v>
      </c>
      <c r="I1280" t="s">
        <v>333</v>
      </c>
      <c r="J1280" s="2">
        <v>1</v>
      </c>
      <c r="K1280" s="214" t="s">
        <v>188</v>
      </c>
    </row>
    <row r="1281" spans="1:11">
      <c r="A1281" s="2">
        <f t="shared" ref="A1281:A1282" si="143">A1280+1</f>
        <v>1280</v>
      </c>
      <c r="B1281" s="210" t="s">
        <v>212</v>
      </c>
      <c r="C1281" s="2">
        <v>2024</v>
      </c>
      <c r="D1281" s="2" t="s">
        <v>211</v>
      </c>
      <c r="E1281" s="2" t="s">
        <v>211</v>
      </c>
      <c r="F1281" s="18">
        <v>45505</v>
      </c>
      <c r="G1281" s="2">
        <v>31</v>
      </c>
      <c r="H1281" s="19">
        <v>45513</v>
      </c>
      <c r="I1281" t="s">
        <v>333</v>
      </c>
      <c r="J1281" s="2">
        <v>1</v>
      </c>
      <c r="K1281" s="214" t="s">
        <v>188</v>
      </c>
    </row>
    <row r="1282" spans="1:11">
      <c r="A1282" s="2">
        <f t="shared" si="143"/>
        <v>1281</v>
      </c>
      <c r="B1282" s="210" t="s">
        <v>212</v>
      </c>
      <c r="C1282" s="2">
        <v>2024</v>
      </c>
      <c r="D1282" s="2" t="s">
        <v>211</v>
      </c>
      <c r="E1282" s="2" t="s">
        <v>211</v>
      </c>
      <c r="F1282" s="18">
        <v>45505</v>
      </c>
      <c r="G1282" s="2">
        <v>31</v>
      </c>
      <c r="H1282" s="19">
        <v>45513</v>
      </c>
      <c r="I1282" t="s">
        <v>403</v>
      </c>
      <c r="J1282" s="2">
        <v>2</v>
      </c>
      <c r="K1282" s="214" t="s">
        <v>185</v>
      </c>
    </row>
    <row r="1283" spans="1:11">
      <c r="A1283" s="2">
        <f t="shared" ref="A1283:A1285" si="144">A1282+1</f>
        <v>1282</v>
      </c>
      <c r="B1283" s="210" t="s">
        <v>212</v>
      </c>
      <c r="C1283" s="2">
        <v>2024</v>
      </c>
      <c r="D1283" s="2" t="s">
        <v>211</v>
      </c>
      <c r="E1283" s="2" t="s">
        <v>211</v>
      </c>
      <c r="F1283" s="18">
        <v>45505</v>
      </c>
      <c r="G1283" s="2">
        <v>31</v>
      </c>
      <c r="H1283" s="19">
        <v>45516</v>
      </c>
      <c r="I1283" t="s">
        <v>333</v>
      </c>
      <c r="J1283" s="2">
        <v>1</v>
      </c>
      <c r="K1283" s="214" t="s">
        <v>188</v>
      </c>
    </row>
    <row r="1284" spans="1:11">
      <c r="A1284" s="2">
        <f t="shared" si="144"/>
        <v>1283</v>
      </c>
      <c r="B1284" s="210" t="s">
        <v>212</v>
      </c>
      <c r="C1284" s="2">
        <v>2024</v>
      </c>
      <c r="D1284" s="2" t="s">
        <v>211</v>
      </c>
      <c r="E1284" s="2" t="s">
        <v>211</v>
      </c>
      <c r="F1284" s="18">
        <v>45505</v>
      </c>
      <c r="G1284" s="2">
        <v>31</v>
      </c>
      <c r="H1284" s="19">
        <v>45516</v>
      </c>
      <c r="I1284" t="s">
        <v>411</v>
      </c>
      <c r="J1284" s="2">
        <v>1</v>
      </c>
      <c r="K1284" s="214" t="s">
        <v>186</v>
      </c>
    </row>
    <row r="1285" spans="1:11">
      <c r="A1285" s="2">
        <f t="shared" si="144"/>
        <v>1284</v>
      </c>
      <c r="B1285" s="210" t="s">
        <v>212</v>
      </c>
      <c r="C1285" s="2">
        <v>2024</v>
      </c>
      <c r="D1285" s="2" t="s">
        <v>211</v>
      </c>
      <c r="E1285" s="2" t="s">
        <v>211</v>
      </c>
      <c r="F1285" s="18">
        <v>45505</v>
      </c>
      <c r="G1285" s="2">
        <v>31</v>
      </c>
      <c r="H1285" s="19">
        <v>45516</v>
      </c>
      <c r="I1285" t="s">
        <v>403</v>
      </c>
      <c r="J1285" s="2">
        <v>2</v>
      </c>
      <c r="K1285" s="214" t="s">
        <v>188</v>
      </c>
    </row>
    <row r="1286" spans="1:11">
      <c r="A1286" s="2">
        <f t="shared" ref="A1286:A1287" si="145">A1285+1</f>
        <v>1285</v>
      </c>
      <c r="B1286" s="210" t="s">
        <v>212</v>
      </c>
      <c r="C1286" s="2">
        <v>2024</v>
      </c>
      <c r="D1286" s="2" t="s">
        <v>211</v>
      </c>
      <c r="E1286" s="2" t="s">
        <v>211</v>
      </c>
      <c r="F1286" s="18">
        <v>45505</v>
      </c>
      <c r="G1286" s="2">
        <v>31</v>
      </c>
      <c r="H1286" s="19">
        <v>45517</v>
      </c>
      <c r="I1286" t="s">
        <v>384</v>
      </c>
      <c r="J1286" s="2">
        <v>2</v>
      </c>
      <c r="K1286" s="214" t="s">
        <v>185</v>
      </c>
    </row>
    <row r="1287" spans="1:11">
      <c r="A1287" s="2">
        <f t="shared" si="145"/>
        <v>1286</v>
      </c>
      <c r="B1287" s="210" t="s">
        <v>212</v>
      </c>
      <c r="C1287" s="2">
        <v>2024</v>
      </c>
      <c r="D1287" s="2" t="s">
        <v>211</v>
      </c>
      <c r="E1287" s="2" t="s">
        <v>211</v>
      </c>
      <c r="F1287" s="18">
        <v>45505</v>
      </c>
      <c r="G1287" s="2">
        <v>31</v>
      </c>
      <c r="H1287" s="19">
        <v>45517</v>
      </c>
      <c r="I1287" t="s">
        <v>333</v>
      </c>
      <c r="J1287" s="2">
        <v>1</v>
      </c>
      <c r="K1287" s="214" t="s">
        <v>185</v>
      </c>
    </row>
    <row r="1288" spans="1:11">
      <c r="A1288" s="2">
        <f>A1287+1</f>
        <v>1287</v>
      </c>
      <c r="B1288" s="210" t="s">
        <v>212</v>
      </c>
      <c r="C1288" s="2">
        <v>2024</v>
      </c>
      <c r="D1288" s="2" t="s">
        <v>211</v>
      </c>
      <c r="E1288" s="2" t="s">
        <v>211</v>
      </c>
      <c r="F1288" s="18">
        <v>45505</v>
      </c>
      <c r="G1288" s="2">
        <v>31</v>
      </c>
      <c r="H1288" s="19">
        <v>45518</v>
      </c>
      <c r="I1288" t="s">
        <v>411</v>
      </c>
      <c r="J1288" s="2">
        <v>1</v>
      </c>
      <c r="K1288" s="214" t="s">
        <v>188</v>
      </c>
    </row>
    <row r="1289" spans="1:11">
      <c r="A1289" s="2">
        <f>A1288+1</f>
        <v>1288</v>
      </c>
      <c r="B1289" s="210" t="s">
        <v>212</v>
      </c>
      <c r="C1289" s="2">
        <v>2024</v>
      </c>
      <c r="D1289" s="2" t="s">
        <v>211</v>
      </c>
      <c r="E1289" s="2" t="s">
        <v>211</v>
      </c>
      <c r="F1289" s="18">
        <v>45505</v>
      </c>
      <c r="G1289" s="2">
        <v>31</v>
      </c>
      <c r="H1289" s="19">
        <v>45520</v>
      </c>
      <c r="I1289" t="s">
        <v>404</v>
      </c>
      <c r="J1289" s="2">
        <v>1</v>
      </c>
      <c r="K1289" s="214" t="s">
        <v>185</v>
      </c>
    </row>
    <row r="1290" spans="1:11">
      <c r="A1290" s="2">
        <f>A1289+1</f>
        <v>1289</v>
      </c>
      <c r="B1290" s="210" t="s">
        <v>212</v>
      </c>
      <c r="C1290" s="2">
        <v>2024</v>
      </c>
      <c r="D1290" s="2" t="s">
        <v>211</v>
      </c>
      <c r="E1290" s="2" t="s">
        <v>211</v>
      </c>
      <c r="F1290" s="18">
        <v>45505</v>
      </c>
      <c r="G1290" s="2">
        <v>31</v>
      </c>
      <c r="H1290" s="19">
        <v>45521</v>
      </c>
      <c r="I1290" t="s">
        <v>411</v>
      </c>
      <c r="J1290" s="2">
        <v>1</v>
      </c>
      <c r="K1290" s="214" t="s">
        <v>186</v>
      </c>
    </row>
    <row r="1291" spans="1:11">
      <c r="A1291" s="2">
        <f>A1290+1</f>
        <v>1290</v>
      </c>
      <c r="B1291" s="210" t="s">
        <v>212</v>
      </c>
      <c r="C1291" s="2">
        <v>2024</v>
      </c>
      <c r="D1291" s="2" t="s">
        <v>211</v>
      </c>
      <c r="E1291" s="2" t="s">
        <v>211</v>
      </c>
      <c r="F1291" s="18">
        <v>45505</v>
      </c>
      <c r="G1291" s="2">
        <v>31</v>
      </c>
      <c r="H1291" s="19">
        <v>45522</v>
      </c>
      <c r="I1291" t="s">
        <v>403</v>
      </c>
      <c r="J1291" s="2">
        <v>2</v>
      </c>
      <c r="K1291" s="214" t="s">
        <v>188</v>
      </c>
    </row>
    <row r="1292" spans="1:11">
      <c r="A1292" s="2">
        <f t="shared" ref="A1292:A1294" si="146">A1291+1</f>
        <v>1291</v>
      </c>
      <c r="B1292" s="210" t="s">
        <v>212</v>
      </c>
      <c r="C1292" s="2">
        <v>2024</v>
      </c>
      <c r="D1292" s="2" t="s">
        <v>211</v>
      </c>
      <c r="E1292" s="2" t="s">
        <v>211</v>
      </c>
      <c r="F1292" s="18">
        <v>45505</v>
      </c>
      <c r="G1292" s="2">
        <v>31</v>
      </c>
      <c r="H1292" s="19">
        <v>45523</v>
      </c>
      <c r="I1292" t="s">
        <v>333</v>
      </c>
      <c r="J1292" s="2">
        <v>1</v>
      </c>
      <c r="K1292" s="214" t="s">
        <v>188</v>
      </c>
    </row>
    <row r="1293" spans="1:11">
      <c r="A1293" s="2">
        <f t="shared" si="146"/>
        <v>1292</v>
      </c>
      <c r="B1293" s="210" t="s">
        <v>212</v>
      </c>
      <c r="C1293" s="2">
        <v>2024</v>
      </c>
      <c r="D1293" s="2" t="s">
        <v>211</v>
      </c>
      <c r="E1293" s="2" t="s">
        <v>211</v>
      </c>
      <c r="F1293" s="18">
        <v>45505</v>
      </c>
      <c r="G1293" s="2">
        <v>31</v>
      </c>
      <c r="H1293" s="19">
        <v>45523</v>
      </c>
      <c r="I1293" t="s">
        <v>411</v>
      </c>
      <c r="J1293" s="2">
        <v>1</v>
      </c>
      <c r="K1293" s="214" t="s">
        <v>185</v>
      </c>
    </row>
    <row r="1294" spans="1:11">
      <c r="A1294" s="2">
        <f t="shared" si="146"/>
        <v>1293</v>
      </c>
      <c r="B1294" s="210" t="s">
        <v>212</v>
      </c>
      <c r="C1294" s="2">
        <v>2024</v>
      </c>
      <c r="D1294" s="2" t="s">
        <v>211</v>
      </c>
      <c r="E1294" s="2" t="s">
        <v>211</v>
      </c>
      <c r="F1294" s="18">
        <v>45505</v>
      </c>
      <c r="G1294" s="2">
        <v>31</v>
      </c>
      <c r="H1294" s="19">
        <v>45523</v>
      </c>
      <c r="I1294" t="s">
        <v>384</v>
      </c>
      <c r="J1294" s="2">
        <v>2</v>
      </c>
      <c r="K1294" s="214" t="s">
        <v>187</v>
      </c>
    </row>
    <row r="1295" spans="1:11">
      <c r="A1295" s="2">
        <f>A1294+1</f>
        <v>1294</v>
      </c>
      <c r="B1295" s="210" t="s">
        <v>212</v>
      </c>
      <c r="C1295" s="2">
        <v>2024</v>
      </c>
      <c r="D1295" s="2" t="s">
        <v>211</v>
      </c>
      <c r="E1295" s="2" t="s">
        <v>211</v>
      </c>
      <c r="F1295" s="18">
        <v>45505</v>
      </c>
      <c r="G1295" s="2">
        <v>31</v>
      </c>
      <c r="H1295" s="19">
        <v>45526</v>
      </c>
      <c r="I1295" t="s">
        <v>411</v>
      </c>
      <c r="J1295" s="2">
        <v>1</v>
      </c>
      <c r="K1295" s="214" t="s">
        <v>185</v>
      </c>
    </row>
    <row r="1296" spans="1:11">
      <c r="A1296" s="2">
        <f>A1295+1</f>
        <v>1295</v>
      </c>
      <c r="B1296" s="210" t="s">
        <v>212</v>
      </c>
      <c r="C1296" s="2">
        <v>2024</v>
      </c>
      <c r="D1296" s="2" t="s">
        <v>211</v>
      </c>
      <c r="E1296" s="2" t="s">
        <v>211</v>
      </c>
      <c r="F1296" s="18">
        <v>45505</v>
      </c>
      <c r="G1296" s="2">
        <v>31</v>
      </c>
      <c r="H1296" s="19">
        <v>45527</v>
      </c>
      <c r="I1296" t="s">
        <v>404</v>
      </c>
      <c r="J1296" s="2">
        <v>1</v>
      </c>
      <c r="K1296" s="214" t="s">
        <v>188</v>
      </c>
    </row>
    <row r="1297" spans="1:11">
      <c r="A1297" s="2">
        <f t="shared" ref="A1297:A1298" si="147">A1296+1</f>
        <v>1296</v>
      </c>
      <c r="B1297" s="210" t="s">
        <v>212</v>
      </c>
      <c r="C1297" s="2">
        <v>2024</v>
      </c>
      <c r="D1297" s="2" t="s">
        <v>211</v>
      </c>
      <c r="E1297" s="2" t="s">
        <v>211</v>
      </c>
      <c r="F1297" s="18">
        <v>45505</v>
      </c>
      <c r="G1297" s="2">
        <v>31</v>
      </c>
      <c r="H1297" s="19">
        <v>45528</v>
      </c>
      <c r="I1297" t="s">
        <v>333</v>
      </c>
      <c r="J1297" s="2">
        <v>1</v>
      </c>
      <c r="K1297" s="211" t="s">
        <v>185</v>
      </c>
    </row>
    <row r="1298" spans="1:11">
      <c r="A1298" s="2">
        <f t="shared" si="147"/>
        <v>1297</v>
      </c>
      <c r="B1298" s="210" t="s">
        <v>212</v>
      </c>
      <c r="C1298" s="2">
        <v>2024</v>
      </c>
      <c r="D1298" s="2" t="s">
        <v>211</v>
      </c>
      <c r="E1298" s="2" t="s">
        <v>211</v>
      </c>
      <c r="F1298" s="18">
        <v>45505</v>
      </c>
      <c r="G1298" s="2">
        <v>31</v>
      </c>
      <c r="H1298" s="19">
        <v>45528</v>
      </c>
      <c r="I1298" t="s">
        <v>384</v>
      </c>
      <c r="J1298" s="2">
        <v>2</v>
      </c>
      <c r="K1298" s="211" t="s">
        <v>187</v>
      </c>
    </row>
    <row r="1299" spans="1:11">
      <c r="A1299" s="2">
        <f t="shared" ref="A1299:A1300" si="148">A1298+1</f>
        <v>1298</v>
      </c>
      <c r="B1299" s="210" t="s">
        <v>212</v>
      </c>
      <c r="C1299" s="2">
        <v>2024</v>
      </c>
      <c r="D1299" s="2" t="s">
        <v>211</v>
      </c>
      <c r="E1299" s="2" t="s">
        <v>211</v>
      </c>
      <c r="F1299" s="18">
        <v>45505</v>
      </c>
      <c r="G1299" s="2">
        <v>31</v>
      </c>
      <c r="H1299" s="19">
        <v>45529</v>
      </c>
      <c r="I1299" t="s">
        <v>411</v>
      </c>
      <c r="J1299" s="2">
        <v>1</v>
      </c>
      <c r="K1299" s="214" t="s">
        <v>189</v>
      </c>
    </row>
    <row r="1300" spans="1:11">
      <c r="A1300" s="2">
        <f t="shared" si="148"/>
        <v>1299</v>
      </c>
      <c r="B1300" s="210" t="s">
        <v>212</v>
      </c>
      <c r="C1300" s="2">
        <v>2024</v>
      </c>
      <c r="D1300" s="2" t="s">
        <v>211</v>
      </c>
      <c r="E1300" s="2" t="s">
        <v>211</v>
      </c>
      <c r="F1300" s="18">
        <v>45505</v>
      </c>
      <c r="G1300" s="2">
        <v>31</v>
      </c>
      <c r="H1300" s="19">
        <v>45529</v>
      </c>
      <c r="I1300" t="s">
        <v>404</v>
      </c>
      <c r="J1300" s="2">
        <v>1</v>
      </c>
      <c r="K1300" s="214" t="s">
        <v>185</v>
      </c>
    </row>
    <row r="1301" spans="1:11">
      <c r="A1301" s="2">
        <f>A1300+1</f>
        <v>1300</v>
      </c>
      <c r="B1301" s="210" t="s">
        <v>212</v>
      </c>
      <c r="C1301" s="2">
        <v>2024</v>
      </c>
      <c r="D1301" s="2" t="s">
        <v>211</v>
      </c>
      <c r="E1301" s="2" t="s">
        <v>211</v>
      </c>
      <c r="F1301" s="18">
        <v>45505</v>
      </c>
      <c r="G1301" s="2">
        <v>31</v>
      </c>
      <c r="H1301" s="19">
        <v>45532</v>
      </c>
      <c r="I1301" t="s">
        <v>1485</v>
      </c>
      <c r="J1301" s="2">
        <v>1</v>
      </c>
      <c r="K1301" s="214" t="s">
        <v>188</v>
      </c>
    </row>
    <row r="1302" spans="1:11">
      <c r="A1302" s="2">
        <f t="shared" ref="A1302:A1305" si="149">A1301+1</f>
        <v>1301</v>
      </c>
      <c r="B1302" s="210" t="s">
        <v>212</v>
      </c>
      <c r="C1302" s="2">
        <v>2024</v>
      </c>
      <c r="D1302" s="2" t="s">
        <v>211</v>
      </c>
      <c r="E1302" s="2" t="s">
        <v>211</v>
      </c>
      <c r="F1302" s="18">
        <v>45536</v>
      </c>
      <c r="G1302" s="2">
        <v>31</v>
      </c>
      <c r="H1302" s="37">
        <v>45538</v>
      </c>
      <c r="I1302" t="s">
        <v>404</v>
      </c>
      <c r="J1302" s="2">
        <v>1</v>
      </c>
      <c r="K1302" s="214" t="s">
        <v>185</v>
      </c>
    </row>
    <row r="1303" spans="1:11">
      <c r="A1303" s="2">
        <f t="shared" si="149"/>
        <v>1302</v>
      </c>
      <c r="B1303" s="210" t="s">
        <v>212</v>
      </c>
      <c r="C1303" s="2">
        <v>2024</v>
      </c>
      <c r="D1303" s="2" t="s">
        <v>211</v>
      </c>
      <c r="E1303" s="2" t="s">
        <v>211</v>
      </c>
      <c r="F1303" s="18">
        <v>45536</v>
      </c>
      <c r="G1303" s="2">
        <v>31</v>
      </c>
      <c r="H1303" s="37">
        <v>45538</v>
      </c>
      <c r="I1303" t="s">
        <v>403</v>
      </c>
      <c r="J1303" s="2">
        <v>2</v>
      </c>
      <c r="K1303" s="214" t="s">
        <v>189</v>
      </c>
    </row>
    <row r="1304" spans="1:11">
      <c r="A1304" s="2">
        <f t="shared" si="149"/>
        <v>1303</v>
      </c>
      <c r="B1304" s="210" t="s">
        <v>212</v>
      </c>
      <c r="C1304" s="2">
        <v>2024</v>
      </c>
      <c r="D1304" s="2" t="s">
        <v>211</v>
      </c>
      <c r="E1304" s="2" t="s">
        <v>211</v>
      </c>
      <c r="F1304" s="18">
        <v>45536</v>
      </c>
      <c r="G1304" s="2">
        <v>31</v>
      </c>
      <c r="H1304" s="37">
        <v>45538</v>
      </c>
      <c r="I1304" t="s">
        <v>404</v>
      </c>
      <c r="J1304" s="2">
        <v>1</v>
      </c>
      <c r="K1304" s="214" t="s">
        <v>186</v>
      </c>
    </row>
    <row r="1305" spans="1:11">
      <c r="A1305" s="2">
        <f t="shared" si="149"/>
        <v>1304</v>
      </c>
      <c r="B1305" s="210" t="s">
        <v>212</v>
      </c>
      <c r="C1305" s="2">
        <v>2024</v>
      </c>
      <c r="D1305" s="2" t="s">
        <v>211</v>
      </c>
      <c r="E1305" s="2" t="s">
        <v>211</v>
      </c>
      <c r="F1305" s="18">
        <v>45536</v>
      </c>
      <c r="G1305" s="2">
        <v>31</v>
      </c>
      <c r="H1305" s="37">
        <v>45538</v>
      </c>
      <c r="I1305" t="s">
        <v>384</v>
      </c>
      <c r="J1305" s="2">
        <v>2</v>
      </c>
      <c r="K1305" s="214" t="s">
        <v>185</v>
      </c>
    </row>
    <row r="1306" spans="1:11">
      <c r="A1306" s="2">
        <f>A1305+1</f>
        <v>1305</v>
      </c>
      <c r="B1306" s="210" t="s">
        <v>212</v>
      </c>
      <c r="C1306" s="2">
        <v>2024</v>
      </c>
      <c r="D1306" s="2" t="s">
        <v>211</v>
      </c>
      <c r="E1306" s="2" t="s">
        <v>211</v>
      </c>
      <c r="F1306" s="18">
        <v>45536</v>
      </c>
      <c r="G1306" s="2">
        <v>31</v>
      </c>
      <c r="H1306" s="19">
        <v>45539</v>
      </c>
      <c r="I1306" t="s">
        <v>404</v>
      </c>
      <c r="J1306" s="2">
        <v>1</v>
      </c>
      <c r="K1306" s="214" t="s">
        <v>185</v>
      </c>
    </row>
    <row r="1307" spans="1:11">
      <c r="A1307" s="2">
        <f t="shared" ref="A1307:A1309" si="150">A1306+1</f>
        <v>1306</v>
      </c>
      <c r="B1307" s="210" t="s">
        <v>212</v>
      </c>
      <c r="C1307" s="2">
        <v>2024</v>
      </c>
      <c r="D1307" s="2" t="s">
        <v>211</v>
      </c>
      <c r="E1307" s="2" t="s">
        <v>211</v>
      </c>
      <c r="F1307" s="18">
        <v>45536</v>
      </c>
      <c r="G1307" s="2">
        <v>31</v>
      </c>
      <c r="H1307" s="19">
        <v>45540</v>
      </c>
      <c r="I1307" t="s">
        <v>333</v>
      </c>
      <c r="J1307" s="2">
        <v>1</v>
      </c>
      <c r="K1307" s="211" t="s">
        <v>188</v>
      </c>
    </row>
    <row r="1308" spans="1:11">
      <c r="A1308" s="2">
        <f t="shared" si="150"/>
        <v>1307</v>
      </c>
      <c r="B1308" s="210" t="s">
        <v>212</v>
      </c>
      <c r="C1308" s="2">
        <v>2024</v>
      </c>
      <c r="D1308" s="2" t="s">
        <v>211</v>
      </c>
      <c r="E1308" s="2" t="s">
        <v>211</v>
      </c>
      <c r="F1308" s="18">
        <v>45536</v>
      </c>
      <c r="G1308" s="2">
        <v>31</v>
      </c>
      <c r="H1308" s="19">
        <v>45540</v>
      </c>
      <c r="I1308" t="s">
        <v>384</v>
      </c>
      <c r="J1308" s="2">
        <v>2</v>
      </c>
      <c r="K1308" s="211" t="s">
        <v>187</v>
      </c>
    </row>
    <row r="1309" spans="1:11">
      <c r="A1309" s="2">
        <f t="shared" si="150"/>
        <v>1308</v>
      </c>
      <c r="B1309" s="210" t="s">
        <v>212</v>
      </c>
      <c r="C1309" s="2">
        <v>2024</v>
      </c>
      <c r="D1309" s="2" t="s">
        <v>211</v>
      </c>
      <c r="E1309" s="2" t="s">
        <v>211</v>
      </c>
      <c r="F1309" s="18">
        <v>45536</v>
      </c>
      <c r="G1309" s="2">
        <v>31</v>
      </c>
      <c r="H1309" s="19">
        <v>45540</v>
      </c>
      <c r="I1309" s="211" t="s">
        <v>286</v>
      </c>
      <c r="J1309" s="2">
        <v>1</v>
      </c>
      <c r="K1309" s="211" t="s">
        <v>185</v>
      </c>
    </row>
    <row r="1310" spans="1:11">
      <c r="A1310" s="2">
        <f>A1309+1</f>
        <v>1309</v>
      </c>
      <c r="B1310" s="210" t="s">
        <v>212</v>
      </c>
      <c r="C1310" s="2">
        <v>2024</v>
      </c>
      <c r="D1310" s="2" t="s">
        <v>211</v>
      </c>
      <c r="E1310" s="2" t="s">
        <v>211</v>
      </c>
      <c r="F1310" s="18">
        <v>45536</v>
      </c>
      <c r="G1310" s="2">
        <v>31</v>
      </c>
      <c r="H1310" s="19">
        <v>45541</v>
      </c>
      <c r="I1310" t="s">
        <v>411</v>
      </c>
      <c r="J1310" s="2">
        <v>1</v>
      </c>
      <c r="K1310" s="214" t="s">
        <v>188</v>
      </c>
    </row>
    <row r="1311" spans="1:11">
      <c r="A1311" s="2">
        <f>A1310+1</f>
        <v>1310</v>
      </c>
      <c r="B1311" s="210" t="s">
        <v>212</v>
      </c>
      <c r="C1311" s="2">
        <v>2024</v>
      </c>
      <c r="D1311" s="2" t="s">
        <v>211</v>
      </c>
      <c r="E1311" s="2" t="s">
        <v>211</v>
      </c>
      <c r="F1311" s="18">
        <v>45536</v>
      </c>
      <c r="G1311" s="2">
        <v>31</v>
      </c>
      <c r="H1311" s="19">
        <v>45543</v>
      </c>
      <c r="I1311" t="s">
        <v>1485</v>
      </c>
      <c r="J1311" s="2">
        <v>1</v>
      </c>
      <c r="K1311" s="214" t="s">
        <v>189</v>
      </c>
    </row>
    <row r="1312" spans="1:11">
      <c r="A1312" s="2">
        <f>A1311+1</f>
        <v>1311</v>
      </c>
      <c r="B1312" s="210" t="s">
        <v>212</v>
      </c>
      <c r="C1312" s="2">
        <v>2024</v>
      </c>
      <c r="D1312" s="2" t="s">
        <v>211</v>
      </c>
      <c r="E1312" s="2" t="s">
        <v>211</v>
      </c>
      <c r="F1312" s="18">
        <v>45536</v>
      </c>
      <c r="G1312" s="2">
        <v>31</v>
      </c>
      <c r="H1312" s="19">
        <v>45544</v>
      </c>
      <c r="I1312" t="s">
        <v>384</v>
      </c>
      <c r="J1312" s="2">
        <v>2</v>
      </c>
      <c r="K1312" s="214" t="s">
        <v>188</v>
      </c>
    </row>
    <row r="1313" spans="1:11">
      <c r="A1313" s="2">
        <f t="shared" ref="A1313:A1314" si="151">A1312+1</f>
        <v>1312</v>
      </c>
      <c r="B1313" s="210" t="s">
        <v>212</v>
      </c>
      <c r="C1313" s="2">
        <v>2024</v>
      </c>
      <c r="D1313" s="2" t="s">
        <v>211</v>
      </c>
      <c r="E1313" s="2" t="s">
        <v>211</v>
      </c>
      <c r="F1313" s="18">
        <v>45536</v>
      </c>
      <c r="G1313" s="2">
        <v>31</v>
      </c>
      <c r="H1313" s="19">
        <v>45546</v>
      </c>
      <c r="I1313" t="s">
        <v>411</v>
      </c>
      <c r="J1313" s="2">
        <v>1</v>
      </c>
      <c r="K1313" s="214" t="s">
        <v>187</v>
      </c>
    </row>
    <row r="1314" spans="1:11">
      <c r="A1314" s="2">
        <f t="shared" si="151"/>
        <v>1313</v>
      </c>
      <c r="B1314" s="210" t="s">
        <v>212</v>
      </c>
      <c r="C1314" s="2">
        <v>2024</v>
      </c>
      <c r="D1314" s="2" t="s">
        <v>211</v>
      </c>
      <c r="E1314" s="2" t="s">
        <v>211</v>
      </c>
      <c r="F1314" s="18">
        <v>45536</v>
      </c>
      <c r="G1314" s="2">
        <v>31</v>
      </c>
      <c r="H1314" s="19">
        <v>45546</v>
      </c>
      <c r="I1314" t="s">
        <v>404</v>
      </c>
      <c r="J1314" s="2">
        <v>1</v>
      </c>
      <c r="K1314" s="214" t="s">
        <v>187</v>
      </c>
    </row>
    <row r="1315" spans="1:11">
      <c r="A1315" s="2">
        <f t="shared" ref="A1315:A1320" si="152">A1314+1</f>
        <v>1314</v>
      </c>
      <c r="B1315" s="210" t="s">
        <v>212</v>
      </c>
      <c r="C1315" s="2">
        <v>2024</v>
      </c>
      <c r="D1315" s="2" t="s">
        <v>211</v>
      </c>
      <c r="E1315" s="2" t="s">
        <v>211</v>
      </c>
      <c r="F1315" s="18">
        <v>45536</v>
      </c>
      <c r="G1315" s="2">
        <v>31</v>
      </c>
      <c r="H1315" s="19">
        <v>45547</v>
      </c>
      <c r="I1315" t="s">
        <v>384</v>
      </c>
      <c r="J1315" s="2">
        <v>2</v>
      </c>
      <c r="K1315" s="214" t="s">
        <v>185</v>
      </c>
    </row>
    <row r="1316" spans="1:11">
      <c r="A1316" s="2">
        <f t="shared" si="152"/>
        <v>1315</v>
      </c>
      <c r="B1316" s="210" t="s">
        <v>212</v>
      </c>
      <c r="C1316" s="2">
        <v>2024</v>
      </c>
      <c r="D1316" s="2" t="s">
        <v>211</v>
      </c>
      <c r="E1316" s="2" t="s">
        <v>211</v>
      </c>
      <c r="F1316" s="18">
        <v>45536</v>
      </c>
      <c r="G1316" s="2">
        <v>31</v>
      </c>
      <c r="H1316" s="19">
        <v>45549</v>
      </c>
      <c r="I1316" t="s">
        <v>1485</v>
      </c>
      <c r="J1316" s="2">
        <v>1</v>
      </c>
      <c r="K1316" s="214" t="s">
        <v>189</v>
      </c>
    </row>
    <row r="1317" spans="1:11">
      <c r="A1317" s="2">
        <f t="shared" si="152"/>
        <v>1316</v>
      </c>
      <c r="B1317" s="210" t="s">
        <v>212</v>
      </c>
      <c r="C1317" s="2">
        <v>2024</v>
      </c>
      <c r="D1317" s="2" t="s">
        <v>211</v>
      </c>
      <c r="E1317" s="2" t="s">
        <v>211</v>
      </c>
      <c r="F1317" s="18">
        <v>45536</v>
      </c>
      <c r="G1317" s="2">
        <v>31</v>
      </c>
      <c r="H1317" s="19">
        <v>45551</v>
      </c>
      <c r="I1317" t="s">
        <v>1485</v>
      </c>
      <c r="J1317" s="2">
        <v>1</v>
      </c>
      <c r="K1317" s="214" t="s">
        <v>185</v>
      </c>
    </row>
    <row r="1318" spans="1:11">
      <c r="A1318" s="2">
        <f t="shared" si="152"/>
        <v>1317</v>
      </c>
      <c r="B1318" s="210" t="s">
        <v>212</v>
      </c>
      <c r="C1318" s="2">
        <v>2024</v>
      </c>
      <c r="D1318" s="2" t="s">
        <v>211</v>
      </c>
      <c r="E1318" s="2" t="s">
        <v>211</v>
      </c>
      <c r="F1318" s="18">
        <v>45536</v>
      </c>
      <c r="G1318" s="2">
        <v>31</v>
      </c>
      <c r="H1318" s="19">
        <v>45551</v>
      </c>
      <c r="I1318" t="s">
        <v>403</v>
      </c>
      <c r="J1318" s="2">
        <v>2</v>
      </c>
      <c r="K1318" s="217" t="s">
        <v>189</v>
      </c>
    </row>
    <row r="1319" spans="1:11">
      <c r="A1319" s="2">
        <f t="shared" si="152"/>
        <v>1318</v>
      </c>
      <c r="B1319" s="210" t="s">
        <v>212</v>
      </c>
      <c r="C1319" s="2">
        <v>2024</v>
      </c>
      <c r="D1319" s="2" t="s">
        <v>211</v>
      </c>
      <c r="E1319" s="2" t="s">
        <v>211</v>
      </c>
      <c r="F1319" s="18">
        <v>45536</v>
      </c>
      <c r="G1319" s="2">
        <v>31</v>
      </c>
      <c r="H1319" s="19">
        <v>45553</v>
      </c>
      <c r="I1319" t="s">
        <v>333</v>
      </c>
      <c r="J1319" s="2">
        <v>1</v>
      </c>
      <c r="K1319" s="217" t="s">
        <v>189</v>
      </c>
    </row>
    <row r="1320" spans="1:11">
      <c r="A1320" s="2">
        <f t="shared" si="152"/>
        <v>1319</v>
      </c>
      <c r="B1320" s="210" t="s">
        <v>212</v>
      </c>
      <c r="C1320" s="2">
        <v>2024</v>
      </c>
      <c r="D1320" s="2" t="s">
        <v>211</v>
      </c>
      <c r="E1320" s="2" t="s">
        <v>211</v>
      </c>
      <c r="F1320" s="18">
        <v>45536</v>
      </c>
      <c r="G1320" s="2">
        <v>31</v>
      </c>
      <c r="H1320" s="19">
        <v>45554</v>
      </c>
      <c r="I1320" s="211" t="s">
        <v>334</v>
      </c>
      <c r="J1320" s="2">
        <v>2</v>
      </c>
      <c r="K1320" s="217" t="s">
        <v>189</v>
      </c>
    </row>
    <row r="1321" spans="1:11">
      <c r="A1321" s="2">
        <f t="shared" ref="A1321:A1322" si="153">A1320+1</f>
        <v>1320</v>
      </c>
      <c r="B1321" s="210" t="s">
        <v>212</v>
      </c>
      <c r="C1321" s="2">
        <v>2024</v>
      </c>
      <c r="D1321" s="2" t="s">
        <v>211</v>
      </c>
      <c r="E1321" s="2" t="s">
        <v>211</v>
      </c>
      <c r="F1321" s="18">
        <v>45536</v>
      </c>
      <c r="G1321" s="2">
        <v>31</v>
      </c>
      <c r="H1321" s="19">
        <v>45555</v>
      </c>
      <c r="I1321" t="s">
        <v>384</v>
      </c>
      <c r="J1321" s="2">
        <v>2</v>
      </c>
      <c r="K1321" s="214" t="s">
        <v>186</v>
      </c>
    </row>
    <row r="1322" spans="1:11">
      <c r="A1322" s="2">
        <f t="shared" si="153"/>
        <v>1321</v>
      </c>
      <c r="B1322" s="210" t="s">
        <v>212</v>
      </c>
      <c r="C1322" s="2">
        <v>2024</v>
      </c>
      <c r="D1322" s="2" t="s">
        <v>211</v>
      </c>
      <c r="E1322" s="2" t="s">
        <v>211</v>
      </c>
      <c r="F1322" s="18">
        <v>45536</v>
      </c>
      <c r="G1322" s="2">
        <v>31</v>
      </c>
      <c r="H1322" s="19">
        <v>45555</v>
      </c>
      <c r="I1322" t="s">
        <v>1485</v>
      </c>
      <c r="J1322" s="2">
        <v>1</v>
      </c>
      <c r="K1322" s="214" t="s">
        <v>189</v>
      </c>
    </row>
    <row r="1323" spans="1:11">
      <c r="A1323" s="2">
        <f t="shared" ref="A1323:A1328" si="154">A1322+1</f>
        <v>1322</v>
      </c>
      <c r="B1323" s="210" t="s">
        <v>212</v>
      </c>
      <c r="C1323" s="2">
        <v>2024</v>
      </c>
      <c r="D1323" s="2" t="s">
        <v>211</v>
      </c>
      <c r="E1323" s="2" t="s">
        <v>211</v>
      </c>
      <c r="F1323" s="18">
        <v>45536</v>
      </c>
      <c r="G1323" s="2">
        <v>31</v>
      </c>
      <c r="H1323" s="19">
        <v>45555</v>
      </c>
      <c r="I1323" t="s">
        <v>1485</v>
      </c>
      <c r="J1323" s="2">
        <v>1</v>
      </c>
      <c r="K1323" s="214" t="s">
        <v>188</v>
      </c>
    </row>
    <row r="1324" spans="1:11">
      <c r="A1324" s="2">
        <f t="shared" si="154"/>
        <v>1323</v>
      </c>
      <c r="B1324" s="210" t="s">
        <v>212</v>
      </c>
      <c r="C1324" s="2">
        <v>2024</v>
      </c>
      <c r="D1324" s="2" t="s">
        <v>211</v>
      </c>
      <c r="E1324" s="2" t="s">
        <v>211</v>
      </c>
      <c r="F1324" s="18">
        <v>45536</v>
      </c>
      <c r="G1324" s="2">
        <v>31</v>
      </c>
      <c r="H1324" s="19">
        <v>45557</v>
      </c>
      <c r="I1324" t="s">
        <v>333</v>
      </c>
      <c r="J1324" s="2">
        <v>1</v>
      </c>
      <c r="K1324" s="214" t="s">
        <v>189</v>
      </c>
    </row>
    <row r="1325" spans="1:11">
      <c r="A1325" s="2">
        <f t="shared" si="154"/>
        <v>1324</v>
      </c>
      <c r="B1325" s="210" t="s">
        <v>212</v>
      </c>
      <c r="C1325" s="2">
        <v>2024</v>
      </c>
      <c r="D1325" s="2" t="s">
        <v>211</v>
      </c>
      <c r="E1325" s="2" t="s">
        <v>211</v>
      </c>
      <c r="F1325" s="18">
        <v>45536</v>
      </c>
      <c r="G1325" s="2">
        <v>31</v>
      </c>
      <c r="H1325" s="19">
        <v>45559</v>
      </c>
      <c r="I1325" s="211" t="s">
        <v>334</v>
      </c>
      <c r="J1325" s="2">
        <v>1</v>
      </c>
      <c r="K1325" s="214" t="s">
        <v>187</v>
      </c>
    </row>
    <row r="1326" spans="1:11">
      <c r="A1326" s="2">
        <f t="shared" si="154"/>
        <v>1325</v>
      </c>
      <c r="B1326" s="210" t="s">
        <v>212</v>
      </c>
      <c r="C1326" s="2">
        <v>2024</v>
      </c>
      <c r="D1326" s="2" t="s">
        <v>211</v>
      </c>
      <c r="E1326" s="2" t="s">
        <v>211</v>
      </c>
      <c r="F1326" s="18">
        <v>45536</v>
      </c>
      <c r="G1326" s="2">
        <v>31</v>
      </c>
      <c r="H1326" s="19">
        <v>45560</v>
      </c>
      <c r="I1326" t="s">
        <v>404</v>
      </c>
      <c r="J1326" s="2">
        <v>1</v>
      </c>
      <c r="K1326" s="214" t="s">
        <v>188</v>
      </c>
    </row>
    <row r="1327" spans="1:11">
      <c r="A1327" s="2">
        <f t="shared" si="154"/>
        <v>1326</v>
      </c>
      <c r="B1327" s="210" t="s">
        <v>212</v>
      </c>
      <c r="C1327" s="2">
        <v>2024</v>
      </c>
      <c r="D1327" s="2" t="s">
        <v>211</v>
      </c>
      <c r="E1327" s="2" t="s">
        <v>211</v>
      </c>
      <c r="F1327" s="18">
        <v>45536</v>
      </c>
      <c r="G1327" s="2">
        <v>31</v>
      </c>
      <c r="H1327" s="19">
        <v>45561</v>
      </c>
      <c r="I1327" s="211" t="s">
        <v>334</v>
      </c>
      <c r="J1327" s="2">
        <v>2</v>
      </c>
      <c r="K1327" s="214" t="s">
        <v>185</v>
      </c>
    </row>
    <row r="1328" spans="1:11">
      <c r="A1328" s="2">
        <f t="shared" si="154"/>
        <v>1327</v>
      </c>
      <c r="B1328" s="210" t="s">
        <v>212</v>
      </c>
      <c r="C1328" s="2">
        <v>2024</v>
      </c>
      <c r="D1328" s="2" t="s">
        <v>211</v>
      </c>
      <c r="E1328" s="2" t="s">
        <v>211</v>
      </c>
      <c r="F1328" s="18">
        <v>45536</v>
      </c>
      <c r="G1328" s="2">
        <v>31</v>
      </c>
      <c r="H1328" s="19">
        <v>45562</v>
      </c>
      <c r="I1328" t="s">
        <v>411</v>
      </c>
      <c r="J1328" s="2">
        <v>1</v>
      </c>
      <c r="K1328" s="214" t="s">
        <v>188</v>
      </c>
    </row>
    <row r="1329" spans="1:11">
      <c r="A1329" s="2">
        <f>A1328+1</f>
        <v>1328</v>
      </c>
      <c r="B1329" s="210" t="s">
        <v>212</v>
      </c>
      <c r="C1329" s="2">
        <v>2024</v>
      </c>
      <c r="D1329" s="2" t="s">
        <v>211</v>
      </c>
      <c r="E1329" s="2" t="s">
        <v>211</v>
      </c>
      <c r="F1329" s="18">
        <v>45536</v>
      </c>
      <c r="G1329" s="2">
        <v>31</v>
      </c>
      <c r="H1329" s="19">
        <v>45564</v>
      </c>
      <c r="I1329" t="s">
        <v>337</v>
      </c>
      <c r="J1329" s="2">
        <v>1</v>
      </c>
      <c r="K1329" s="214" t="s">
        <v>186</v>
      </c>
    </row>
    <row r="1330" spans="1:11">
      <c r="A1330" s="2">
        <f>A1329+1</f>
        <v>1329</v>
      </c>
      <c r="B1330" s="210" t="s">
        <v>212</v>
      </c>
      <c r="C1330" s="2">
        <v>2024</v>
      </c>
      <c r="D1330" s="2" t="s">
        <v>211</v>
      </c>
      <c r="E1330" s="2" t="s">
        <v>211</v>
      </c>
      <c r="F1330" s="18">
        <v>45536</v>
      </c>
      <c r="G1330" s="2">
        <v>31</v>
      </c>
      <c r="H1330" s="19">
        <v>45565</v>
      </c>
      <c r="I1330" s="3" t="s">
        <v>500</v>
      </c>
      <c r="J1330" s="2">
        <v>1</v>
      </c>
      <c r="K1330" s="212" t="s">
        <v>898</v>
      </c>
    </row>
    <row r="1331" spans="1:11">
      <c r="A1331" s="2">
        <f>A1330+1</f>
        <v>1330</v>
      </c>
      <c r="B1331" s="210" t="s">
        <v>212</v>
      </c>
      <c r="C1331" s="2">
        <v>2024</v>
      </c>
      <c r="D1331" s="2" t="s">
        <v>211</v>
      </c>
      <c r="E1331" s="2" t="s">
        <v>211</v>
      </c>
      <c r="F1331" s="18">
        <v>45536</v>
      </c>
      <c r="G1331" s="2">
        <v>31</v>
      </c>
      <c r="H1331" s="19">
        <v>45565</v>
      </c>
      <c r="I1331" s="3" t="s">
        <v>701</v>
      </c>
      <c r="J1331" s="2">
        <v>1</v>
      </c>
      <c r="K1331" s="212" t="s">
        <v>899</v>
      </c>
    </row>
    <row r="1332" spans="1:11">
      <c r="A1332" s="2">
        <f t="shared" ref="A1332:A1334" si="155">A1331+1</f>
        <v>1331</v>
      </c>
      <c r="B1332" s="210" t="s">
        <v>212</v>
      </c>
      <c r="C1332" s="2">
        <v>2024</v>
      </c>
      <c r="D1332" s="2" t="s">
        <v>211</v>
      </c>
      <c r="E1332" s="2" t="s">
        <v>211</v>
      </c>
      <c r="F1332" s="18">
        <v>45566</v>
      </c>
      <c r="G1332" s="2">
        <v>31</v>
      </c>
      <c r="H1332" s="19">
        <v>45568</v>
      </c>
      <c r="I1332" t="s">
        <v>411</v>
      </c>
      <c r="J1332" s="2">
        <v>1</v>
      </c>
      <c r="K1332" s="214" t="s">
        <v>185</v>
      </c>
    </row>
    <row r="1333" spans="1:11">
      <c r="A1333" s="2">
        <f t="shared" si="155"/>
        <v>1332</v>
      </c>
      <c r="B1333" s="210" t="s">
        <v>212</v>
      </c>
      <c r="C1333" s="2">
        <v>2024</v>
      </c>
      <c r="D1333" s="2" t="s">
        <v>211</v>
      </c>
      <c r="E1333" s="2" t="s">
        <v>211</v>
      </c>
      <c r="F1333" s="18">
        <v>45566</v>
      </c>
      <c r="G1333" s="2">
        <v>31</v>
      </c>
      <c r="H1333" s="19">
        <v>45568</v>
      </c>
      <c r="I1333" s="211" t="s">
        <v>334</v>
      </c>
      <c r="J1333" s="2">
        <v>1</v>
      </c>
      <c r="K1333" s="214" t="s">
        <v>186</v>
      </c>
    </row>
    <row r="1334" spans="1:11">
      <c r="A1334" s="2">
        <f t="shared" si="155"/>
        <v>1333</v>
      </c>
      <c r="B1334" s="210" t="s">
        <v>212</v>
      </c>
      <c r="C1334" s="2">
        <v>2024</v>
      </c>
      <c r="D1334" s="2" t="s">
        <v>211</v>
      </c>
      <c r="E1334" s="2" t="s">
        <v>211</v>
      </c>
      <c r="F1334" s="18">
        <v>45566</v>
      </c>
      <c r="G1334" s="2">
        <v>31</v>
      </c>
      <c r="H1334" s="19">
        <v>45568</v>
      </c>
      <c r="I1334" t="s">
        <v>1485</v>
      </c>
      <c r="J1334" s="2">
        <v>1</v>
      </c>
      <c r="K1334" s="214" t="s">
        <v>185</v>
      </c>
    </row>
    <row r="1335" spans="1:11">
      <c r="A1335" s="2">
        <f>A1334+1</f>
        <v>1334</v>
      </c>
      <c r="B1335" s="210" t="s">
        <v>212</v>
      </c>
      <c r="C1335" s="2">
        <v>2024</v>
      </c>
      <c r="D1335" s="2" t="s">
        <v>211</v>
      </c>
      <c r="E1335" s="2" t="s">
        <v>211</v>
      </c>
      <c r="F1335" s="18">
        <v>45566</v>
      </c>
      <c r="G1335" s="2">
        <v>31</v>
      </c>
      <c r="H1335" s="19">
        <v>45569</v>
      </c>
      <c r="I1335" t="s">
        <v>384</v>
      </c>
      <c r="J1335" s="2">
        <v>1</v>
      </c>
      <c r="K1335" s="214" t="s">
        <v>186</v>
      </c>
    </row>
    <row r="1336" spans="1:11">
      <c r="A1336" s="2">
        <f t="shared" ref="A1336:A1337" si="156">A1335+1</f>
        <v>1335</v>
      </c>
      <c r="B1336" s="210" t="s">
        <v>212</v>
      </c>
      <c r="C1336" s="2">
        <v>2024</v>
      </c>
      <c r="D1336" s="2" t="s">
        <v>211</v>
      </c>
      <c r="E1336" s="2" t="s">
        <v>211</v>
      </c>
      <c r="F1336" s="18">
        <v>45566</v>
      </c>
      <c r="G1336" s="2">
        <v>31</v>
      </c>
      <c r="H1336" s="19">
        <v>45570</v>
      </c>
      <c r="I1336" t="s">
        <v>403</v>
      </c>
      <c r="J1336" s="2">
        <v>2</v>
      </c>
      <c r="K1336" s="214" t="s">
        <v>186</v>
      </c>
    </row>
    <row r="1337" spans="1:11">
      <c r="A1337" s="2">
        <f t="shared" si="156"/>
        <v>1336</v>
      </c>
      <c r="B1337" s="210" t="s">
        <v>212</v>
      </c>
      <c r="C1337" s="2">
        <v>2024</v>
      </c>
      <c r="D1337" s="2" t="s">
        <v>211</v>
      </c>
      <c r="E1337" s="2" t="s">
        <v>211</v>
      </c>
      <c r="F1337" s="18">
        <v>45566</v>
      </c>
      <c r="G1337" s="2">
        <v>31</v>
      </c>
      <c r="H1337" s="19">
        <v>45570</v>
      </c>
      <c r="I1337" t="s">
        <v>384</v>
      </c>
      <c r="J1337" s="2">
        <v>2</v>
      </c>
      <c r="K1337" s="214" t="s">
        <v>184</v>
      </c>
    </row>
    <row r="1338" spans="1:11">
      <c r="A1338" s="2">
        <f t="shared" ref="A1338:A1339" si="157">A1337+1</f>
        <v>1337</v>
      </c>
      <c r="B1338" s="210" t="s">
        <v>212</v>
      </c>
      <c r="C1338" s="2">
        <v>2024</v>
      </c>
      <c r="D1338" s="2" t="s">
        <v>211</v>
      </c>
      <c r="E1338" s="2" t="s">
        <v>211</v>
      </c>
      <c r="F1338" s="18">
        <v>45566</v>
      </c>
      <c r="G1338" s="2">
        <v>31</v>
      </c>
      <c r="H1338" s="19">
        <v>45572</v>
      </c>
      <c r="I1338" s="211" t="s">
        <v>334</v>
      </c>
      <c r="J1338" s="2">
        <v>2</v>
      </c>
      <c r="K1338" s="211" t="s">
        <v>186</v>
      </c>
    </row>
    <row r="1339" spans="1:11">
      <c r="A1339" s="2">
        <f t="shared" si="157"/>
        <v>1338</v>
      </c>
      <c r="B1339" s="210" t="s">
        <v>212</v>
      </c>
      <c r="C1339" s="2">
        <v>2024</v>
      </c>
      <c r="D1339" s="2" t="s">
        <v>211</v>
      </c>
      <c r="E1339" s="2" t="s">
        <v>211</v>
      </c>
      <c r="F1339" s="18">
        <v>45566</v>
      </c>
      <c r="G1339" s="2">
        <v>31</v>
      </c>
      <c r="H1339" s="19">
        <v>45572</v>
      </c>
      <c r="I1339" t="s">
        <v>404</v>
      </c>
      <c r="J1339" s="2">
        <v>1</v>
      </c>
      <c r="K1339" s="211" t="s">
        <v>185</v>
      </c>
    </row>
    <row r="1340" spans="1:11">
      <c r="A1340" s="2">
        <f>A1339+1</f>
        <v>1339</v>
      </c>
      <c r="B1340" s="210" t="s">
        <v>212</v>
      </c>
      <c r="C1340" s="2">
        <v>2024</v>
      </c>
      <c r="D1340" s="2" t="s">
        <v>211</v>
      </c>
      <c r="E1340" s="2" t="s">
        <v>211</v>
      </c>
      <c r="F1340" s="18">
        <v>45566</v>
      </c>
      <c r="G1340" s="2">
        <v>31</v>
      </c>
      <c r="H1340" s="19">
        <v>45574</v>
      </c>
      <c r="I1340" t="s">
        <v>337</v>
      </c>
      <c r="J1340" s="2">
        <v>1</v>
      </c>
      <c r="K1340" s="214" t="s">
        <v>189</v>
      </c>
    </row>
    <row r="1341" spans="1:11">
      <c r="A1341" s="2">
        <f>A1340+1</f>
        <v>1340</v>
      </c>
      <c r="B1341" s="210" t="s">
        <v>212</v>
      </c>
      <c r="C1341" s="2">
        <v>2024</v>
      </c>
      <c r="D1341" s="2" t="s">
        <v>211</v>
      </c>
      <c r="E1341" s="2" t="s">
        <v>211</v>
      </c>
      <c r="F1341" s="18">
        <v>45566</v>
      </c>
      <c r="G1341" s="2">
        <v>31</v>
      </c>
      <c r="H1341" s="19">
        <v>45575</v>
      </c>
      <c r="I1341" t="s">
        <v>333</v>
      </c>
      <c r="J1341" s="2">
        <v>1</v>
      </c>
      <c r="K1341" s="214" t="s">
        <v>189</v>
      </c>
    </row>
    <row r="1342" spans="1:11">
      <c r="A1342" s="2">
        <f>A1341+1</f>
        <v>1341</v>
      </c>
      <c r="B1342" s="210" t="s">
        <v>212</v>
      </c>
      <c r="C1342" s="2">
        <v>2024</v>
      </c>
      <c r="D1342" s="2" t="s">
        <v>211</v>
      </c>
      <c r="E1342" s="2" t="s">
        <v>211</v>
      </c>
      <c r="F1342" s="18">
        <v>45566</v>
      </c>
      <c r="G1342" s="2">
        <v>31</v>
      </c>
      <c r="H1342" s="19">
        <v>45577</v>
      </c>
      <c r="I1342" t="s">
        <v>706</v>
      </c>
      <c r="J1342" s="2">
        <v>1</v>
      </c>
      <c r="K1342" s="212" t="s">
        <v>744</v>
      </c>
    </row>
    <row r="1343" spans="1:11">
      <c r="A1343" s="2">
        <f t="shared" ref="A1343:A1344" si="158">A1342+1</f>
        <v>1342</v>
      </c>
      <c r="B1343" s="210" t="s">
        <v>212</v>
      </c>
      <c r="C1343" s="2">
        <v>2024</v>
      </c>
      <c r="D1343" s="2" t="s">
        <v>211</v>
      </c>
      <c r="E1343" s="2" t="s">
        <v>211</v>
      </c>
      <c r="F1343" s="18">
        <v>45566</v>
      </c>
      <c r="G1343" s="2">
        <v>31</v>
      </c>
      <c r="H1343" s="19">
        <v>45581</v>
      </c>
      <c r="I1343" t="s">
        <v>384</v>
      </c>
      <c r="J1343" s="2">
        <v>2</v>
      </c>
      <c r="K1343" s="214" t="s">
        <v>185</v>
      </c>
    </row>
    <row r="1344" spans="1:11">
      <c r="A1344" s="2">
        <f t="shared" si="158"/>
        <v>1343</v>
      </c>
      <c r="B1344" s="210" t="s">
        <v>212</v>
      </c>
      <c r="C1344" s="2">
        <v>2024</v>
      </c>
      <c r="D1344" s="2" t="s">
        <v>211</v>
      </c>
      <c r="E1344" s="2" t="s">
        <v>211</v>
      </c>
      <c r="F1344" s="18">
        <v>45566</v>
      </c>
      <c r="G1344" s="2">
        <v>31</v>
      </c>
      <c r="H1344" s="19">
        <v>45581</v>
      </c>
      <c r="I1344" s="211" t="s">
        <v>334</v>
      </c>
      <c r="J1344" s="2">
        <v>2</v>
      </c>
      <c r="K1344" s="214" t="s">
        <v>185</v>
      </c>
    </row>
    <row r="1345" spans="1:11">
      <c r="A1345" s="2">
        <f>A1344+1</f>
        <v>1344</v>
      </c>
      <c r="B1345" s="210" t="s">
        <v>212</v>
      </c>
      <c r="C1345" s="2">
        <v>2024</v>
      </c>
      <c r="D1345" s="2" t="s">
        <v>211</v>
      </c>
      <c r="E1345" s="2" t="s">
        <v>211</v>
      </c>
      <c r="F1345" s="18">
        <v>45566</v>
      </c>
      <c r="G1345" s="2">
        <v>31</v>
      </c>
      <c r="H1345" s="19">
        <v>45583</v>
      </c>
      <c r="I1345" t="s">
        <v>337</v>
      </c>
      <c r="J1345" s="2">
        <v>1</v>
      </c>
      <c r="K1345" s="214" t="s">
        <v>189</v>
      </c>
    </row>
    <row r="1346" spans="1:11">
      <c r="A1346" s="2">
        <f>A1345+1</f>
        <v>1345</v>
      </c>
      <c r="B1346" s="210" t="s">
        <v>212</v>
      </c>
      <c r="C1346" s="2">
        <v>2024</v>
      </c>
      <c r="D1346" s="2" t="s">
        <v>211</v>
      </c>
      <c r="E1346" s="2" t="s">
        <v>211</v>
      </c>
      <c r="F1346" s="18">
        <v>45566</v>
      </c>
      <c r="G1346" s="2">
        <v>31</v>
      </c>
      <c r="H1346" s="19">
        <v>45585</v>
      </c>
      <c r="I1346" t="s">
        <v>404</v>
      </c>
      <c r="J1346" s="2">
        <v>1</v>
      </c>
      <c r="K1346" s="214" t="s">
        <v>188</v>
      </c>
    </row>
    <row r="1347" spans="1:11">
      <c r="A1347" s="2">
        <f t="shared" ref="A1347:A1353" si="159">A1346+1</f>
        <v>1346</v>
      </c>
      <c r="B1347" s="210" t="s">
        <v>212</v>
      </c>
      <c r="C1347" s="2">
        <v>2024</v>
      </c>
      <c r="D1347" s="2" t="s">
        <v>211</v>
      </c>
      <c r="E1347" s="2" t="s">
        <v>211</v>
      </c>
      <c r="F1347" s="18">
        <v>45566</v>
      </c>
      <c r="G1347" s="2">
        <v>31</v>
      </c>
      <c r="H1347" s="19">
        <v>45589</v>
      </c>
      <c r="I1347" t="s">
        <v>372</v>
      </c>
      <c r="J1347" s="2">
        <v>1</v>
      </c>
      <c r="K1347" s="214" t="s">
        <v>187</v>
      </c>
    </row>
    <row r="1348" spans="1:11">
      <c r="A1348" s="2">
        <f t="shared" si="159"/>
        <v>1347</v>
      </c>
      <c r="B1348" s="210" t="s">
        <v>212</v>
      </c>
      <c r="C1348" s="2">
        <v>2024</v>
      </c>
      <c r="D1348" s="2" t="s">
        <v>211</v>
      </c>
      <c r="E1348" s="2" t="s">
        <v>211</v>
      </c>
      <c r="F1348" s="18">
        <v>45566</v>
      </c>
      <c r="G1348" s="2">
        <v>31</v>
      </c>
      <c r="H1348" s="19">
        <v>45589</v>
      </c>
      <c r="I1348" t="s">
        <v>372</v>
      </c>
      <c r="J1348" s="2">
        <v>1</v>
      </c>
      <c r="K1348" s="214" t="s">
        <v>187</v>
      </c>
    </row>
    <row r="1349" spans="1:11">
      <c r="A1349" s="2">
        <f t="shared" si="159"/>
        <v>1348</v>
      </c>
      <c r="B1349" s="210" t="s">
        <v>212</v>
      </c>
      <c r="C1349" s="2">
        <v>2024</v>
      </c>
      <c r="D1349" s="2" t="s">
        <v>211</v>
      </c>
      <c r="E1349" s="2" t="s">
        <v>211</v>
      </c>
      <c r="F1349" s="18">
        <v>45566</v>
      </c>
      <c r="G1349" s="2">
        <v>31</v>
      </c>
      <c r="H1349" s="19">
        <v>45589</v>
      </c>
      <c r="I1349" t="s">
        <v>372</v>
      </c>
      <c r="J1349" s="2">
        <v>1</v>
      </c>
      <c r="K1349" s="214" t="s">
        <v>187</v>
      </c>
    </row>
    <row r="1350" spans="1:11">
      <c r="A1350" s="2">
        <f t="shared" si="159"/>
        <v>1349</v>
      </c>
      <c r="B1350" s="210" t="s">
        <v>212</v>
      </c>
      <c r="C1350" s="2">
        <v>2024</v>
      </c>
      <c r="D1350" s="2" t="s">
        <v>211</v>
      </c>
      <c r="E1350" s="2" t="s">
        <v>211</v>
      </c>
      <c r="F1350" s="18">
        <v>45566</v>
      </c>
      <c r="G1350" s="2">
        <v>31</v>
      </c>
      <c r="H1350" s="19">
        <v>45589</v>
      </c>
      <c r="I1350" t="s">
        <v>372</v>
      </c>
      <c r="J1350" s="2">
        <v>1</v>
      </c>
      <c r="K1350" s="214" t="s">
        <v>186</v>
      </c>
    </row>
    <row r="1351" spans="1:11">
      <c r="A1351" s="2">
        <f t="shared" si="159"/>
        <v>1350</v>
      </c>
      <c r="B1351" s="210" t="s">
        <v>212</v>
      </c>
      <c r="C1351" s="2">
        <v>2024</v>
      </c>
      <c r="D1351" s="2" t="s">
        <v>211</v>
      </c>
      <c r="E1351" s="2" t="s">
        <v>211</v>
      </c>
      <c r="F1351" s="18">
        <v>45566</v>
      </c>
      <c r="G1351" s="2">
        <v>31</v>
      </c>
      <c r="H1351" s="19">
        <v>45589</v>
      </c>
      <c r="I1351" t="s">
        <v>372</v>
      </c>
      <c r="J1351" s="2">
        <v>1</v>
      </c>
      <c r="K1351" s="214" t="s">
        <v>186</v>
      </c>
    </row>
    <row r="1352" spans="1:11">
      <c r="A1352" s="2">
        <f t="shared" si="159"/>
        <v>1351</v>
      </c>
      <c r="B1352" s="210" t="s">
        <v>212</v>
      </c>
      <c r="C1352" s="2">
        <v>2024</v>
      </c>
      <c r="D1352" s="2" t="s">
        <v>211</v>
      </c>
      <c r="E1352" s="2" t="s">
        <v>211</v>
      </c>
      <c r="F1352" s="18">
        <v>45566</v>
      </c>
      <c r="G1352" s="2">
        <v>31</v>
      </c>
      <c r="H1352" s="19">
        <v>45589</v>
      </c>
      <c r="I1352" t="s">
        <v>372</v>
      </c>
      <c r="J1352" s="2">
        <v>1</v>
      </c>
      <c r="K1352" s="214" t="s">
        <v>184</v>
      </c>
    </row>
    <row r="1353" spans="1:11">
      <c r="A1353" s="2">
        <f t="shared" si="159"/>
        <v>1352</v>
      </c>
      <c r="B1353" s="210" t="s">
        <v>212</v>
      </c>
      <c r="C1353" s="2">
        <v>2024</v>
      </c>
      <c r="D1353" s="2" t="s">
        <v>211</v>
      </c>
      <c r="E1353" s="2" t="s">
        <v>211</v>
      </c>
      <c r="F1353" s="18">
        <v>45566</v>
      </c>
      <c r="G1353" s="2">
        <v>31</v>
      </c>
      <c r="H1353" s="19">
        <v>45589</v>
      </c>
      <c r="I1353" t="s">
        <v>372</v>
      </c>
      <c r="J1353" s="2">
        <v>1</v>
      </c>
      <c r="K1353" s="214" t="s">
        <v>184</v>
      </c>
    </row>
    <row r="1354" spans="1:11">
      <c r="A1354" s="2">
        <f t="shared" ref="A1354:A1356" si="160">A1353+1</f>
        <v>1353</v>
      </c>
      <c r="B1354" s="210" t="s">
        <v>212</v>
      </c>
      <c r="C1354" s="2">
        <v>2024</v>
      </c>
      <c r="D1354" s="2" t="s">
        <v>211</v>
      </c>
      <c r="E1354" s="2" t="s">
        <v>211</v>
      </c>
      <c r="F1354" s="18">
        <v>45566</v>
      </c>
      <c r="G1354" s="2">
        <v>31</v>
      </c>
      <c r="H1354" s="19">
        <v>45590</v>
      </c>
      <c r="I1354" t="s">
        <v>372</v>
      </c>
      <c r="J1354" s="2">
        <v>1</v>
      </c>
      <c r="K1354" s="214" t="s">
        <v>184</v>
      </c>
    </row>
    <row r="1355" spans="1:11">
      <c r="A1355" s="2">
        <f t="shared" si="160"/>
        <v>1354</v>
      </c>
      <c r="B1355" s="210" t="s">
        <v>212</v>
      </c>
      <c r="C1355" s="2">
        <v>2024</v>
      </c>
      <c r="D1355" s="2" t="s">
        <v>211</v>
      </c>
      <c r="E1355" s="2" t="s">
        <v>211</v>
      </c>
      <c r="F1355" s="18">
        <v>45566</v>
      </c>
      <c r="G1355" s="2">
        <v>31</v>
      </c>
      <c r="H1355" s="19">
        <v>45590</v>
      </c>
      <c r="I1355" t="s">
        <v>372</v>
      </c>
      <c r="J1355" s="2">
        <v>1</v>
      </c>
      <c r="K1355" s="214" t="s">
        <v>184</v>
      </c>
    </row>
    <row r="1356" spans="1:11">
      <c r="A1356" s="2">
        <f t="shared" si="160"/>
        <v>1355</v>
      </c>
      <c r="B1356" s="210" t="s">
        <v>212</v>
      </c>
      <c r="C1356" s="2">
        <v>2024</v>
      </c>
      <c r="D1356" s="2" t="s">
        <v>211</v>
      </c>
      <c r="E1356" s="2" t="s">
        <v>211</v>
      </c>
      <c r="F1356" s="18">
        <v>45566</v>
      </c>
      <c r="G1356" s="2">
        <v>31</v>
      </c>
      <c r="H1356" s="19">
        <v>45590</v>
      </c>
      <c r="I1356" t="s">
        <v>337</v>
      </c>
      <c r="J1356" s="2">
        <v>1</v>
      </c>
      <c r="K1356" s="214" t="s">
        <v>187</v>
      </c>
    </row>
    <row r="1357" spans="1:11">
      <c r="A1357" s="2">
        <f t="shared" ref="A1357:A1358" si="161">A1356+1</f>
        <v>1356</v>
      </c>
      <c r="B1357" s="210" t="s">
        <v>212</v>
      </c>
      <c r="C1357" s="2">
        <v>2024</v>
      </c>
      <c r="D1357" s="2" t="s">
        <v>211</v>
      </c>
      <c r="E1357" s="2" t="s">
        <v>211</v>
      </c>
      <c r="F1357" s="18">
        <v>45566</v>
      </c>
      <c r="G1357" s="2">
        <v>31</v>
      </c>
      <c r="H1357" s="19">
        <v>45591</v>
      </c>
      <c r="I1357" t="s">
        <v>372</v>
      </c>
      <c r="J1357" s="2">
        <v>1</v>
      </c>
      <c r="K1357" s="214" t="s">
        <v>186</v>
      </c>
    </row>
    <row r="1358" spans="1:11">
      <c r="A1358" s="2">
        <f t="shared" si="161"/>
        <v>1357</v>
      </c>
      <c r="B1358" s="210" t="s">
        <v>212</v>
      </c>
      <c r="C1358" s="2">
        <v>2024</v>
      </c>
      <c r="D1358" s="2" t="s">
        <v>211</v>
      </c>
      <c r="E1358" s="2" t="s">
        <v>211</v>
      </c>
      <c r="F1358" s="18">
        <v>45566</v>
      </c>
      <c r="G1358" s="2">
        <v>31</v>
      </c>
      <c r="H1358" s="19">
        <v>45591</v>
      </c>
      <c r="I1358" t="s">
        <v>372</v>
      </c>
      <c r="J1358" s="2">
        <v>1</v>
      </c>
      <c r="K1358" s="214" t="s">
        <v>186</v>
      </c>
    </row>
    <row r="1359" spans="1:11">
      <c r="A1359" s="2">
        <f t="shared" ref="A1359:A1361" si="162">A1358+1</f>
        <v>1358</v>
      </c>
      <c r="B1359" s="210" t="s">
        <v>212</v>
      </c>
      <c r="C1359" s="2">
        <v>2024</v>
      </c>
      <c r="D1359" s="2" t="s">
        <v>211</v>
      </c>
      <c r="E1359" s="2" t="s">
        <v>211</v>
      </c>
      <c r="F1359" s="18">
        <v>45566</v>
      </c>
      <c r="G1359" s="2">
        <v>31</v>
      </c>
      <c r="H1359" s="19">
        <v>45594</v>
      </c>
      <c r="I1359" t="s">
        <v>384</v>
      </c>
      <c r="J1359" s="2">
        <v>2</v>
      </c>
      <c r="K1359" s="214" t="s">
        <v>185</v>
      </c>
    </row>
    <row r="1360" spans="1:11">
      <c r="A1360" s="2">
        <f t="shared" si="162"/>
        <v>1359</v>
      </c>
      <c r="B1360" s="210" t="s">
        <v>212</v>
      </c>
      <c r="C1360" s="2">
        <v>2024</v>
      </c>
      <c r="D1360" s="2" t="s">
        <v>211</v>
      </c>
      <c r="E1360" s="2" t="s">
        <v>211</v>
      </c>
      <c r="F1360" s="18">
        <v>45566</v>
      </c>
      <c r="G1360" s="2">
        <v>31</v>
      </c>
      <c r="H1360" s="19">
        <v>45594</v>
      </c>
      <c r="I1360" t="s">
        <v>403</v>
      </c>
      <c r="J1360" s="2">
        <v>2</v>
      </c>
      <c r="K1360" s="214" t="s">
        <v>185</v>
      </c>
    </row>
    <row r="1361" spans="1:11">
      <c r="A1361" s="2">
        <f t="shared" si="162"/>
        <v>1360</v>
      </c>
      <c r="B1361" s="210" t="s">
        <v>212</v>
      </c>
      <c r="C1361" s="2">
        <v>2024</v>
      </c>
      <c r="D1361" s="2" t="s">
        <v>211</v>
      </c>
      <c r="E1361" s="2" t="s">
        <v>211</v>
      </c>
      <c r="F1361" s="18">
        <v>45566</v>
      </c>
      <c r="G1361" s="2">
        <v>31</v>
      </c>
      <c r="H1361" s="19">
        <v>45594</v>
      </c>
      <c r="I1361" t="s">
        <v>413</v>
      </c>
      <c r="J1361" s="2">
        <v>2</v>
      </c>
      <c r="K1361" s="214" t="s">
        <v>184</v>
      </c>
    </row>
    <row r="1362" spans="1:11">
      <c r="A1362" s="2">
        <f t="shared" ref="A1362:A1363" si="163">A1361+1</f>
        <v>1361</v>
      </c>
      <c r="B1362" s="210" t="s">
        <v>212</v>
      </c>
      <c r="C1362" s="2">
        <v>2024</v>
      </c>
      <c r="D1362" s="2" t="s">
        <v>211</v>
      </c>
      <c r="E1362" s="2" t="s">
        <v>211</v>
      </c>
      <c r="F1362" s="18">
        <v>45566</v>
      </c>
      <c r="G1362" s="2">
        <v>31</v>
      </c>
      <c r="H1362" s="19">
        <v>45595</v>
      </c>
      <c r="I1362" t="s">
        <v>414</v>
      </c>
      <c r="J1362" s="2">
        <v>1</v>
      </c>
      <c r="K1362" s="214" t="s">
        <v>188</v>
      </c>
    </row>
    <row r="1363" spans="1:11">
      <c r="A1363" s="2">
        <f t="shared" si="163"/>
        <v>1362</v>
      </c>
      <c r="B1363" s="210" t="s">
        <v>212</v>
      </c>
      <c r="C1363" s="2">
        <v>2024</v>
      </c>
      <c r="D1363" s="2" t="s">
        <v>211</v>
      </c>
      <c r="E1363" s="2" t="s">
        <v>211</v>
      </c>
      <c r="F1363" s="18">
        <v>45566</v>
      </c>
      <c r="G1363" s="2">
        <v>31</v>
      </c>
      <c r="H1363" s="19">
        <v>45595</v>
      </c>
      <c r="I1363" t="s">
        <v>403</v>
      </c>
      <c r="J1363" s="2">
        <v>2</v>
      </c>
      <c r="K1363" s="214" t="s">
        <v>188</v>
      </c>
    </row>
    <row r="1364" spans="1:11">
      <c r="A1364" s="2">
        <f t="shared" ref="A1364:A1366" si="164">A1363+1</f>
        <v>1363</v>
      </c>
      <c r="B1364" s="210" t="s">
        <v>212</v>
      </c>
      <c r="C1364" s="2">
        <v>2024</v>
      </c>
      <c r="D1364" s="2" t="s">
        <v>211</v>
      </c>
      <c r="E1364" s="2" t="s">
        <v>211</v>
      </c>
      <c r="F1364" s="18">
        <v>45566</v>
      </c>
      <c r="G1364" s="2">
        <v>31</v>
      </c>
      <c r="H1364" s="19">
        <v>45596</v>
      </c>
      <c r="I1364" t="s">
        <v>404</v>
      </c>
      <c r="J1364" s="2">
        <v>1</v>
      </c>
      <c r="K1364" s="214" t="s">
        <v>184</v>
      </c>
    </row>
    <row r="1365" spans="1:11">
      <c r="A1365" s="2">
        <f t="shared" si="164"/>
        <v>1364</v>
      </c>
      <c r="B1365" s="210" t="s">
        <v>212</v>
      </c>
      <c r="C1365" s="2">
        <v>2024</v>
      </c>
      <c r="D1365" s="2" t="s">
        <v>211</v>
      </c>
      <c r="E1365" s="2" t="s">
        <v>211</v>
      </c>
      <c r="F1365" s="18">
        <v>45566</v>
      </c>
      <c r="G1365" s="2">
        <v>31</v>
      </c>
      <c r="H1365" s="19">
        <v>45596</v>
      </c>
      <c r="I1365" t="s">
        <v>404</v>
      </c>
      <c r="J1365" s="2">
        <v>1</v>
      </c>
      <c r="K1365" s="214" t="s">
        <v>184</v>
      </c>
    </row>
    <row r="1366" spans="1:11">
      <c r="A1366" s="2">
        <f t="shared" si="164"/>
        <v>1365</v>
      </c>
      <c r="B1366" s="210" t="s">
        <v>212</v>
      </c>
      <c r="C1366" s="2">
        <v>2024</v>
      </c>
      <c r="D1366" s="2" t="s">
        <v>211</v>
      </c>
      <c r="E1366" s="2" t="s">
        <v>211</v>
      </c>
      <c r="F1366" s="18">
        <v>45566</v>
      </c>
      <c r="G1366" s="2">
        <v>31</v>
      </c>
      <c r="H1366" s="19">
        <v>45596</v>
      </c>
      <c r="I1366" t="s">
        <v>384</v>
      </c>
      <c r="J1366" s="2">
        <v>2</v>
      </c>
      <c r="K1366" s="214" t="s">
        <v>185</v>
      </c>
    </row>
    <row r="1367" spans="1:11">
      <c r="A1367" s="2">
        <f>A1366+1</f>
        <v>1366</v>
      </c>
      <c r="B1367" s="210" t="s">
        <v>212</v>
      </c>
      <c r="C1367" s="2">
        <v>2024</v>
      </c>
      <c r="D1367" s="2" t="s">
        <v>211</v>
      </c>
      <c r="E1367" s="2" t="s">
        <v>211</v>
      </c>
      <c r="F1367" s="18">
        <v>45597</v>
      </c>
      <c r="G1367" s="2">
        <v>30</v>
      </c>
      <c r="H1367" s="19">
        <v>45597</v>
      </c>
      <c r="I1367" t="s">
        <v>404</v>
      </c>
      <c r="J1367" s="2">
        <v>1</v>
      </c>
      <c r="K1367" s="214" t="s">
        <v>184</v>
      </c>
    </row>
    <row r="1368" spans="1:11">
      <c r="A1368" s="2">
        <f t="shared" ref="A1368:A1370" si="165">A1367+1</f>
        <v>1367</v>
      </c>
      <c r="B1368" s="210" t="s">
        <v>212</v>
      </c>
      <c r="C1368" s="2">
        <v>2024</v>
      </c>
      <c r="D1368" s="2" t="s">
        <v>211</v>
      </c>
      <c r="E1368" s="2" t="s">
        <v>211</v>
      </c>
      <c r="F1368" s="18">
        <v>45597</v>
      </c>
      <c r="G1368" s="2">
        <v>30</v>
      </c>
      <c r="H1368" s="19">
        <v>45598</v>
      </c>
      <c r="I1368" t="s">
        <v>384</v>
      </c>
      <c r="J1368" s="2">
        <v>2</v>
      </c>
      <c r="K1368" s="214" t="s">
        <v>184</v>
      </c>
    </row>
    <row r="1369" spans="1:11">
      <c r="A1369" s="2">
        <f t="shared" si="165"/>
        <v>1368</v>
      </c>
      <c r="B1369" s="210" t="s">
        <v>212</v>
      </c>
      <c r="C1369" s="2">
        <v>2024</v>
      </c>
      <c r="D1369" s="2" t="s">
        <v>211</v>
      </c>
      <c r="E1369" s="2" t="s">
        <v>211</v>
      </c>
      <c r="F1369" s="18">
        <v>45597</v>
      </c>
      <c r="G1369" s="2">
        <v>30</v>
      </c>
      <c r="H1369" s="19">
        <v>45598</v>
      </c>
      <c r="I1369" t="s">
        <v>403</v>
      </c>
      <c r="J1369" s="2">
        <v>2</v>
      </c>
      <c r="K1369" s="214" t="s">
        <v>188</v>
      </c>
    </row>
    <row r="1370" spans="1:11">
      <c r="A1370" s="2">
        <f t="shared" si="165"/>
        <v>1369</v>
      </c>
      <c r="B1370" s="210" t="s">
        <v>212</v>
      </c>
      <c r="C1370" s="2">
        <v>2024</v>
      </c>
      <c r="D1370" s="2" t="s">
        <v>211</v>
      </c>
      <c r="E1370" s="2" t="s">
        <v>211</v>
      </c>
      <c r="F1370" s="18">
        <v>45597</v>
      </c>
      <c r="G1370" s="2">
        <v>30</v>
      </c>
      <c r="H1370" s="19">
        <v>45598</v>
      </c>
      <c r="I1370" t="s">
        <v>404</v>
      </c>
      <c r="J1370" s="2">
        <v>1</v>
      </c>
      <c r="K1370" s="214" t="s">
        <v>184</v>
      </c>
    </row>
    <row r="1371" spans="1:11">
      <c r="A1371" s="2">
        <f>A1370+1</f>
        <v>1370</v>
      </c>
      <c r="B1371" s="210" t="s">
        <v>212</v>
      </c>
      <c r="C1371" s="2">
        <v>2024</v>
      </c>
      <c r="D1371" s="2" t="s">
        <v>211</v>
      </c>
      <c r="E1371" s="2" t="s">
        <v>211</v>
      </c>
      <c r="F1371" s="18">
        <v>45597</v>
      </c>
      <c r="G1371" s="2">
        <v>30</v>
      </c>
      <c r="H1371" s="19">
        <v>45599</v>
      </c>
      <c r="I1371" t="s">
        <v>414</v>
      </c>
      <c r="J1371" s="2">
        <v>1</v>
      </c>
      <c r="K1371" s="214" t="s">
        <v>189</v>
      </c>
    </row>
    <row r="1372" spans="1:11">
      <c r="A1372" s="2">
        <f t="shared" ref="A1372:A1373" si="166">A1371+1</f>
        <v>1371</v>
      </c>
      <c r="B1372" s="210" t="s">
        <v>212</v>
      </c>
      <c r="C1372" s="2">
        <v>2024</v>
      </c>
      <c r="D1372" s="2" t="s">
        <v>211</v>
      </c>
      <c r="E1372" s="2" t="s">
        <v>211</v>
      </c>
      <c r="F1372" s="18">
        <v>45597</v>
      </c>
      <c r="G1372" s="2">
        <v>30</v>
      </c>
      <c r="H1372" s="19">
        <v>45600</v>
      </c>
      <c r="I1372" s="211" t="s">
        <v>334</v>
      </c>
      <c r="J1372" s="2">
        <v>2</v>
      </c>
      <c r="K1372" s="214" t="s">
        <v>188</v>
      </c>
    </row>
    <row r="1373" spans="1:11">
      <c r="A1373" s="2">
        <f t="shared" si="166"/>
        <v>1372</v>
      </c>
      <c r="B1373" s="210" t="s">
        <v>212</v>
      </c>
      <c r="C1373" s="2">
        <v>2024</v>
      </c>
      <c r="D1373" s="2" t="s">
        <v>211</v>
      </c>
      <c r="E1373" s="2" t="s">
        <v>211</v>
      </c>
      <c r="F1373" s="18">
        <v>45597</v>
      </c>
      <c r="G1373" s="2">
        <v>30</v>
      </c>
      <c r="H1373" s="19">
        <v>45600</v>
      </c>
      <c r="I1373" t="s">
        <v>404</v>
      </c>
      <c r="J1373" s="2">
        <v>1</v>
      </c>
      <c r="K1373" s="214" t="s">
        <v>188</v>
      </c>
    </row>
    <row r="1374" spans="1:11">
      <c r="A1374" s="2">
        <f>A1373+1</f>
        <v>1373</v>
      </c>
      <c r="B1374" s="210" t="s">
        <v>212</v>
      </c>
      <c r="C1374" s="2">
        <v>2024</v>
      </c>
      <c r="D1374" s="2" t="s">
        <v>211</v>
      </c>
      <c r="E1374" s="2" t="s">
        <v>211</v>
      </c>
      <c r="F1374" s="18">
        <v>45597</v>
      </c>
      <c r="G1374" s="2">
        <v>30</v>
      </c>
      <c r="H1374" s="19">
        <v>45601</v>
      </c>
      <c r="I1374" t="s">
        <v>411</v>
      </c>
      <c r="J1374" s="2">
        <v>1</v>
      </c>
      <c r="K1374" s="214" t="s">
        <v>184</v>
      </c>
    </row>
    <row r="1375" spans="1:11">
      <c r="A1375" s="2">
        <f>A1374+1</f>
        <v>1374</v>
      </c>
      <c r="B1375" s="210" t="s">
        <v>212</v>
      </c>
      <c r="C1375" s="2">
        <v>2024</v>
      </c>
      <c r="D1375" s="2" t="s">
        <v>211</v>
      </c>
      <c r="E1375" s="2" t="s">
        <v>211</v>
      </c>
      <c r="F1375" s="18">
        <v>45597</v>
      </c>
      <c r="G1375" s="2">
        <v>30</v>
      </c>
      <c r="H1375" s="19">
        <v>45601</v>
      </c>
      <c r="I1375" t="s">
        <v>701</v>
      </c>
      <c r="J1375" s="2">
        <v>1</v>
      </c>
      <c r="K1375" s="212" t="s">
        <v>741</v>
      </c>
    </row>
    <row r="1376" spans="1:11">
      <c r="A1376" s="2">
        <f>A1375+1</f>
        <v>1375</v>
      </c>
      <c r="B1376" s="210" t="s">
        <v>212</v>
      </c>
      <c r="C1376" s="2">
        <v>2024</v>
      </c>
      <c r="D1376" s="2" t="s">
        <v>211</v>
      </c>
      <c r="E1376" s="2" t="s">
        <v>211</v>
      </c>
      <c r="F1376" s="18">
        <v>45597</v>
      </c>
      <c r="G1376" s="2">
        <v>30</v>
      </c>
      <c r="H1376" s="19">
        <v>45601</v>
      </c>
      <c r="I1376" t="s">
        <v>701</v>
      </c>
      <c r="J1376" s="2">
        <v>1</v>
      </c>
      <c r="K1376" s="212" t="s">
        <v>900</v>
      </c>
    </row>
    <row r="1377" spans="1:11">
      <c r="A1377" s="2">
        <f>A1376+1</f>
        <v>1376</v>
      </c>
      <c r="B1377" s="210" t="s">
        <v>212</v>
      </c>
      <c r="C1377" s="2">
        <v>2024</v>
      </c>
      <c r="D1377" s="2" t="s">
        <v>211</v>
      </c>
      <c r="E1377" s="2" t="s">
        <v>211</v>
      </c>
      <c r="F1377" s="18">
        <v>45597</v>
      </c>
      <c r="G1377" s="2">
        <v>30</v>
      </c>
      <c r="H1377" s="19">
        <v>45602</v>
      </c>
      <c r="I1377" t="s">
        <v>404</v>
      </c>
      <c r="J1377" s="2">
        <v>1</v>
      </c>
      <c r="K1377" s="214" t="s">
        <v>189</v>
      </c>
    </row>
    <row r="1378" spans="1:11">
      <c r="A1378" s="2">
        <f>A1377+1</f>
        <v>1377</v>
      </c>
      <c r="B1378" s="210" t="s">
        <v>212</v>
      </c>
      <c r="C1378" s="2">
        <v>2024</v>
      </c>
      <c r="D1378" s="2" t="s">
        <v>211</v>
      </c>
      <c r="E1378" s="2" t="s">
        <v>211</v>
      </c>
      <c r="F1378" s="18">
        <v>45597</v>
      </c>
      <c r="G1378" s="2">
        <v>30</v>
      </c>
      <c r="H1378" s="19">
        <v>45603</v>
      </c>
      <c r="I1378" t="s">
        <v>384</v>
      </c>
      <c r="J1378" s="2">
        <v>2</v>
      </c>
      <c r="K1378" s="214" t="s">
        <v>184</v>
      </c>
    </row>
    <row r="1379" spans="1:11">
      <c r="A1379" s="2">
        <f t="shared" ref="A1379:A1380" si="167">A1378+1</f>
        <v>1378</v>
      </c>
      <c r="B1379" s="210" t="s">
        <v>212</v>
      </c>
      <c r="C1379" s="2">
        <v>2024</v>
      </c>
      <c r="D1379" s="2" t="s">
        <v>211</v>
      </c>
      <c r="E1379" s="2" t="s">
        <v>211</v>
      </c>
      <c r="F1379" s="18">
        <v>45597</v>
      </c>
      <c r="G1379" s="2">
        <v>30</v>
      </c>
      <c r="H1379" s="19">
        <v>45604</v>
      </c>
      <c r="I1379" t="s">
        <v>403</v>
      </c>
      <c r="J1379" s="2">
        <v>1</v>
      </c>
      <c r="K1379" s="214" t="s">
        <v>184</v>
      </c>
    </row>
    <row r="1380" spans="1:11">
      <c r="A1380" s="2">
        <f t="shared" si="167"/>
        <v>1379</v>
      </c>
      <c r="B1380" s="210" t="s">
        <v>212</v>
      </c>
      <c r="C1380" s="2">
        <v>2024</v>
      </c>
      <c r="D1380" s="2" t="s">
        <v>211</v>
      </c>
      <c r="E1380" s="2" t="s">
        <v>211</v>
      </c>
      <c r="F1380" s="18">
        <v>45597</v>
      </c>
      <c r="G1380" s="2">
        <v>30</v>
      </c>
      <c r="H1380" s="19">
        <v>45604</v>
      </c>
      <c r="I1380" s="211" t="s">
        <v>415</v>
      </c>
      <c r="J1380" s="2">
        <v>1</v>
      </c>
      <c r="K1380" s="214" t="s">
        <v>185</v>
      </c>
    </row>
    <row r="1381" spans="1:11">
      <c r="A1381" s="2">
        <f t="shared" ref="A1381:A1382" si="168">A1380+1</f>
        <v>1380</v>
      </c>
      <c r="B1381" s="210" t="s">
        <v>212</v>
      </c>
      <c r="C1381" s="2">
        <v>2024</v>
      </c>
      <c r="D1381" s="2" t="s">
        <v>211</v>
      </c>
      <c r="E1381" s="2" t="s">
        <v>211</v>
      </c>
      <c r="F1381" s="18">
        <v>45597</v>
      </c>
      <c r="G1381" s="2">
        <v>30</v>
      </c>
      <c r="H1381" s="19">
        <v>45606</v>
      </c>
      <c r="I1381" t="s">
        <v>403</v>
      </c>
      <c r="J1381" s="2">
        <v>2</v>
      </c>
      <c r="K1381" s="214" t="s">
        <v>189</v>
      </c>
    </row>
    <row r="1382" spans="1:11">
      <c r="A1382" s="2">
        <f t="shared" si="168"/>
        <v>1381</v>
      </c>
      <c r="B1382" s="210" t="s">
        <v>212</v>
      </c>
      <c r="C1382" s="2">
        <v>2024</v>
      </c>
      <c r="D1382" s="2" t="s">
        <v>211</v>
      </c>
      <c r="E1382" s="2" t="s">
        <v>211</v>
      </c>
      <c r="F1382" s="18">
        <v>45597</v>
      </c>
      <c r="G1382" s="2">
        <v>30</v>
      </c>
      <c r="H1382" s="19">
        <v>45606</v>
      </c>
      <c r="I1382" t="s">
        <v>404</v>
      </c>
      <c r="J1382" s="2">
        <v>1</v>
      </c>
      <c r="K1382" s="214" t="s">
        <v>189</v>
      </c>
    </row>
    <row r="1383" spans="1:11">
      <c r="A1383" s="2">
        <f>A1382+1</f>
        <v>1382</v>
      </c>
      <c r="B1383" s="210" t="s">
        <v>212</v>
      </c>
      <c r="C1383" s="2">
        <v>2024</v>
      </c>
      <c r="D1383" s="2" t="s">
        <v>211</v>
      </c>
      <c r="E1383" s="2" t="s">
        <v>211</v>
      </c>
      <c r="F1383" s="18">
        <v>45597</v>
      </c>
      <c r="G1383" s="2">
        <v>30</v>
      </c>
      <c r="H1383" s="19">
        <v>45608</v>
      </c>
      <c r="I1383" t="s">
        <v>372</v>
      </c>
      <c r="J1383" s="2">
        <v>1</v>
      </c>
      <c r="K1383" s="214" t="s">
        <v>188</v>
      </c>
    </row>
    <row r="1384" spans="1:11">
      <c r="A1384" s="2">
        <f>A1383+1</f>
        <v>1383</v>
      </c>
      <c r="B1384" s="210" t="s">
        <v>212</v>
      </c>
      <c r="C1384" s="2">
        <v>2024</v>
      </c>
      <c r="D1384" s="2" t="s">
        <v>211</v>
      </c>
      <c r="E1384" s="2" t="s">
        <v>211</v>
      </c>
      <c r="F1384" s="18">
        <v>45597</v>
      </c>
      <c r="G1384" s="2">
        <v>30</v>
      </c>
      <c r="H1384" s="19">
        <v>45609</v>
      </c>
      <c r="I1384" t="s">
        <v>403</v>
      </c>
      <c r="J1384" s="2">
        <v>2</v>
      </c>
      <c r="K1384" s="214" t="s">
        <v>188</v>
      </c>
    </row>
    <row r="1385" spans="1:11">
      <c r="A1385" s="2">
        <f t="shared" ref="A1385:A1387" si="169">A1384+1</f>
        <v>1384</v>
      </c>
      <c r="B1385" s="210" t="s">
        <v>212</v>
      </c>
      <c r="C1385" s="2">
        <v>2024</v>
      </c>
      <c r="D1385" s="2" t="s">
        <v>211</v>
      </c>
      <c r="E1385" s="2" t="s">
        <v>211</v>
      </c>
      <c r="F1385" s="18">
        <v>45597</v>
      </c>
      <c r="G1385" s="2">
        <v>30</v>
      </c>
      <c r="H1385" s="19">
        <v>45614</v>
      </c>
      <c r="I1385" t="s">
        <v>403</v>
      </c>
      <c r="J1385" s="2">
        <v>2</v>
      </c>
      <c r="K1385" s="211" t="s">
        <v>187</v>
      </c>
    </row>
    <row r="1386" spans="1:11">
      <c r="A1386" s="2">
        <f t="shared" si="169"/>
        <v>1385</v>
      </c>
      <c r="B1386" s="210" t="s">
        <v>212</v>
      </c>
      <c r="C1386" s="2">
        <v>2024</v>
      </c>
      <c r="D1386" s="2" t="s">
        <v>211</v>
      </c>
      <c r="E1386" s="2" t="s">
        <v>211</v>
      </c>
      <c r="F1386" s="18">
        <v>45597</v>
      </c>
      <c r="G1386" s="2">
        <v>30</v>
      </c>
      <c r="H1386" s="19">
        <v>45614</v>
      </c>
      <c r="I1386" t="s">
        <v>404</v>
      </c>
      <c r="J1386" s="2">
        <v>1</v>
      </c>
      <c r="K1386" s="211" t="s">
        <v>185</v>
      </c>
    </row>
    <row r="1387" spans="1:11">
      <c r="A1387" s="2">
        <f t="shared" si="169"/>
        <v>1386</v>
      </c>
      <c r="B1387" s="210" t="s">
        <v>212</v>
      </c>
      <c r="C1387" s="2">
        <v>2024</v>
      </c>
      <c r="D1387" s="2" t="s">
        <v>211</v>
      </c>
      <c r="E1387" s="2" t="s">
        <v>211</v>
      </c>
      <c r="F1387" s="18">
        <v>45597</v>
      </c>
      <c r="G1387" s="2">
        <v>30</v>
      </c>
      <c r="H1387" s="19">
        <v>45614</v>
      </c>
      <c r="I1387" t="s">
        <v>414</v>
      </c>
      <c r="J1387" s="2">
        <v>1</v>
      </c>
      <c r="K1387" s="211" t="s">
        <v>184</v>
      </c>
    </row>
    <row r="1388" spans="1:11">
      <c r="A1388" s="2">
        <f>A1387+1</f>
        <v>1387</v>
      </c>
      <c r="B1388" s="210" t="s">
        <v>212</v>
      </c>
      <c r="C1388" s="2">
        <v>2024</v>
      </c>
      <c r="D1388" s="2" t="s">
        <v>211</v>
      </c>
      <c r="E1388" s="2" t="s">
        <v>211</v>
      </c>
      <c r="F1388" s="18">
        <v>45597</v>
      </c>
      <c r="G1388" s="2">
        <v>30</v>
      </c>
      <c r="H1388" s="19">
        <v>45618</v>
      </c>
      <c r="I1388" t="s">
        <v>384</v>
      </c>
      <c r="J1388" s="2">
        <v>2</v>
      </c>
      <c r="K1388" s="214" t="s">
        <v>185</v>
      </c>
    </row>
    <row r="1389" spans="1:11">
      <c r="A1389" s="2">
        <f>A1388+1</f>
        <v>1388</v>
      </c>
      <c r="B1389" s="210" t="s">
        <v>212</v>
      </c>
      <c r="C1389" s="2">
        <v>2024</v>
      </c>
      <c r="D1389" s="2" t="s">
        <v>211</v>
      </c>
      <c r="E1389" s="2" t="s">
        <v>211</v>
      </c>
      <c r="F1389" s="18">
        <v>45597</v>
      </c>
      <c r="G1389" s="2">
        <v>30</v>
      </c>
      <c r="H1389" s="19">
        <v>45623</v>
      </c>
      <c r="I1389" t="s">
        <v>411</v>
      </c>
      <c r="J1389" s="2">
        <v>1</v>
      </c>
      <c r="K1389" s="214" t="s">
        <v>189</v>
      </c>
    </row>
    <row r="1390" spans="1:11">
      <c r="A1390" s="2">
        <f>A1389+1</f>
        <v>1389</v>
      </c>
      <c r="B1390" s="210" t="s">
        <v>212</v>
      </c>
      <c r="C1390" s="2">
        <v>2024</v>
      </c>
      <c r="D1390" s="2" t="s">
        <v>211</v>
      </c>
      <c r="E1390" s="2" t="s">
        <v>211</v>
      </c>
      <c r="F1390" s="18">
        <v>45627</v>
      </c>
      <c r="G1390" s="2">
        <v>30</v>
      </c>
      <c r="H1390" s="19">
        <v>45627</v>
      </c>
      <c r="I1390" t="s">
        <v>403</v>
      </c>
      <c r="J1390" s="2">
        <v>2</v>
      </c>
      <c r="K1390" s="214" t="s">
        <v>186</v>
      </c>
    </row>
    <row r="1391" spans="1:11">
      <c r="A1391" s="2">
        <f t="shared" ref="A1391:A1392" si="170">A1390+1</f>
        <v>1390</v>
      </c>
      <c r="B1391" s="210" t="s">
        <v>212</v>
      </c>
      <c r="C1391" s="2">
        <v>2024</v>
      </c>
      <c r="D1391" s="2" t="s">
        <v>211</v>
      </c>
      <c r="E1391" s="2" t="s">
        <v>211</v>
      </c>
      <c r="F1391" s="18">
        <v>45627</v>
      </c>
      <c r="G1391" s="2">
        <v>30</v>
      </c>
      <c r="H1391" s="19">
        <v>45630</v>
      </c>
      <c r="I1391" t="s">
        <v>372</v>
      </c>
      <c r="J1391" s="2">
        <v>1</v>
      </c>
      <c r="K1391" s="214" t="s">
        <v>186</v>
      </c>
    </row>
    <row r="1392" spans="1:11">
      <c r="A1392" s="2">
        <f t="shared" si="170"/>
        <v>1391</v>
      </c>
      <c r="B1392" s="210" t="s">
        <v>212</v>
      </c>
      <c r="C1392" s="2">
        <v>2024</v>
      </c>
      <c r="D1392" s="2" t="s">
        <v>211</v>
      </c>
      <c r="E1392" s="2" t="s">
        <v>211</v>
      </c>
      <c r="F1392" s="18">
        <v>45627</v>
      </c>
      <c r="G1392" s="2">
        <v>30</v>
      </c>
      <c r="H1392" s="19">
        <v>45630</v>
      </c>
      <c r="I1392" t="s">
        <v>372</v>
      </c>
      <c r="J1392" s="2">
        <v>1</v>
      </c>
      <c r="K1392" s="214" t="s">
        <v>184</v>
      </c>
    </row>
    <row r="1393" spans="1:11">
      <c r="A1393" s="2">
        <f t="shared" ref="A1393:A1395" si="171">A1392+1</f>
        <v>1392</v>
      </c>
      <c r="B1393" s="210" t="s">
        <v>212</v>
      </c>
      <c r="C1393" s="2">
        <v>2024</v>
      </c>
      <c r="D1393" s="2" t="s">
        <v>211</v>
      </c>
      <c r="E1393" s="2" t="s">
        <v>211</v>
      </c>
      <c r="F1393" s="18">
        <v>45627</v>
      </c>
      <c r="G1393" s="2">
        <v>30</v>
      </c>
      <c r="H1393" s="19">
        <v>45631</v>
      </c>
      <c r="I1393" t="s">
        <v>404</v>
      </c>
      <c r="J1393" s="2">
        <v>1</v>
      </c>
      <c r="K1393" s="214" t="s">
        <v>185</v>
      </c>
    </row>
    <row r="1394" spans="1:11">
      <c r="A1394" s="2">
        <f t="shared" si="171"/>
        <v>1393</v>
      </c>
      <c r="B1394" s="210" t="s">
        <v>212</v>
      </c>
      <c r="C1394" s="2">
        <v>2024</v>
      </c>
      <c r="D1394" s="2" t="s">
        <v>211</v>
      </c>
      <c r="E1394" s="2" t="s">
        <v>211</v>
      </c>
      <c r="F1394" s="18">
        <v>45627</v>
      </c>
      <c r="G1394" s="2">
        <v>30</v>
      </c>
      <c r="H1394" s="19">
        <v>45631</v>
      </c>
      <c r="I1394" t="s">
        <v>403</v>
      </c>
      <c r="J1394" s="2">
        <v>2</v>
      </c>
      <c r="K1394" s="214" t="s">
        <v>185</v>
      </c>
    </row>
    <row r="1395" spans="1:11">
      <c r="A1395" s="2">
        <f t="shared" si="171"/>
        <v>1394</v>
      </c>
      <c r="B1395" s="210" t="s">
        <v>212</v>
      </c>
      <c r="C1395" s="2">
        <v>2024</v>
      </c>
      <c r="D1395" s="2" t="s">
        <v>211</v>
      </c>
      <c r="E1395" s="2" t="s">
        <v>211</v>
      </c>
      <c r="F1395" s="18">
        <v>45627</v>
      </c>
      <c r="G1395" s="2">
        <v>30</v>
      </c>
      <c r="H1395" s="19">
        <v>45631</v>
      </c>
      <c r="I1395" t="s">
        <v>384</v>
      </c>
      <c r="J1395" s="2">
        <v>2</v>
      </c>
      <c r="K1395" s="214" t="s">
        <v>185</v>
      </c>
    </row>
    <row r="1396" spans="1:11">
      <c r="A1396" s="2">
        <f>A1395+1</f>
        <v>1395</v>
      </c>
      <c r="B1396" s="210" t="s">
        <v>212</v>
      </c>
      <c r="C1396" s="2">
        <v>2024</v>
      </c>
      <c r="D1396" s="2" t="s">
        <v>211</v>
      </c>
      <c r="E1396" s="2" t="s">
        <v>211</v>
      </c>
      <c r="F1396" s="18">
        <v>45627</v>
      </c>
      <c r="G1396" s="2">
        <v>30</v>
      </c>
      <c r="H1396" s="19">
        <v>45632</v>
      </c>
      <c r="I1396" t="s">
        <v>414</v>
      </c>
      <c r="J1396" s="2">
        <v>1</v>
      </c>
      <c r="K1396" s="214" t="s">
        <v>187</v>
      </c>
    </row>
    <row r="1397" spans="1:11">
      <c r="A1397" s="2">
        <f>A1396+1</f>
        <v>1396</v>
      </c>
      <c r="B1397" s="210" t="s">
        <v>212</v>
      </c>
      <c r="C1397" s="2">
        <v>2024</v>
      </c>
      <c r="D1397" s="2" t="s">
        <v>211</v>
      </c>
      <c r="E1397" s="2" t="s">
        <v>211</v>
      </c>
      <c r="F1397" s="18">
        <v>45627</v>
      </c>
      <c r="G1397" s="2">
        <v>30</v>
      </c>
      <c r="H1397" s="19">
        <v>45632</v>
      </c>
      <c r="I1397" t="s">
        <v>372</v>
      </c>
      <c r="J1397" s="2">
        <v>1</v>
      </c>
      <c r="K1397" s="214" t="s">
        <v>185</v>
      </c>
    </row>
    <row r="1398" spans="1:11">
      <c r="A1398" s="2">
        <f>A1397+1</f>
        <v>1397</v>
      </c>
      <c r="B1398" s="210" t="s">
        <v>212</v>
      </c>
      <c r="C1398" s="2">
        <v>2024</v>
      </c>
      <c r="D1398" s="2" t="s">
        <v>211</v>
      </c>
      <c r="E1398" s="2" t="s">
        <v>211</v>
      </c>
      <c r="F1398" s="18">
        <v>45627</v>
      </c>
      <c r="G1398" s="2">
        <v>30</v>
      </c>
      <c r="H1398" s="19">
        <v>45633</v>
      </c>
      <c r="I1398" t="s">
        <v>372</v>
      </c>
      <c r="J1398" s="2">
        <v>1</v>
      </c>
      <c r="K1398" s="214" t="s">
        <v>188</v>
      </c>
    </row>
    <row r="1399" spans="1:11">
      <c r="A1399" s="2">
        <f t="shared" ref="A1399:A1400" si="172">A1398+1</f>
        <v>1398</v>
      </c>
      <c r="B1399" s="210" t="s">
        <v>212</v>
      </c>
      <c r="C1399" s="2">
        <v>2024</v>
      </c>
      <c r="D1399" s="2" t="s">
        <v>211</v>
      </c>
      <c r="E1399" s="2" t="s">
        <v>211</v>
      </c>
      <c r="F1399" s="18">
        <v>45627</v>
      </c>
      <c r="G1399" s="2">
        <v>30</v>
      </c>
      <c r="H1399" s="19">
        <v>45636</v>
      </c>
      <c r="I1399" t="s">
        <v>384</v>
      </c>
      <c r="J1399" s="2">
        <v>2</v>
      </c>
      <c r="K1399" s="214" t="s">
        <v>188</v>
      </c>
    </row>
    <row r="1400" spans="1:11">
      <c r="A1400" s="2">
        <f t="shared" si="172"/>
        <v>1399</v>
      </c>
      <c r="B1400" s="210" t="s">
        <v>212</v>
      </c>
      <c r="C1400" s="2">
        <v>2024</v>
      </c>
      <c r="D1400" s="2" t="s">
        <v>211</v>
      </c>
      <c r="E1400" s="2" t="s">
        <v>211</v>
      </c>
      <c r="F1400" s="18">
        <v>45627</v>
      </c>
      <c r="G1400" s="2">
        <v>30</v>
      </c>
      <c r="H1400" s="19">
        <v>45636</v>
      </c>
      <c r="I1400" t="s">
        <v>404</v>
      </c>
      <c r="J1400" s="2">
        <v>1</v>
      </c>
      <c r="K1400" s="214" t="s">
        <v>186</v>
      </c>
    </row>
    <row r="1401" spans="1:11">
      <c r="A1401" s="2">
        <f t="shared" ref="A1401:A1402" si="173">A1400+1</f>
        <v>1400</v>
      </c>
      <c r="B1401" s="210" t="s">
        <v>212</v>
      </c>
      <c r="C1401" s="2">
        <v>2024</v>
      </c>
      <c r="D1401" s="2" t="s">
        <v>211</v>
      </c>
      <c r="E1401" s="2" t="s">
        <v>211</v>
      </c>
      <c r="F1401" s="18">
        <v>45627</v>
      </c>
      <c r="G1401" s="2">
        <v>30</v>
      </c>
      <c r="H1401" s="19">
        <v>45639</v>
      </c>
      <c r="I1401" t="s">
        <v>411</v>
      </c>
      <c r="J1401" s="2">
        <v>1</v>
      </c>
      <c r="K1401" s="214" t="s">
        <v>185</v>
      </c>
    </row>
    <row r="1402" spans="1:11">
      <c r="A1402" s="2">
        <f t="shared" si="173"/>
        <v>1401</v>
      </c>
      <c r="B1402" s="210" t="s">
        <v>212</v>
      </c>
      <c r="C1402" s="2">
        <v>2024</v>
      </c>
      <c r="D1402" s="2" t="s">
        <v>211</v>
      </c>
      <c r="E1402" s="2" t="s">
        <v>211</v>
      </c>
      <c r="F1402" s="18">
        <v>45627</v>
      </c>
      <c r="G1402" s="2">
        <v>30</v>
      </c>
      <c r="H1402" s="19">
        <v>45639</v>
      </c>
      <c r="I1402" t="s">
        <v>403</v>
      </c>
      <c r="J1402" s="2">
        <v>2</v>
      </c>
      <c r="K1402" s="214" t="s">
        <v>186</v>
      </c>
    </row>
    <row r="1403" spans="1:11">
      <c r="A1403" s="2">
        <f>A1402+1</f>
        <v>1402</v>
      </c>
      <c r="B1403" s="210" t="s">
        <v>212</v>
      </c>
      <c r="C1403" s="2">
        <v>2024</v>
      </c>
      <c r="D1403" s="2" t="s">
        <v>211</v>
      </c>
      <c r="E1403" s="2" t="s">
        <v>211</v>
      </c>
      <c r="F1403" s="18">
        <v>45627</v>
      </c>
      <c r="G1403" s="2">
        <v>30</v>
      </c>
      <c r="H1403" s="19">
        <v>45641</v>
      </c>
      <c r="I1403" t="s">
        <v>372</v>
      </c>
      <c r="J1403" s="2">
        <v>1</v>
      </c>
      <c r="K1403" s="214" t="s">
        <v>187</v>
      </c>
    </row>
    <row r="1404" spans="1:11">
      <c r="A1404" s="2">
        <f t="shared" ref="A1404:A1405" si="174">A1403+1</f>
        <v>1403</v>
      </c>
      <c r="B1404" s="210" t="s">
        <v>212</v>
      </c>
      <c r="C1404" s="2">
        <v>2024</v>
      </c>
      <c r="D1404" s="2" t="s">
        <v>211</v>
      </c>
      <c r="E1404" s="2" t="s">
        <v>211</v>
      </c>
      <c r="F1404" s="18">
        <v>45627</v>
      </c>
      <c r="G1404" s="2">
        <v>30</v>
      </c>
      <c r="H1404" s="19">
        <v>45642</v>
      </c>
      <c r="I1404" t="s">
        <v>404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10" t="s">
        <v>212</v>
      </c>
      <c r="C1405" s="2">
        <v>2024</v>
      </c>
      <c r="D1405" s="2" t="s">
        <v>211</v>
      </c>
      <c r="E1405" s="2" t="s">
        <v>211</v>
      </c>
      <c r="F1405" s="18">
        <v>45627</v>
      </c>
      <c r="G1405" s="2">
        <v>30</v>
      </c>
      <c r="H1405" s="19">
        <v>45642</v>
      </c>
      <c r="I1405" s="211" t="s">
        <v>334</v>
      </c>
      <c r="J1405" s="2">
        <v>2</v>
      </c>
      <c r="K1405" s="3" t="s">
        <v>184</v>
      </c>
    </row>
    <row r="1406" spans="1:11">
      <c r="A1406" s="2">
        <f>A1405+1</f>
        <v>1405</v>
      </c>
      <c r="B1406" s="210" t="s">
        <v>212</v>
      </c>
      <c r="C1406" s="2">
        <v>2024</v>
      </c>
      <c r="D1406" s="2" t="s">
        <v>211</v>
      </c>
      <c r="E1406" s="2" t="s">
        <v>211</v>
      </c>
      <c r="F1406" s="18">
        <v>45627</v>
      </c>
      <c r="G1406" s="2">
        <v>30</v>
      </c>
      <c r="H1406" s="19">
        <v>45643</v>
      </c>
      <c r="I1406" t="s">
        <v>411</v>
      </c>
      <c r="J1406" s="2">
        <v>1</v>
      </c>
      <c r="K1406" s="214" t="s">
        <v>186</v>
      </c>
    </row>
    <row r="1407" spans="1:11">
      <c r="A1407" s="2">
        <f t="shared" ref="A1407:A1408" si="175">A1406+1</f>
        <v>1406</v>
      </c>
      <c r="B1407" s="210" t="s">
        <v>212</v>
      </c>
      <c r="C1407" s="2">
        <v>2024</v>
      </c>
      <c r="D1407" s="2" t="s">
        <v>211</v>
      </c>
      <c r="E1407" s="2" t="s">
        <v>211</v>
      </c>
      <c r="F1407" s="18">
        <v>45627</v>
      </c>
      <c r="G1407" s="2">
        <v>30</v>
      </c>
      <c r="H1407" s="19">
        <v>45644</v>
      </c>
      <c r="I1407" t="s">
        <v>403</v>
      </c>
      <c r="J1407" s="2">
        <v>2</v>
      </c>
      <c r="K1407" s="214" t="s">
        <v>189</v>
      </c>
    </row>
    <row r="1408" spans="1:11">
      <c r="A1408" s="2">
        <f t="shared" si="175"/>
        <v>1407</v>
      </c>
      <c r="B1408" s="210" t="s">
        <v>212</v>
      </c>
      <c r="C1408" s="2">
        <v>2024</v>
      </c>
      <c r="D1408" s="2" t="s">
        <v>211</v>
      </c>
      <c r="E1408" s="2" t="s">
        <v>211</v>
      </c>
      <c r="F1408" s="18">
        <v>45627</v>
      </c>
      <c r="G1408" s="2">
        <v>30</v>
      </c>
      <c r="H1408" s="19">
        <v>45644</v>
      </c>
      <c r="I1408" t="s">
        <v>384</v>
      </c>
      <c r="J1408" s="2">
        <v>2</v>
      </c>
      <c r="K1408" s="214" t="s">
        <v>1486</v>
      </c>
    </row>
    <row r="1409" spans="1:11">
      <c r="A1409" s="2">
        <f>A1408+1</f>
        <v>1408</v>
      </c>
      <c r="B1409" s="210" t="s">
        <v>212</v>
      </c>
      <c r="C1409" s="2">
        <v>2024</v>
      </c>
      <c r="D1409" s="2" t="s">
        <v>211</v>
      </c>
      <c r="E1409" s="2" t="s">
        <v>211</v>
      </c>
      <c r="F1409" s="18">
        <v>45627</v>
      </c>
      <c r="G1409" s="2">
        <v>30</v>
      </c>
      <c r="H1409" s="19">
        <v>45646</v>
      </c>
      <c r="I1409" t="s">
        <v>372</v>
      </c>
      <c r="J1409" s="2">
        <v>1</v>
      </c>
      <c r="K1409" s="214" t="s">
        <v>186</v>
      </c>
    </row>
    <row r="1410" spans="1:11">
      <c r="A1410" s="2">
        <f>A1409+1</f>
        <v>1409</v>
      </c>
      <c r="B1410" s="210" t="s">
        <v>212</v>
      </c>
      <c r="C1410" s="2">
        <v>2024</v>
      </c>
      <c r="D1410" s="2" t="s">
        <v>211</v>
      </c>
      <c r="E1410" s="2" t="s">
        <v>211</v>
      </c>
      <c r="F1410" s="18">
        <v>45627</v>
      </c>
      <c r="G1410" s="2">
        <v>30</v>
      </c>
      <c r="H1410" s="19">
        <v>45647</v>
      </c>
      <c r="I1410" t="s">
        <v>372</v>
      </c>
      <c r="J1410" s="2">
        <v>1</v>
      </c>
      <c r="K1410" s="214" t="s">
        <v>188</v>
      </c>
    </row>
    <row r="1411" spans="1:11">
      <c r="A1411" s="2">
        <f t="shared" ref="A1411:A1412" si="176">A1410+1</f>
        <v>1410</v>
      </c>
      <c r="B1411" s="210" t="s">
        <v>212</v>
      </c>
      <c r="C1411" s="2">
        <v>2024</v>
      </c>
      <c r="D1411" s="2" t="s">
        <v>211</v>
      </c>
      <c r="E1411" s="2" t="s">
        <v>211</v>
      </c>
      <c r="F1411" s="18">
        <v>45627</v>
      </c>
      <c r="G1411" s="2">
        <v>30</v>
      </c>
      <c r="H1411" s="19">
        <v>45648</v>
      </c>
      <c r="I1411" t="s">
        <v>411</v>
      </c>
      <c r="J1411" s="2">
        <v>1</v>
      </c>
      <c r="K1411" s="214" t="s">
        <v>187</v>
      </c>
    </row>
    <row r="1412" spans="1:11">
      <c r="A1412" s="2">
        <f t="shared" si="176"/>
        <v>1411</v>
      </c>
      <c r="B1412" s="210" t="s">
        <v>212</v>
      </c>
      <c r="C1412" s="2">
        <v>2024</v>
      </c>
      <c r="D1412" s="2" t="s">
        <v>211</v>
      </c>
      <c r="E1412" s="2" t="s">
        <v>211</v>
      </c>
      <c r="F1412" s="18">
        <v>45627</v>
      </c>
      <c r="G1412" s="2">
        <v>30</v>
      </c>
      <c r="H1412" s="19">
        <v>45648</v>
      </c>
      <c r="I1412" t="s">
        <v>333</v>
      </c>
      <c r="J1412" s="2">
        <v>1</v>
      </c>
      <c r="K1412" s="214" t="s">
        <v>187</v>
      </c>
    </row>
    <row r="1413" spans="1:11">
      <c r="A1413" s="2">
        <f t="shared" ref="A1413:A1414" si="177">A1412+1</f>
        <v>1412</v>
      </c>
      <c r="B1413" s="210" t="s">
        <v>212</v>
      </c>
      <c r="C1413" s="2">
        <v>2024</v>
      </c>
      <c r="D1413" s="2" t="s">
        <v>211</v>
      </c>
      <c r="E1413" s="2" t="s">
        <v>211</v>
      </c>
      <c r="F1413" s="18">
        <v>45627</v>
      </c>
      <c r="G1413" s="2">
        <v>30</v>
      </c>
      <c r="H1413" s="19">
        <v>45652</v>
      </c>
      <c r="I1413" t="s">
        <v>335</v>
      </c>
      <c r="J1413" s="2">
        <v>1</v>
      </c>
      <c r="K1413" s="214" t="s">
        <v>184</v>
      </c>
    </row>
    <row r="1414" spans="1:11">
      <c r="A1414" s="2">
        <f t="shared" si="177"/>
        <v>1413</v>
      </c>
      <c r="B1414" s="210" t="s">
        <v>212</v>
      </c>
      <c r="C1414" s="2">
        <v>2024</v>
      </c>
      <c r="D1414" s="2" t="s">
        <v>211</v>
      </c>
      <c r="E1414" s="2" t="s">
        <v>211</v>
      </c>
      <c r="F1414" s="18">
        <v>45627</v>
      </c>
      <c r="G1414" s="2">
        <v>30</v>
      </c>
      <c r="H1414" s="19">
        <v>45652</v>
      </c>
      <c r="I1414" t="s">
        <v>337</v>
      </c>
      <c r="J1414" s="2">
        <v>1</v>
      </c>
      <c r="K1414" s="214" t="s">
        <v>189</v>
      </c>
    </row>
    <row r="1415" spans="1:11">
      <c r="A1415" s="2">
        <f t="shared" ref="A1415:A1417" si="178">A1414+1</f>
        <v>1414</v>
      </c>
      <c r="B1415" s="210" t="s">
        <v>212</v>
      </c>
      <c r="C1415" s="2">
        <v>2024</v>
      </c>
      <c r="D1415" s="2" t="s">
        <v>211</v>
      </c>
      <c r="E1415" s="2" t="s">
        <v>211</v>
      </c>
      <c r="F1415" s="18">
        <v>45627</v>
      </c>
      <c r="G1415" s="2">
        <v>30</v>
      </c>
      <c r="H1415" s="19">
        <v>45654</v>
      </c>
      <c r="I1415" s="211" t="s">
        <v>334</v>
      </c>
      <c r="J1415" s="2">
        <v>2</v>
      </c>
      <c r="K1415" s="211" t="s">
        <v>189</v>
      </c>
    </row>
    <row r="1416" spans="1:11">
      <c r="A1416" s="2">
        <f t="shared" si="178"/>
        <v>1415</v>
      </c>
      <c r="B1416" s="210" t="s">
        <v>212</v>
      </c>
      <c r="C1416" s="2">
        <v>2024</v>
      </c>
      <c r="D1416" s="2" t="s">
        <v>211</v>
      </c>
      <c r="E1416" s="2" t="s">
        <v>211</v>
      </c>
      <c r="F1416" s="18">
        <v>45627</v>
      </c>
      <c r="G1416" s="2">
        <v>30</v>
      </c>
      <c r="H1416" s="19">
        <v>45654</v>
      </c>
      <c r="I1416" s="211" t="s">
        <v>417</v>
      </c>
      <c r="J1416" s="2">
        <v>1</v>
      </c>
      <c r="K1416" s="211" t="s">
        <v>184</v>
      </c>
    </row>
    <row r="1417" spans="1:11">
      <c r="A1417" s="2">
        <f t="shared" si="178"/>
        <v>1416</v>
      </c>
      <c r="B1417" s="210" t="s">
        <v>212</v>
      </c>
      <c r="C1417" s="2">
        <v>2024</v>
      </c>
      <c r="D1417" s="2" t="s">
        <v>211</v>
      </c>
      <c r="E1417" s="2" t="s">
        <v>211</v>
      </c>
      <c r="F1417" s="18">
        <v>45627</v>
      </c>
      <c r="G1417" s="2">
        <v>30</v>
      </c>
      <c r="H1417" s="19">
        <v>45654</v>
      </c>
      <c r="I1417" t="s">
        <v>403</v>
      </c>
      <c r="J1417" s="2">
        <v>2</v>
      </c>
      <c r="K1417" s="211" t="s">
        <v>184</v>
      </c>
    </row>
    <row r="1418" spans="1:11">
      <c r="A1418" s="2">
        <f>A1417+1</f>
        <v>1417</v>
      </c>
      <c r="B1418" s="210" t="s">
        <v>212</v>
      </c>
      <c r="C1418" s="2">
        <v>2024</v>
      </c>
      <c r="D1418" s="2" t="s">
        <v>211</v>
      </c>
      <c r="E1418" s="2" t="s">
        <v>211</v>
      </c>
      <c r="F1418" s="18">
        <v>45627</v>
      </c>
      <c r="G1418" s="2">
        <v>30</v>
      </c>
      <c r="H1418" s="19">
        <v>45656</v>
      </c>
      <c r="I1418" t="s">
        <v>333</v>
      </c>
      <c r="J1418" s="2">
        <v>1</v>
      </c>
      <c r="K1418" s="214" t="s">
        <v>188</v>
      </c>
    </row>
    <row r="1419" spans="1:11">
      <c r="A1419" s="2">
        <f>A1418+1</f>
        <v>1418</v>
      </c>
      <c r="B1419" s="210" t="s">
        <v>212</v>
      </c>
      <c r="C1419" s="2">
        <v>2024</v>
      </c>
      <c r="D1419" s="2" t="s">
        <v>211</v>
      </c>
      <c r="E1419" s="2" t="s">
        <v>211</v>
      </c>
      <c r="F1419" s="18">
        <v>45658</v>
      </c>
      <c r="G1419" s="2">
        <v>31</v>
      </c>
      <c r="H1419" s="19">
        <v>45662</v>
      </c>
      <c r="I1419" t="s">
        <v>333</v>
      </c>
      <c r="J1419" s="2">
        <v>1</v>
      </c>
      <c r="K1419" s="214" t="s">
        <v>189</v>
      </c>
    </row>
    <row r="1420" spans="1:11">
      <c r="A1420" s="2">
        <f t="shared" ref="A1420:A1422" si="179">A1419+1</f>
        <v>1419</v>
      </c>
      <c r="B1420" s="210" t="s">
        <v>212</v>
      </c>
      <c r="C1420" s="2">
        <v>2024</v>
      </c>
      <c r="D1420" s="2" t="s">
        <v>211</v>
      </c>
      <c r="E1420" s="2" t="s">
        <v>211</v>
      </c>
      <c r="F1420" s="18">
        <v>45658</v>
      </c>
      <c r="G1420" s="2">
        <v>31</v>
      </c>
      <c r="H1420" s="19">
        <v>45663</v>
      </c>
      <c r="I1420" s="211" t="s">
        <v>1468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10" t="s">
        <v>212</v>
      </c>
      <c r="C1421" s="2">
        <v>2024</v>
      </c>
      <c r="D1421" s="2" t="s">
        <v>211</v>
      </c>
      <c r="E1421" s="2" t="s">
        <v>211</v>
      </c>
      <c r="F1421" s="18">
        <v>45658</v>
      </c>
      <c r="G1421" s="2">
        <v>31</v>
      </c>
      <c r="H1421" s="19">
        <v>45663</v>
      </c>
      <c r="I1421" s="211" t="s">
        <v>1468</v>
      </c>
      <c r="J1421" s="2">
        <v>1</v>
      </c>
      <c r="K1421" s="214" t="s">
        <v>185</v>
      </c>
    </row>
    <row r="1422" spans="1:11">
      <c r="A1422" s="2">
        <f t="shared" si="179"/>
        <v>1421</v>
      </c>
      <c r="B1422" s="210" t="s">
        <v>212</v>
      </c>
      <c r="C1422" s="2">
        <v>2024</v>
      </c>
      <c r="D1422" s="2" t="s">
        <v>211</v>
      </c>
      <c r="E1422" s="2" t="s">
        <v>211</v>
      </c>
      <c r="F1422" s="18">
        <v>45658</v>
      </c>
      <c r="G1422" s="2">
        <v>31</v>
      </c>
      <c r="H1422" s="19">
        <v>45663</v>
      </c>
      <c r="I1422" s="211" t="s">
        <v>1468</v>
      </c>
      <c r="J1422" s="2">
        <v>1</v>
      </c>
      <c r="K1422" s="214" t="s">
        <v>186</v>
      </c>
    </row>
    <row r="1423" spans="1:11">
      <c r="A1423" s="2">
        <f>A1422+1</f>
        <v>1422</v>
      </c>
      <c r="B1423" s="210" t="s">
        <v>212</v>
      </c>
      <c r="C1423" s="2">
        <v>2024</v>
      </c>
      <c r="D1423" s="2" t="s">
        <v>211</v>
      </c>
      <c r="E1423" s="2" t="s">
        <v>211</v>
      </c>
      <c r="F1423" s="18">
        <v>45658</v>
      </c>
      <c r="G1423" s="2">
        <v>31</v>
      </c>
      <c r="H1423" s="19">
        <v>45664</v>
      </c>
      <c r="I1423" t="s">
        <v>372</v>
      </c>
      <c r="J1423" s="2">
        <v>1</v>
      </c>
      <c r="K1423" s="214" t="s">
        <v>186</v>
      </c>
    </row>
    <row r="1424" spans="1:11">
      <c r="A1424" s="2">
        <f t="shared" ref="A1424:A1428" si="180">A1423+1</f>
        <v>1423</v>
      </c>
      <c r="B1424" s="210" t="s">
        <v>212</v>
      </c>
      <c r="C1424" s="2">
        <v>2024</v>
      </c>
      <c r="D1424" s="2" t="s">
        <v>211</v>
      </c>
      <c r="E1424" s="2" t="s">
        <v>211</v>
      </c>
      <c r="F1424" s="18">
        <v>45658</v>
      </c>
      <c r="G1424" s="2">
        <v>31</v>
      </c>
      <c r="H1424" s="19">
        <v>45665</v>
      </c>
      <c r="I1424" t="s">
        <v>372</v>
      </c>
      <c r="J1424" s="2">
        <v>1</v>
      </c>
      <c r="K1424" s="214" t="s">
        <v>187</v>
      </c>
    </row>
    <row r="1425" spans="1:11">
      <c r="A1425" s="2">
        <f t="shared" si="180"/>
        <v>1424</v>
      </c>
      <c r="B1425" s="210" t="s">
        <v>212</v>
      </c>
      <c r="C1425" s="2">
        <v>2024</v>
      </c>
      <c r="D1425" s="2" t="s">
        <v>211</v>
      </c>
      <c r="E1425" s="2" t="s">
        <v>211</v>
      </c>
      <c r="F1425" s="18">
        <v>45658</v>
      </c>
      <c r="G1425" s="2">
        <v>31</v>
      </c>
      <c r="H1425" s="19">
        <v>45665</v>
      </c>
      <c r="I1425" s="211" t="s">
        <v>1468</v>
      </c>
      <c r="J1425" s="2">
        <v>1</v>
      </c>
      <c r="K1425" s="214" t="s">
        <v>187</v>
      </c>
    </row>
    <row r="1426" spans="1:11">
      <c r="A1426" s="2">
        <f t="shared" si="180"/>
        <v>1425</v>
      </c>
      <c r="B1426" s="210" t="s">
        <v>212</v>
      </c>
      <c r="C1426" s="2">
        <v>2024</v>
      </c>
      <c r="D1426" s="2" t="s">
        <v>211</v>
      </c>
      <c r="E1426" s="2" t="s">
        <v>211</v>
      </c>
      <c r="F1426" s="18">
        <v>45658</v>
      </c>
      <c r="G1426" s="2">
        <v>31</v>
      </c>
      <c r="H1426" s="19">
        <v>45665</v>
      </c>
      <c r="I1426" s="211" t="s">
        <v>418</v>
      </c>
      <c r="J1426" s="2">
        <v>1</v>
      </c>
      <c r="K1426" s="214" t="s">
        <v>186</v>
      </c>
    </row>
    <row r="1427" spans="1:11">
      <c r="A1427" s="2">
        <f t="shared" si="180"/>
        <v>1426</v>
      </c>
      <c r="B1427" s="210" t="s">
        <v>212</v>
      </c>
      <c r="C1427" s="2">
        <v>2024</v>
      </c>
      <c r="D1427" s="2" t="s">
        <v>211</v>
      </c>
      <c r="E1427" s="2" t="s">
        <v>211</v>
      </c>
      <c r="F1427" s="18">
        <v>45658</v>
      </c>
      <c r="G1427" s="2">
        <v>31</v>
      </c>
      <c r="H1427" s="19">
        <v>45665</v>
      </c>
      <c r="I1427" s="211" t="s">
        <v>418</v>
      </c>
      <c r="J1427" s="2">
        <v>1</v>
      </c>
      <c r="K1427" s="214" t="s">
        <v>187</v>
      </c>
    </row>
    <row r="1428" spans="1:11">
      <c r="A1428" s="2">
        <f t="shared" si="180"/>
        <v>1427</v>
      </c>
      <c r="B1428" s="210" t="s">
        <v>212</v>
      </c>
      <c r="C1428" s="2">
        <v>2024</v>
      </c>
      <c r="D1428" s="2" t="s">
        <v>211</v>
      </c>
      <c r="E1428" s="2" t="s">
        <v>211</v>
      </c>
      <c r="F1428" s="18">
        <v>45658</v>
      </c>
      <c r="G1428" s="2">
        <v>31</v>
      </c>
      <c r="H1428" s="19">
        <v>45665</v>
      </c>
      <c r="I1428" s="211" t="s">
        <v>419</v>
      </c>
      <c r="J1428" s="2">
        <v>1</v>
      </c>
      <c r="K1428" s="214" t="s">
        <v>187</v>
      </c>
    </row>
    <row r="1429" spans="1:11">
      <c r="A1429" s="2">
        <f t="shared" ref="A1429:A1430" si="181">A1428+1</f>
        <v>1428</v>
      </c>
      <c r="B1429" s="210" t="s">
        <v>212</v>
      </c>
      <c r="C1429" s="2">
        <v>2024</v>
      </c>
      <c r="D1429" s="2" t="s">
        <v>211</v>
      </c>
      <c r="E1429" s="2" t="s">
        <v>211</v>
      </c>
      <c r="F1429" s="18">
        <v>45658</v>
      </c>
      <c r="G1429" s="2">
        <v>31</v>
      </c>
      <c r="H1429" s="19">
        <v>45666</v>
      </c>
      <c r="I1429" s="211" t="s">
        <v>1468</v>
      </c>
      <c r="J1429" s="2">
        <v>1</v>
      </c>
      <c r="K1429" s="214" t="s">
        <v>186</v>
      </c>
    </row>
    <row r="1430" spans="1:11">
      <c r="A1430" s="2">
        <f t="shared" si="181"/>
        <v>1429</v>
      </c>
      <c r="B1430" s="210" t="s">
        <v>212</v>
      </c>
      <c r="C1430" s="2">
        <v>2024</v>
      </c>
      <c r="D1430" s="2" t="s">
        <v>211</v>
      </c>
      <c r="E1430" s="2" t="s">
        <v>211</v>
      </c>
      <c r="F1430" s="18">
        <v>45658</v>
      </c>
      <c r="G1430" s="2">
        <v>31</v>
      </c>
      <c r="H1430" s="19">
        <v>45666</v>
      </c>
      <c r="I1430" s="211" t="s">
        <v>418</v>
      </c>
      <c r="J1430" s="2">
        <v>1</v>
      </c>
      <c r="K1430" s="214" t="s">
        <v>186</v>
      </c>
    </row>
    <row r="1431" spans="1:11">
      <c r="A1431" s="2">
        <f t="shared" ref="A1431:A1432" si="182">A1430+1</f>
        <v>1430</v>
      </c>
      <c r="B1431" s="210" t="s">
        <v>212</v>
      </c>
      <c r="C1431" s="2">
        <v>2024</v>
      </c>
      <c r="D1431" s="2" t="s">
        <v>211</v>
      </c>
      <c r="E1431" s="2" t="s">
        <v>211</v>
      </c>
      <c r="F1431" s="18">
        <v>45658</v>
      </c>
      <c r="G1431" s="2">
        <v>31</v>
      </c>
      <c r="H1431" s="19">
        <v>45667</v>
      </c>
      <c r="I1431" s="211" t="s">
        <v>420</v>
      </c>
      <c r="J1431" s="2">
        <v>1</v>
      </c>
      <c r="K1431" s="214" t="s">
        <v>189</v>
      </c>
    </row>
    <row r="1432" spans="1:11">
      <c r="A1432" s="2">
        <f t="shared" si="182"/>
        <v>1431</v>
      </c>
      <c r="B1432" s="210" t="s">
        <v>212</v>
      </c>
      <c r="C1432" s="2">
        <v>2024</v>
      </c>
      <c r="D1432" s="2" t="s">
        <v>211</v>
      </c>
      <c r="E1432" s="2" t="s">
        <v>211</v>
      </c>
      <c r="F1432" s="18">
        <v>45658</v>
      </c>
      <c r="G1432" s="2">
        <v>31</v>
      </c>
      <c r="H1432" s="19">
        <v>45667</v>
      </c>
      <c r="I1432" s="211" t="s">
        <v>420</v>
      </c>
      <c r="J1432" s="2">
        <v>1</v>
      </c>
      <c r="K1432" s="214" t="s">
        <v>186</v>
      </c>
    </row>
    <row r="1433" spans="1:11">
      <c r="A1433" s="2">
        <f>A1432+1</f>
        <v>1432</v>
      </c>
      <c r="B1433" s="210" t="s">
        <v>212</v>
      </c>
      <c r="C1433" s="2">
        <v>2024</v>
      </c>
      <c r="D1433" s="2" t="s">
        <v>211</v>
      </c>
      <c r="E1433" s="2" t="s">
        <v>211</v>
      </c>
      <c r="F1433" s="18">
        <v>45658</v>
      </c>
      <c r="G1433" s="2">
        <v>31</v>
      </c>
      <c r="H1433" s="19">
        <v>45668</v>
      </c>
      <c r="I1433" t="s">
        <v>384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10" t="s">
        <v>212</v>
      </c>
      <c r="C1434" s="2">
        <v>2024</v>
      </c>
      <c r="D1434" s="2" t="s">
        <v>211</v>
      </c>
      <c r="E1434" s="2" t="s">
        <v>211</v>
      </c>
      <c r="F1434" s="18">
        <v>45658</v>
      </c>
      <c r="G1434" s="2">
        <v>31</v>
      </c>
      <c r="H1434" s="19">
        <v>45669</v>
      </c>
      <c r="I1434" t="s">
        <v>404</v>
      </c>
      <c r="J1434" s="2">
        <v>1</v>
      </c>
      <c r="K1434" s="214" t="s">
        <v>187</v>
      </c>
    </row>
    <row r="1435" spans="1:11">
      <c r="A1435" s="2">
        <f t="shared" si="183"/>
        <v>1434</v>
      </c>
      <c r="B1435" s="210" t="s">
        <v>212</v>
      </c>
      <c r="C1435" s="2">
        <v>2024</v>
      </c>
      <c r="D1435" s="2" t="s">
        <v>211</v>
      </c>
      <c r="E1435" s="2" t="s">
        <v>211</v>
      </c>
      <c r="F1435" s="18">
        <v>45658</v>
      </c>
      <c r="G1435" s="2">
        <v>31</v>
      </c>
      <c r="H1435" s="19">
        <v>45669</v>
      </c>
      <c r="I1435" t="s">
        <v>403</v>
      </c>
      <c r="J1435" s="2">
        <v>2</v>
      </c>
      <c r="K1435" s="214" t="s">
        <v>189</v>
      </c>
    </row>
    <row r="1436" spans="1:11">
      <c r="A1436" s="2">
        <f>A1435+1</f>
        <v>1435</v>
      </c>
      <c r="B1436" s="210" t="s">
        <v>212</v>
      </c>
      <c r="C1436" s="2">
        <v>2024</v>
      </c>
      <c r="D1436" s="2" t="s">
        <v>211</v>
      </c>
      <c r="E1436" s="2" t="s">
        <v>211</v>
      </c>
      <c r="F1436" s="18">
        <v>45658</v>
      </c>
      <c r="G1436" s="2">
        <v>31</v>
      </c>
      <c r="H1436" s="19">
        <v>45671</v>
      </c>
      <c r="I1436" t="s">
        <v>337</v>
      </c>
      <c r="J1436" s="2">
        <v>1</v>
      </c>
      <c r="K1436" s="214" t="s">
        <v>186</v>
      </c>
    </row>
    <row r="1437" spans="1:11">
      <c r="A1437" s="2">
        <f>A1436+1</f>
        <v>1436</v>
      </c>
      <c r="B1437" s="210" t="s">
        <v>212</v>
      </c>
      <c r="C1437" s="2">
        <v>2024</v>
      </c>
      <c r="D1437" s="2" t="s">
        <v>211</v>
      </c>
      <c r="E1437" s="2" t="s">
        <v>211</v>
      </c>
      <c r="F1437" s="18">
        <v>45658</v>
      </c>
      <c r="G1437" s="2">
        <v>31</v>
      </c>
      <c r="H1437" s="19">
        <v>45672</v>
      </c>
      <c r="I1437" s="211" t="s">
        <v>420</v>
      </c>
      <c r="J1437" s="2">
        <v>1</v>
      </c>
      <c r="K1437" s="214" t="s">
        <v>186</v>
      </c>
    </row>
    <row r="1438" spans="1:11">
      <c r="A1438" s="2">
        <f t="shared" ref="A1438:A1439" si="184">A1437+1</f>
        <v>1437</v>
      </c>
      <c r="B1438" s="210" t="s">
        <v>212</v>
      </c>
      <c r="C1438" s="2">
        <v>2024</v>
      </c>
      <c r="D1438" s="2" t="s">
        <v>211</v>
      </c>
      <c r="E1438" s="2" t="s">
        <v>211</v>
      </c>
      <c r="F1438" s="18">
        <v>45658</v>
      </c>
      <c r="G1438" s="2">
        <v>31</v>
      </c>
      <c r="H1438" s="19">
        <v>45673</v>
      </c>
      <c r="I1438" s="211" t="s">
        <v>420</v>
      </c>
      <c r="J1438" s="2">
        <v>1</v>
      </c>
      <c r="K1438" s="214" t="s">
        <v>187</v>
      </c>
    </row>
    <row r="1439" spans="1:11">
      <c r="A1439" s="2">
        <f t="shared" si="184"/>
        <v>1438</v>
      </c>
      <c r="B1439" s="210" t="s">
        <v>212</v>
      </c>
      <c r="C1439" s="2">
        <v>2024</v>
      </c>
      <c r="D1439" s="2" t="s">
        <v>211</v>
      </c>
      <c r="E1439" s="2" t="s">
        <v>211</v>
      </c>
      <c r="F1439" s="18">
        <v>45658</v>
      </c>
      <c r="G1439" s="2">
        <v>31</v>
      </c>
      <c r="H1439" s="19">
        <v>45673</v>
      </c>
      <c r="I1439" s="211" t="s">
        <v>422</v>
      </c>
      <c r="J1439" s="2">
        <v>1</v>
      </c>
      <c r="K1439" s="214" t="s">
        <v>187</v>
      </c>
    </row>
    <row r="1440" spans="1:11">
      <c r="A1440" s="2">
        <f>A1439+1</f>
        <v>1439</v>
      </c>
      <c r="B1440" s="210" t="s">
        <v>212</v>
      </c>
      <c r="C1440" s="2">
        <v>2024</v>
      </c>
      <c r="D1440" s="2" t="s">
        <v>211</v>
      </c>
      <c r="E1440" s="2" t="s">
        <v>211</v>
      </c>
      <c r="F1440" s="18">
        <v>45658</v>
      </c>
      <c r="G1440" s="2">
        <v>31</v>
      </c>
      <c r="H1440" s="19">
        <v>45675</v>
      </c>
      <c r="I1440" t="s">
        <v>335</v>
      </c>
      <c r="J1440" s="2">
        <v>1</v>
      </c>
      <c r="K1440" s="214" t="s">
        <v>186</v>
      </c>
    </row>
    <row r="1441" spans="1:11">
      <c r="A1441" s="2">
        <f>A1440+1</f>
        <v>1440</v>
      </c>
      <c r="B1441" s="210" t="s">
        <v>212</v>
      </c>
      <c r="C1441" s="2">
        <v>2024</v>
      </c>
      <c r="D1441" s="2" t="s">
        <v>211</v>
      </c>
      <c r="E1441" s="2" t="s">
        <v>211</v>
      </c>
      <c r="F1441" s="18">
        <v>45658</v>
      </c>
      <c r="G1441" s="2">
        <v>31</v>
      </c>
      <c r="H1441" s="19">
        <v>45676</v>
      </c>
      <c r="I1441" s="211" t="s">
        <v>423</v>
      </c>
      <c r="J1441" s="2">
        <v>1</v>
      </c>
      <c r="K1441" s="214" t="s">
        <v>189</v>
      </c>
    </row>
    <row r="1442" spans="1:11">
      <c r="A1442" s="2">
        <f>A1441+1</f>
        <v>1441</v>
      </c>
      <c r="B1442" s="210" t="s">
        <v>212</v>
      </c>
      <c r="C1442" s="2">
        <v>2024</v>
      </c>
      <c r="D1442" s="2" t="s">
        <v>211</v>
      </c>
      <c r="E1442" s="2" t="s">
        <v>211</v>
      </c>
      <c r="F1442" s="18">
        <v>45658</v>
      </c>
      <c r="G1442" s="2">
        <v>31</v>
      </c>
      <c r="H1442" s="19">
        <v>45678</v>
      </c>
      <c r="I1442" t="s">
        <v>403</v>
      </c>
      <c r="J1442" s="2">
        <v>1</v>
      </c>
      <c r="K1442" s="214" t="s">
        <v>184</v>
      </c>
    </row>
    <row r="1443" spans="1:11">
      <c r="A1443" s="2">
        <f>A1442+1</f>
        <v>1442</v>
      </c>
      <c r="B1443" s="210" t="s">
        <v>212</v>
      </c>
      <c r="C1443" s="2">
        <v>2024</v>
      </c>
      <c r="D1443" s="2" t="s">
        <v>211</v>
      </c>
      <c r="E1443" s="2" t="s">
        <v>211</v>
      </c>
      <c r="F1443" s="18">
        <v>45658</v>
      </c>
      <c r="G1443" s="2">
        <v>31</v>
      </c>
      <c r="H1443" s="19">
        <v>45678</v>
      </c>
      <c r="I1443" t="s">
        <v>333</v>
      </c>
      <c r="J1443" s="2">
        <v>1</v>
      </c>
      <c r="K1443" s="214" t="s">
        <v>186</v>
      </c>
    </row>
    <row r="1444" spans="1:11">
      <c r="A1444" s="2">
        <f t="shared" ref="A1444:A1445" si="185">A1443+1</f>
        <v>1443</v>
      </c>
      <c r="B1444" s="210" t="s">
        <v>212</v>
      </c>
      <c r="C1444" s="2">
        <v>2024</v>
      </c>
      <c r="D1444" s="2" t="s">
        <v>211</v>
      </c>
      <c r="E1444" s="2" t="s">
        <v>211</v>
      </c>
      <c r="F1444" s="18">
        <v>45658</v>
      </c>
      <c r="G1444" s="2">
        <v>31</v>
      </c>
      <c r="H1444" s="19">
        <v>45680</v>
      </c>
      <c r="I1444" t="s">
        <v>404</v>
      </c>
      <c r="J1444" s="2">
        <v>1</v>
      </c>
      <c r="K1444" s="214" t="s">
        <v>184</v>
      </c>
    </row>
    <row r="1445" spans="1:11">
      <c r="A1445" s="2">
        <f t="shared" si="185"/>
        <v>1444</v>
      </c>
      <c r="B1445" s="210" t="s">
        <v>212</v>
      </c>
      <c r="C1445" s="2">
        <v>2024</v>
      </c>
      <c r="D1445" s="2" t="s">
        <v>211</v>
      </c>
      <c r="E1445" s="2" t="s">
        <v>211</v>
      </c>
      <c r="F1445" s="18">
        <v>45658</v>
      </c>
      <c r="G1445" s="2">
        <v>31</v>
      </c>
      <c r="H1445" s="19">
        <v>45680</v>
      </c>
      <c r="I1445" t="s">
        <v>403</v>
      </c>
      <c r="J1445" s="2">
        <v>2</v>
      </c>
      <c r="K1445" s="214" t="s">
        <v>186</v>
      </c>
    </row>
    <row r="1446" spans="1:11">
      <c r="A1446" s="2">
        <f t="shared" ref="A1446:A1447" si="186">A1445+1</f>
        <v>1445</v>
      </c>
      <c r="B1446" s="210" t="s">
        <v>212</v>
      </c>
      <c r="C1446" s="2">
        <v>2024</v>
      </c>
      <c r="D1446" s="2" t="s">
        <v>211</v>
      </c>
      <c r="E1446" s="2" t="s">
        <v>211</v>
      </c>
      <c r="F1446" s="18">
        <v>45658</v>
      </c>
      <c r="G1446" s="2">
        <v>31</v>
      </c>
      <c r="H1446" s="19">
        <v>45681</v>
      </c>
      <c r="I1446" t="s">
        <v>333</v>
      </c>
      <c r="J1446" s="2">
        <v>1</v>
      </c>
      <c r="K1446" s="214" t="s">
        <v>185</v>
      </c>
    </row>
    <row r="1447" spans="1:11">
      <c r="A1447" s="2">
        <f t="shared" si="186"/>
        <v>1446</v>
      </c>
      <c r="B1447" s="210" t="s">
        <v>212</v>
      </c>
      <c r="C1447" s="2">
        <v>2024</v>
      </c>
      <c r="D1447" s="2" t="s">
        <v>211</v>
      </c>
      <c r="E1447" s="2" t="s">
        <v>211</v>
      </c>
      <c r="F1447" s="18">
        <v>45658</v>
      </c>
      <c r="G1447" s="2">
        <v>31</v>
      </c>
      <c r="H1447" s="19">
        <v>45681</v>
      </c>
      <c r="I1447" t="s">
        <v>337</v>
      </c>
      <c r="J1447" s="2">
        <v>1</v>
      </c>
      <c r="K1447" s="214" t="s">
        <v>185</v>
      </c>
    </row>
    <row r="1448" spans="1:11">
      <c r="A1448" s="2">
        <f t="shared" ref="A1448:A1449" si="187">A1447+1</f>
        <v>1447</v>
      </c>
      <c r="B1448" s="210" t="s">
        <v>212</v>
      </c>
      <c r="C1448" s="2">
        <v>2024</v>
      </c>
      <c r="D1448" s="2" t="s">
        <v>211</v>
      </c>
      <c r="E1448" s="2" t="s">
        <v>211</v>
      </c>
      <c r="F1448" s="18">
        <v>45658</v>
      </c>
      <c r="G1448" s="2">
        <v>31</v>
      </c>
      <c r="H1448" s="19">
        <v>45682</v>
      </c>
      <c r="I1448" s="211" t="s">
        <v>334</v>
      </c>
      <c r="J1448" s="2">
        <v>2</v>
      </c>
      <c r="K1448" s="211" t="s">
        <v>186</v>
      </c>
    </row>
    <row r="1449" spans="1:11">
      <c r="A1449" s="2">
        <f t="shared" si="187"/>
        <v>1448</v>
      </c>
      <c r="B1449" s="210" t="s">
        <v>212</v>
      </c>
      <c r="C1449" s="2">
        <v>2024</v>
      </c>
      <c r="D1449" s="2" t="s">
        <v>211</v>
      </c>
      <c r="E1449" s="2" t="s">
        <v>211</v>
      </c>
      <c r="F1449" s="18">
        <v>45658</v>
      </c>
      <c r="G1449" s="2">
        <v>31</v>
      </c>
      <c r="H1449" s="19">
        <v>45682</v>
      </c>
      <c r="I1449" s="211" t="s">
        <v>417</v>
      </c>
      <c r="J1449" s="2">
        <v>1</v>
      </c>
      <c r="K1449" s="211" t="s">
        <v>186</v>
      </c>
    </row>
    <row r="1450" spans="1:11">
      <c r="A1450" s="2">
        <f>A1449+1</f>
        <v>1449</v>
      </c>
      <c r="B1450" s="210" t="s">
        <v>212</v>
      </c>
      <c r="C1450" s="2">
        <v>2024</v>
      </c>
      <c r="D1450" s="2" t="s">
        <v>211</v>
      </c>
      <c r="E1450" s="2" t="s">
        <v>211</v>
      </c>
      <c r="F1450" s="18">
        <v>45658</v>
      </c>
      <c r="G1450" s="2">
        <v>31</v>
      </c>
      <c r="H1450" s="19">
        <v>45682</v>
      </c>
      <c r="I1450" s="211" t="s">
        <v>1468</v>
      </c>
      <c r="J1450" s="2">
        <v>1</v>
      </c>
      <c r="K1450" s="211" t="s">
        <v>187</v>
      </c>
    </row>
    <row r="1451" spans="1:11">
      <c r="A1451" s="2">
        <f>A1450+1</f>
        <v>1450</v>
      </c>
      <c r="B1451" s="210" t="s">
        <v>212</v>
      </c>
      <c r="C1451" s="2">
        <v>2024</v>
      </c>
      <c r="D1451" s="2" t="s">
        <v>211</v>
      </c>
      <c r="E1451" s="2" t="s">
        <v>211</v>
      </c>
      <c r="F1451" s="18">
        <v>45658</v>
      </c>
      <c r="G1451" s="2">
        <v>31</v>
      </c>
      <c r="H1451" s="19">
        <v>45682</v>
      </c>
      <c r="I1451" s="211" t="s">
        <v>1468</v>
      </c>
      <c r="J1451" s="2">
        <v>1</v>
      </c>
      <c r="K1451" s="211" t="s">
        <v>186</v>
      </c>
    </row>
    <row r="1452" spans="1:11">
      <c r="A1452" s="2">
        <f>A1451+1</f>
        <v>1451</v>
      </c>
      <c r="B1452" s="210" t="s">
        <v>212</v>
      </c>
      <c r="C1452" s="2">
        <v>2024</v>
      </c>
      <c r="D1452" s="2" t="s">
        <v>211</v>
      </c>
      <c r="E1452" s="2" t="s">
        <v>211</v>
      </c>
      <c r="F1452" s="18">
        <v>45658</v>
      </c>
      <c r="G1452" s="2">
        <v>31</v>
      </c>
      <c r="H1452" s="19">
        <v>45683</v>
      </c>
      <c r="I1452" s="211" t="s">
        <v>417</v>
      </c>
      <c r="J1452" s="2">
        <v>1</v>
      </c>
      <c r="K1452" s="214" t="s">
        <v>186</v>
      </c>
    </row>
    <row r="1453" spans="1:11">
      <c r="A1453" s="2">
        <f t="shared" ref="A1453:A1456" si="188">A1452+1</f>
        <v>1452</v>
      </c>
      <c r="B1453" s="210" t="s">
        <v>212</v>
      </c>
      <c r="C1453" s="2">
        <v>2024</v>
      </c>
      <c r="D1453" s="2" t="s">
        <v>211</v>
      </c>
      <c r="E1453" s="2" t="s">
        <v>211</v>
      </c>
      <c r="F1453" s="18">
        <v>45658</v>
      </c>
      <c r="G1453" s="2">
        <v>31</v>
      </c>
      <c r="H1453" s="19">
        <v>45685</v>
      </c>
      <c r="I1453" t="s">
        <v>384</v>
      </c>
      <c r="J1453" s="2">
        <v>2</v>
      </c>
      <c r="K1453" s="211" t="s">
        <v>187</v>
      </c>
    </row>
    <row r="1454" spans="1:11">
      <c r="A1454" s="2">
        <f t="shared" si="188"/>
        <v>1453</v>
      </c>
      <c r="B1454" s="210" t="s">
        <v>212</v>
      </c>
      <c r="C1454" s="2">
        <v>2024</v>
      </c>
      <c r="D1454" s="2" t="s">
        <v>211</v>
      </c>
      <c r="E1454" s="2" t="s">
        <v>211</v>
      </c>
      <c r="F1454" s="18">
        <v>45658</v>
      </c>
      <c r="G1454" s="2">
        <v>31</v>
      </c>
      <c r="H1454" s="19">
        <v>45685</v>
      </c>
      <c r="I1454" t="s">
        <v>404</v>
      </c>
      <c r="J1454" s="2">
        <v>1</v>
      </c>
      <c r="K1454" s="211" t="s">
        <v>187</v>
      </c>
    </row>
    <row r="1455" spans="1:11">
      <c r="A1455" s="2">
        <f t="shared" si="188"/>
        <v>1454</v>
      </c>
      <c r="B1455" s="210" t="s">
        <v>212</v>
      </c>
      <c r="C1455" s="2">
        <v>2024</v>
      </c>
      <c r="D1455" s="2" t="s">
        <v>211</v>
      </c>
      <c r="E1455" s="2" t="s">
        <v>211</v>
      </c>
      <c r="F1455" s="18">
        <v>45658</v>
      </c>
      <c r="G1455" s="2">
        <v>31</v>
      </c>
      <c r="H1455" s="19">
        <v>45685</v>
      </c>
      <c r="I1455" t="s">
        <v>403</v>
      </c>
      <c r="J1455" s="2">
        <v>2</v>
      </c>
      <c r="K1455" s="211" t="s">
        <v>187</v>
      </c>
    </row>
    <row r="1456" spans="1:11">
      <c r="A1456" s="2">
        <f t="shared" si="188"/>
        <v>1455</v>
      </c>
      <c r="B1456" s="210" t="s">
        <v>212</v>
      </c>
      <c r="C1456" s="2">
        <v>2024</v>
      </c>
      <c r="D1456" s="2" t="s">
        <v>211</v>
      </c>
      <c r="E1456" s="2" t="s">
        <v>211</v>
      </c>
      <c r="F1456" s="18">
        <v>45658</v>
      </c>
      <c r="G1456" s="2">
        <v>31</v>
      </c>
      <c r="H1456" s="19">
        <v>45685</v>
      </c>
      <c r="I1456" t="s">
        <v>337</v>
      </c>
      <c r="J1456" s="2">
        <v>1</v>
      </c>
      <c r="K1456" s="211" t="s">
        <v>187</v>
      </c>
    </row>
    <row r="1457" spans="1:11">
      <c r="A1457" s="2">
        <f t="shared" ref="A1457:A1458" si="189">A1456+1</f>
        <v>1456</v>
      </c>
      <c r="B1457" s="210" t="s">
        <v>212</v>
      </c>
      <c r="C1457" s="2">
        <v>2024</v>
      </c>
      <c r="D1457" s="2" t="s">
        <v>211</v>
      </c>
      <c r="E1457" s="2" t="s">
        <v>211</v>
      </c>
      <c r="F1457" s="18">
        <v>45658</v>
      </c>
      <c r="G1457" s="2">
        <v>31</v>
      </c>
      <c r="H1457" s="19">
        <v>45686</v>
      </c>
      <c r="I1457" s="211" t="s">
        <v>334</v>
      </c>
      <c r="J1457" s="2">
        <v>2</v>
      </c>
      <c r="K1457" s="214" t="s">
        <v>186</v>
      </c>
    </row>
    <row r="1458" spans="1:11">
      <c r="A1458" s="2">
        <f t="shared" si="189"/>
        <v>1457</v>
      </c>
      <c r="B1458" s="210" t="s">
        <v>212</v>
      </c>
      <c r="C1458" s="2">
        <v>2024</v>
      </c>
      <c r="D1458" s="2" t="s">
        <v>211</v>
      </c>
      <c r="E1458" s="2" t="s">
        <v>211</v>
      </c>
      <c r="F1458" s="18">
        <v>45658</v>
      </c>
      <c r="G1458" s="2">
        <v>31</v>
      </c>
      <c r="H1458" s="19">
        <v>45686</v>
      </c>
      <c r="I1458" t="s">
        <v>404</v>
      </c>
      <c r="J1458" s="2">
        <v>1</v>
      </c>
      <c r="K1458" s="214" t="s">
        <v>186</v>
      </c>
    </row>
    <row r="1459" spans="1:11">
      <c r="A1459" s="2">
        <f>A1458+1</f>
        <v>1458</v>
      </c>
      <c r="B1459" s="210" t="s">
        <v>212</v>
      </c>
      <c r="C1459" s="2">
        <v>2024</v>
      </c>
      <c r="D1459" s="2" t="s">
        <v>211</v>
      </c>
      <c r="E1459" s="2" t="s">
        <v>211</v>
      </c>
      <c r="F1459" s="18">
        <v>45658</v>
      </c>
      <c r="G1459" s="2">
        <v>31</v>
      </c>
      <c r="H1459" s="19">
        <v>45687</v>
      </c>
      <c r="I1459" s="211" t="s">
        <v>1468</v>
      </c>
      <c r="J1459" s="2">
        <v>1</v>
      </c>
      <c r="K1459" s="214" t="s">
        <v>185</v>
      </c>
    </row>
    <row r="1460" spans="1:11">
      <c r="A1460" s="2">
        <f>A1459+1</f>
        <v>1459</v>
      </c>
      <c r="B1460" s="210" t="s">
        <v>212</v>
      </c>
      <c r="C1460" s="2">
        <v>2024</v>
      </c>
      <c r="D1460" s="2" t="s">
        <v>211</v>
      </c>
      <c r="E1460" s="2" t="s">
        <v>211</v>
      </c>
      <c r="F1460" s="18">
        <v>45689</v>
      </c>
      <c r="G1460" s="2">
        <v>31</v>
      </c>
      <c r="H1460" s="19">
        <v>45691</v>
      </c>
      <c r="I1460" t="s">
        <v>403</v>
      </c>
      <c r="J1460" s="2">
        <v>2</v>
      </c>
      <c r="K1460" s="214" t="s">
        <v>189</v>
      </c>
    </row>
    <row r="1461" spans="1:11">
      <c r="A1461" s="2">
        <f>A1460+1</f>
        <v>1460</v>
      </c>
      <c r="B1461" s="210" t="s">
        <v>212</v>
      </c>
      <c r="C1461" s="2">
        <v>2024</v>
      </c>
      <c r="D1461" s="2" t="s">
        <v>211</v>
      </c>
      <c r="E1461" s="2" t="s">
        <v>211</v>
      </c>
      <c r="F1461" s="18">
        <v>45689</v>
      </c>
      <c r="G1461" s="2">
        <v>31</v>
      </c>
      <c r="H1461" s="19">
        <v>45694</v>
      </c>
      <c r="I1461" s="211" t="s">
        <v>1468</v>
      </c>
      <c r="J1461" s="2">
        <v>1</v>
      </c>
      <c r="K1461" s="214" t="s">
        <v>186</v>
      </c>
    </row>
    <row r="1462" spans="1:11">
      <c r="A1462" s="2">
        <f>A1461+1</f>
        <v>1461</v>
      </c>
      <c r="B1462" s="210" t="s">
        <v>212</v>
      </c>
      <c r="C1462" s="2">
        <v>2024</v>
      </c>
      <c r="D1462" s="2" t="s">
        <v>211</v>
      </c>
      <c r="E1462" s="2" t="s">
        <v>211</v>
      </c>
      <c r="F1462" s="18">
        <v>45689</v>
      </c>
      <c r="G1462" s="2">
        <v>31</v>
      </c>
      <c r="H1462" s="19">
        <v>45699</v>
      </c>
      <c r="I1462" s="211" t="s">
        <v>334</v>
      </c>
      <c r="J1462" s="2">
        <v>2</v>
      </c>
      <c r="K1462" s="214" t="s">
        <v>189</v>
      </c>
    </row>
    <row r="1463" spans="1:11">
      <c r="A1463" s="2">
        <f>A1462+1</f>
        <v>1462</v>
      </c>
      <c r="B1463" s="210" t="s">
        <v>212</v>
      </c>
      <c r="C1463" s="2">
        <v>2024</v>
      </c>
      <c r="D1463" s="2" t="s">
        <v>211</v>
      </c>
      <c r="E1463" s="2" t="s">
        <v>211</v>
      </c>
      <c r="F1463" s="18">
        <v>45689</v>
      </c>
      <c r="G1463" s="2">
        <v>31</v>
      </c>
      <c r="H1463" s="19">
        <v>45700</v>
      </c>
      <c r="I1463" t="s">
        <v>337</v>
      </c>
      <c r="J1463" s="2">
        <v>1</v>
      </c>
      <c r="K1463" s="214" t="s">
        <v>189</v>
      </c>
    </row>
    <row r="1464" spans="1:11">
      <c r="A1464" s="2">
        <f t="shared" ref="A1464:A1465" si="190">A1463+1</f>
        <v>1463</v>
      </c>
      <c r="B1464" s="210" t="s">
        <v>212</v>
      </c>
      <c r="C1464" s="2">
        <v>2024</v>
      </c>
      <c r="D1464" s="2" t="s">
        <v>211</v>
      </c>
      <c r="E1464" s="2" t="s">
        <v>211</v>
      </c>
      <c r="F1464" s="18">
        <v>45689</v>
      </c>
      <c r="G1464" s="2">
        <v>31</v>
      </c>
      <c r="H1464" s="19">
        <v>45701</v>
      </c>
      <c r="I1464" t="s">
        <v>384</v>
      </c>
      <c r="J1464" s="2">
        <v>2</v>
      </c>
      <c r="K1464" s="214" t="s">
        <v>189</v>
      </c>
    </row>
    <row r="1465" spans="1:11">
      <c r="A1465" s="2">
        <f t="shared" si="190"/>
        <v>1464</v>
      </c>
      <c r="B1465" s="210" t="s">
        <v>212</v>
      </c>
      <c r="C1465" s="2">
        <v>2024</v>
      </c>
      <c r="D1465" s="2" t="s">
        <v>211</v>
      </c>
      <c r="E1465" s="2" t="s">
        <v>211</v>
      </c>
      <c r="F1465" s="18">
        <v>45689</v>
      </c>
      <c r="G1465" s="2">
        <v>31</v>
      </c>
      <c r="H1465" s="19">
        <v>45701</v>
      </c>
      <c r="I1465" t="s">
        <v>337</v>
      </c>
      <c r="J1465" s="2">
        <v>1</v>
      </c>
      <c r="K1465" s="214" t="s">
        <v>185</v>
      </c>
    </row>
    <row r="1466" spans="1:11">
      <c r="A1466" s="2">
        <f t="shared" ref="A1466:A1467" si="191">A1465+1</f>
        <v>1465</v>
      </c>
      <c r="B1466" s="210" t="s">
        <v>212</v>
      </c>
      <c r="C1466" s="2">
        <v>2024</v>
      </c>
      <c r="D1466" s="2" t="s">
        <v>211</v>
      </c>
      <c r="E1466" s="2" t="s">
        <v>211</v>
      </c>
      <c r="F1466" s="18">
        <v>45689</v>
      </c>
      <c r="G1466" s="2">
        <v>31</v>
      </c>
      <c r="H1466" s="19">
        <v>45702</v>
      </c>
      <c r="I1466" s="211" t="s">
        <v>417</v>
      </c>
      <c r="J1466" s="2">
        <v>1</v>
      </c>
      <c r="K1466" s="214" t="s">
        <v>185</v>
      </c>
    </row>
    <row r="1467" spans="1:11">
      <c r="A1467" s="2">
        <f t="shared" si="191"/>
        <v>1466</v>
      </c>
      <c r="B1467" s="210" t="s">
        <v>212</v>
      </c>
      <c r="C1467" s="2">
        <v>2024</v>
      </c>
      <c r="D1467" s="2" t="s">
        <v>211</v>
      </c>
      <c r="E1467" s="2" t="s">
        <v>211</v>
      </c>
      <c r="F1467" s="18">
        <v>45689</v>
      </c>
      <c r="G1467" s="2">
        <v>31</v>
      </c>
      <c r="H1467" s="19">
        <v>45702</v>
      </c>
      <c r="I1467" t="s">
        <v>403</v>
      </c>
      <c r="J1467" s="2">
        <v>2</v>
      </c>
      <c r="K1467" s="214" t="s">
        <v>186</v>
      </c>
    </row>
    <row r="1468" spans="1:11">
      <c r="A1468" s="2">
        <f>A1467+1</f>
        <v>1467</v>
      </c>
      <c r="B1468" s="210" t="s">
        <v>212</v>
      </c>
      <c r="C1468" s="2">
        <v>2024</v>
      </c>
      <c r="D1468" s="2" t="s">
        <v>211</v>
      </c>
      <c r="E1468" s="2" t="s">
        <v>211</v>
      </c>
      <c r="F1468" s="18">
        <v>45689</v>
      </c>
      <c r="G1468" s="2">
        <v>31</v>
      </c>
      <c r="H1468" s="19">
        <v>45703</v>
      </c>
      <c r="I1468" s="211" t="s">
        <v>334</v>
      </c>
      <c r="J1468" s="2">
        <v>2</v>
      </c>
      <c r="K1468" s="214" t="s">
        <v>189</v>
      </c>
    </row>
    <row r="1469" spans="1:11">
      <c r="A1469" s="2">
        <f t="shared" ref="A1469:A1472" si="192">A1468+1</f>
        <v>1468</v>
      </c>
      <c r="B1469" s="210" t="s">
        <v>212</v>
      </c>
      <c r="C1469" s="2">
        <v>2024</v>
      </c>
      <c r="D1469" s="2" t="s">
        <v>211</v>
      </c>
      <c r="E1469" s="2" t="s">
        <v>211</v>
      </c>
      <c r="F1469" s="18">
        <v>45689</v>
      </c>
      <c r="G1469" s="2">
        <v>31</v>
      </c>
      <c r="H1469" s="19">
        <v>45706</v>
      </c>
      <c r="I1469" s="211" t="s">
        <v>334</v>
      </c>
      <c r="J1469" s="2">
        <v>2</v>
      </c>
      <c r="K1469" s="211" t="s">
        <v>189</v>
      </c>
    </row>
    <row r="1470" spans="1:11">
      <c r="A1470" s="2">
        <f t="shared" si="192"/>
        <v>1469</v>
      </c>
      <c r="B1470" s="210" t="s">
        <v>212</v>
      </c>
      <c r="C1470" s="2">
        <v>2024</v>
      </c>
      <c r="D1470" s="2" t="s">
        <v>211</v>
      </c>
      <c r="E1470" s="2" t="s">
        <v>211</v>
      </c>
      <c r="F1470" s="18">
        <v>45689</v>
      </c>
      <c r="G1470" s="2">
        <v>31</v>
      </c>
      <c r="H1470" s="19">
        <v>45706</v>
      </c>
      <c r="I1470" s="211" t="s">
        <v>417</v>
      </c>
      <c r="J1470" s="2">
        <v>1</v>
      </c>
      <c r="K1470" s="211" t="s">
        <v>189</v>
      </c>
    </row>
    <row r="1471" spans="1:11">
      <c r="A1471" s="2">
        <f t="shared" si="192"/>
        <v>1470</v>
      </c>
      <c r="B1471" s="210" t="s">
        <v>212</v>
      </c>
      <c r="C1471" s="2">
        <v>2024</v>
      </c>
      <c r="D1471" s="2" t="s">
        <v>211</v>
      </c>
      <c r="E1471" s="2" t="s">
        <v>211</v>
      </c>
      <c r="F1471" s="18">
        <v>45689</v>
      </c>
      <c r="G1471" s="2">
        <v>31</v>
      </c>
      <c r="H1471" s="19">
        <v>45706</v>
      </c>
      <c r="I1471" t="s">
        <v>403</v>
      </c>
      <c r="J1471" s="2">
        <v>2</v>
      </c>
      <c r="K1471" s="211" t="s">
        <v>184</v>
      </c>
    </row>
    <row r="1472" spans="1:11">
      <c r="A1472" s="2">
        <f t="shared" si="192"/>
        <v>1471</v>
      </c>
      <c r="B1472" s="210" t="s">
        <v>212</v>
      </c>
      <c r="C1472" s="2">
        <v>2024</v>
      </c>
      <c r="D1472" s="2" t="s">
        <v>211</v>
      </c>
      <c r="E1472" s="2" t="s">
        <v>211</v>
      </c>
      <c r="F1472" s="18">
        <v>45689</v>
      </c>
      <c r="G1472" s="2">
        <v>31</v>
      </c>
      <c r="H1472" s="19">
        <v>45706</v>
      </c>
      <c r="I1472" t="s">
        <v>384</v>
      </c>
      <c r="J1472" s="2">
        <v>2</v>
      </c>
      <c r="K1472" s="211" t="s">
        <v>186</v>
      </c>
    </row>
    <row r="1473" spans="1:11">
      <c r="A1473" s="2">
        <f>A1472+1</f>
        <v>1472</v>
      </c>
      <c r="B1473" s="210" t="s">
        <v>212</v>
      </c>
      <c r="C1473" s="2">
        <v>2024</v>
      </c>
      <c r="D1473" s="2" t="s">
        <v>211</v>
      </c>
      <c r="E1473" s="2" t="s">
        <v>211</v>
      </c>
      <c r="F1473" s="18">
        <v>45689</v>
      </c>
      <c r="G1473" s="2">
        <v>31</v>
      </c>
      <c r="H1473" s="19">
        <v>45707</v>
      </c>
      <c r="I1473" t="s">
        <v>337</v>
      </c>
      <c r="J1473" s="2">
        <v>1</v>
      </c>
      <c r="K1473" s="211" t="s">
        <v>189</v>
      </c>
    </row>
    <row r="1474" spans="1:11">
      <c r="A1474" s="2">
        <f>A1473+1</f>
        <v>1473</v>
      </c>
      <c r="B1474" s="210" t="s">
        <v>212</v>
      </c>
      <c r="C1474" s="2">
        <v>2024</v>
      </c>
      <c r="D1474" s="2" t="s">
        <v>211</v>
      </c>
      <c r="E1474" s="2" t="s">
        <v>211</v>
      </c>
      <c r="F1474" s="18">
        <v>45689</v>
      </c>
      <c r="G1474" s="2">
        <v>31</v>
      </c>
      <c r="H1474" s="19">
        <v>45709</v>
      </c>
      <c r="I1474" s="211" t="s">
        <v>334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10" t="s">
        <v>212</v>
      </c>
      <c r="C1475" s="2">
        <v>2024</v>
      </c>
      <c r="D1475" s="2" t="s">
        <v>211</v>
      </c>
      <c r="E1475" s="2" t="s">
        <v>211</v>
      </c>
      <c r="F1475" s="18">
        <v>45689</v>
      </c>
      <c r="G1475" s="2">
        <v>31</v>
      </c>
      <c r="H1475" s="19">
        <v>45710</v>
      </c>
      <c r="I1475" s="211" t="s">
        <v>426</v>
      </c>
      <c r="J1475" s="2">
        <v>1</v>
      </c>
      <c r="K1475" s="211" t="s">
        <v>188</v>
      </c>
    </row>
    <row r="1476" spans="1:11">
      <c r="A1476" s="2">
        <f t="shared" si="193"/>
        <v>1475</v>
      </c>
      <c r="B1476" s="210" t="s">
        <v>212</v>
      </c>
      <c r="C1476" s="2">
        <v>2024</v>
      </c>
      <c r="D1476" s="2" t="s">
        <v>211</v>
      </c>
      <c r="E1476" s="2" t="s">
        <v>211</v>
      </c>
      <c r="F1476" s="18">
        <v>45689</v>
      </c>
      <c r="G1476" s="2">
        <v>31</v>
      </c>
      <c r="H1476" s="19">
        <v>45710</v>
      </c>
      <c r="I1476" s="211" t="s">
        <v>332</v>
      </c>
      <c r="J1476" s="2">
        <v>1</v>
      </c>
      <c r="K1476" s="211" t="s">
        <v>184</v>
      </c>
    </row>
    <row r="1477" spans="1:11">
      <c r="A1477" s="2">
        <f t="shared" ref="A1477:A1478" si="194">A1476+1</f>
        <v>1476</v>
      </c>
      <c r="B1477" s="210" t="s">
        <v>212</v>
      </c>
      <c r="C1477" s="2">
        <v>2024</v>
      </c>
      <c r="D1477" s="2" t="s">
        <v>211</v>
      </c>
      <c r="E1477" s="2" t="s">
        <v>211</v>
      </c>
      <c r="F1477" s="18">
        <v>45689</v>
      </c>
      <c r="G1477" s="2">
        <v>31</v>
      </c>
      <c r="H1477" s="19">
        <v>45713</v>
      </c>
      <c r="I1477" s="211" t="s">
        <v>332</v>
      </c>
      <c r="J1477" s="2">
        <v>2</v>
      </c>
      <c r="K1477" s="211" t="s">
        <v>188</v>
      </c>
    </row>
    <row r="1478" spans="1:11">
      <c r="A1478" s="2">
        <f t="shared" si="194"/>
        <v>1477</v>
      </c>
      <c r="B1478" s="210" t="s">
        <v>212</v>
      </c>
      <c r="C1478" s="2">
        <v>2024</v>
      </c>
      <c r="D1478" s="2" t="s">
        <v>211</v>
      </c>
      <c r="E1478" s="2" t="s">
        <v>211</v>
      </c>
      <c r="F1478" s="18">
        <v>45689</v>
      </c>
      <c r="G1478" s="2">
        <v>31</v>
      </c>
      <c r="H1478" s="19">
        <v>45713</v>
      </c>
      <c r="I1478" s="211" t="s">
        <v>334</v>
      </c>
      <c r="J1478" s="2">
        <v>2</v>
      </c>
      <c r="K1478" s="211" t="s">
        <v>186</v>
      </c>
    </row>
    <row r="1479" spans="1:11">
      <c r="A1479" s="2">
        <f t="shared" ref="A1479:A1480" si="195">A1478+1</f>
        <v>1478</v>
      </c>
      <c r="B1479" s="210" t="s">
        <v>212</v>
      </c>
      <c r="C1479" s="2">
        <v>2024</v>
      </c>
      <c r="D1479" s="2" t="s">
        <v>211</v>
      </c>
      <c r="E1479" s="2" t="s">
        <v>211</v>
      </c>
      <c r="F1479" s="18">
        <v>45689</v>
      </c>
      <c r="G1479" s="2">
        <v>31</v>
      </c>
      <c r="H1479" s="19">
        <v>45714</v>
      </c>
      <c r="I1479" s="211" t="s">
        <v>332</v>
      </c>
      <c r="J1479" s="2">
        <v>1</v>
      </c>
      <c r="K1479" s="214" t="s">
        <v>185</v>
      </c>
    </row>
    <row r="1480" spans="1:11">
      <c r="A1480" s="2">
        <f t="shared" si="195"/>
        <v>1479</v>
      </c>
      <c r="B1480" s="210" t="s">
        <v>212</v>
      </c>
      <c r="C1480" s="2">
        <v>2024</v>
      </c>
      <c r="D1480" s="2" t="s">
        <v>211</v>
      </c>
      <c r="E1480" s="2" t="s">
        <v>211</v>
      </c>
      <c r="F1480" s="18">
        <v>45689</v>
      </c>
      <c r="G1480" s="2">
        <v>31</v>
      </c>
      <c r="H1480" s="19">
        <v>45714</v>
      </c>
      <c r="I1480" t="s">
        <v>337</v>
      </c>
      <c r="J1480" s="2">
        <v>1</v>
      </c>
      <c r="K1480" s="214" t="s">
        <v>186</v>
      </c>
    </row>
    <row r="1481" spans="1:11">
      <c r="A1481" s="2">
        <f>A1480+1</f>
        <v>1480</v>
      </c>
      <c r="B1481" s="210" t="s">
        <v>212</v>
      </c>
      <c r="C1481" s="2">
        <v>2024</v>
      </c>
      <c r="D1481" s="2" t="s">
        <v>211</v>
      </c>
      <c r="E1481" s="2" t="s">
        <v>211</v>
      </c>
      <c r="F1481" s="18">
        <v>45717</v>
      </c>
      <c r="G1481" s="2">
        <v>31</v>
      </c>
      <c r="H1481" s="19">
        <v>45719</v>
      </c>
      <c r="I1481" s="211" t="s">
        <v>332</v>
      </c>
      <c r="J1481" s="2">
        <v>1</v>
      </c>
      <c r="K1481" s="214" t="s">
        <v>186</v>
      </c>
    </row>
    <row r="1482" spans="1:11">
      <c r="A1482" s="2">
        <f>A1481+1</f>
        <v>1481</v>
      </c>
      <c r="B1482" s="210" t="s">
        <v>212</v>
      </c>
      <c r="C1482" s="2">
        <v>2024</v>
      </c>
      <c r="D1482" s="2" t="s">
        <v>211</v>
      </c>
      <c r="E1482" s="2" t="s">
        <v>211</v>
      </c>
      <c r="F1482" s="18">
        <v>45717</v>
      </c>
      <c r="G1482" s="2">
        <v>31</v>
      </c>
      <c r="H1482" s="19">
        <v>45720</v>
      </c>
      <c r="I1482" s="211" t="s">
        <v>332</v>
      </c>
      <c r="J1482" s="2">
        <v>1</v>
      </c>
      <c r="K1482" s="214" t="s">
        <v>186</v>
      </c>
    </row>
    <row r="1483" spans="1:11">
      <c r="A1483" s="2">
        <f t="shared" ref="A1483:A1484" si="196">A1482+1</f>
        <v>1482</v>
      </c>
      <c r="B1483" s="210" t="s">
        <v>212</v>
      </c>
      <c r="C1483" s="2">
        <v>2024</v>
      </c>
      <c r="D1483" s="2" t="s">
        <v>211</v>
      </c>
      <c r="E1483" s="2" t="s">
        <v>211</v>
      </c>
      <c r="F1483" s="18">
        <v>45717</v>
      </c>
      <c r="G1483" s="2">
        <v>31</v>
      </c>
      <c r="H1483" s="19">
        <v>45723</v>
      </c>
      <c r="I1483" t="s">
        <v>403</v>
      </c>
      <c r="J1483" s="2">
        <v>2</v>
      </c>
      <c r="K1483" s="211" t="s">
        <v>185</v>
      </c>
    </row>
    <row r="1484" spans="1:11">
      <c r="A1484" s="2">
        <f t="shared" si="196"/>
        <v>1483</v>
      </c>
      <c r="B1484" s="210" t="s">
        <v>212</v>
      </c>
      <c r="C1484" s="2">
        <v>2024</v>
      </c>
      <c r="D1484" s="2" t="s">
        <v>211</v>
      </c>
      <c r="E1484" s="2" t="s">
        <v>211</v>
      </c>
      <c r="F1484" s="18">
        <v>45717</v>
      </c>
      <c r="G1484" s="2">
        <v>31</v>
      </c>
      <c r="H1484" s="19">
        <v>45723</v>
      </c>
      <c r="I1484" s="211" t="s">
        <v>411</v>
      </c>
      <c r="J1484" s="2">
        <v>1</v>
      </c>
      <c r="K1484" s="211" t="s">
        <v>188</v>
      </c>
    </row>
    <row r="1485" spans="1:11">
      <c r="A1485" s="2">
        <f t="shared" ref="A1485:A1486" si="197">A1484+1</f>
        <v>1484</v>
      </c>
      <c r="B1485" s="210" t="s">
        <v>212</v>
      </c>
      <c r="C1485" s="2">
        <v>2024</v>
      </c>
      <c r="D1485" s="2" t="s">
        <v>211</v>
      </c>
      <c r="E1485" s="2" t="s">
        <v>211</v>
      </c>
      <c r="F1485" s="18">
        <v>45717</v>
      </c>
      <c r="G1485" s="2">
        <v>31</v>
      </c>
      <c r="H1485" s="19">
        <v>45724</v>
      </c>
      <c r="I1485" t="s">
        <v>337</v>
      </c>
      <c r="J1485" s="2">
        <v>1</v>
      </c>
      <c r="K1485" s="214" t="s">
        <v>188</v>
      </c>
    </row>
    <row r="1486" spans="1:11">
      <c r="A1486" s="2">
        <f t="shared" si="197"/>
        <v>1485</v>
      </c>
      <c r="B1486" s="210" t="s">
        <v>212</v>
      </c>
      <c r="C1486" s="2">
        <v>2024</v>
      </c>
      <c r="D1486" s="2" t="s">
        <v>211</v>
      </c>
      <c r="E1486" s="2" t="s">
        <v>211</v>
      </c>
      <c r="F1486" s="18">
        <v>45717</v>
      </c>
      <c r="G1486" s="2">
        <v>31</v>
      </c>
      <c r="H1486" s="19">
        <v>45724</v>
      </c>
      <c r="I1486" s="211" t="s">
        <v>332</v>
      </c>
      <c r="J1486" s="2">
        <v>1</v>
      </c>
      <c r="K1486" s="214" t="s">
        <v>186</v>
      </c>
    </row>
    <row r="1487" spans="1:11">
      <c r="A1487" s="2">
        <f>A1486+1</f>
        <v>1486</v>
      </c>
      <c r="B1487" s="210" t="s">
        <v>212</v>
      </c>
      <c r="C1487" s="2">
        <v>2024</v>
      </c>
      <c r="D1487" s="2" t="s">
        <v>211</v>
      </c>
      <c r="E1487" s="2" t="s">
        <v>211</v>
      </c>
      <c r="F1487" s="18">
        <v>45717</v>
      </c>
      <c r="G1487" s="2">
        <v>31</v>
      </c>
      <c r="H1487" s="19">
        <v>45726</v>
      </c>
      <c r="I1487" s="211" t="s">
        <v>411</v>
      </c>
      <c r="J1487" s="2">
        <v>1</v>
      </c>
      <c r="K1487" s="214" t="s">
        <v>186</v>
      </c>
    </row>
    <row r="1488" spans="1:11">
      <c r="A1488" s="2">
        <f t="shared" ref="A1488:A1489" si="198">A1487+1</f>
        <v>1487</v>
      </c>
      <c r="B1488" s="210" t="s">
        <v>212</v>
      </c>
      <c r="C1488" s="2">
        <v>2024</v>
      </c>
      <c r="D1488" s="2" t="s">
        <v>211</v>
      </c>
      <c r="E1488" s="2" t="s">
        <v>211</v>
      </c>
      <c r="F1488" s="18">
        <v>45717</v>
      </c>
      <c r="G1488" s="2">
        <v>31</v>
      </c>
      <c r="H1488" s="19">
        <v>45727</v>
      </c>
      <c r="I1488" s="211" t="s">
        <v>334</v>
      </c>
      <c r="J1488" s="2">
        <v>2</v>
      </c>
      <c r="K1488" s="214" t="s">
        <v>186</v>
      </c>
    </row>
    <row r="1489" spans="1:11">
      <c r="A1489" s="2">
        <f t="shared" si="198"/>
        <v>1488</v>
      </c>
      <c r="B1489" s="210" t="s">
        <v>212</v>
      </c>
      <c r="C1489" s="2">
        <v>2024</v>
      </c>
      <c r="D1489" s="2" t="s">
        <v>211</v>
      </c>
      <c r="E1489" s="2" t="s">
        <v>211</v>
      </c>
      <c r="F1489" s="18">
        <v>45717</v>
      </c>
      <c r="G1489" s="2">
        <v>31</v>
      </c>
      <c r="H1489" s="19">
        <v>45727</v>
      </c>
      <c r="I1489" s="211" t="s">
        <v>332</v>
      </c>
      <c r="J1489" s="2">
        <v>1</v>
      </c>
      <c r="K1489" s="214" t="s">
        <v>187</v>
      </c>
    </row>
    <row r="1490" spans="1:11">
      <c r="A1490" s="2">
        <f t="shared" ref="A1490:A1491" si="199">A1489+1</f>
        <v>1489</v>
      </c>
      <c r="B1490" s="210" t="s">
        <v>212</v>
      </c>
      <c r="C1490" s="2">
        <v>2024</v>
      </c>
      <c r="D1490" s="2" t="s">
        <v>211</v>
      </c>
      <c r="E1490" s="2" t="s">
        <v>211</v>
      </c>
      <c r="F1490" s="18">
        <v>45717</v>
      </c>
      <c r="G1490" s="2">
        <v>31</v>
      </c>
      <c r="H1490" s="19">
        <v>45731</v>
      </c>
      <c r="I1490" s="211" t="s">
        <v>417</v>
      </c>
      <c r="J1490" s="2">
        <v>1</v>
      </c>
      <c r="K1490" s="211" t="s">
        <v>184</v>
      </c>
    </row>
    <row r="1491" spans="1:11">
      <c r="A1491" s="2">
        <f t="shared" si="199"/>
        <v>1490</v>
      </c>
      <c r="B1491" s="210" t="s">
        <v>212</v>
      </c>
      <c r="C1491" s="2">
        <v>2024</v>
      </c>
      <c r="D1491" s="2" t="s">
        <v>211</v>
      </c>
      <c r="E1491" s="2" t="s">
        <v>211</v>
      </c>
      <c r="F1491" s="18">
        <v>45717</v>
      </c>
      <c r="G1491" s="2">
        <v>31</v>
      </c>
      <c r="H1491" s="19">
        <v>45731</v>
      </c>
      <c r="I1491" t="s">
        <v>403</v>
      </c>
      <c r="J1491" s="2">
        <v>2</v>
      </c>
      <c r="K1491" s="211" t="s">
        <v>184</v>
      </c>
    </row>
    <row r="1492" spans="1:11">
      <c r="A1492" s="2">
        <f t="shared" ref="A1492:A1493" si="200">A1491+1</f>
        <v>1491</v>
      </c>
      <c r="B1492" s="210" t="s">
        <v>212</v>
      </c>
      <c r="C1492" s="2">
        <v>2024</v>
      </c>
      <c r="D1492" s="2" t="s">
        <v>211</v>
      </c>
      <c r="E1492" s="2" t="s">
        <v>211</v>
      </c>
      <c r="F1492" s="18">
        <v>45717</v>
      </c>
      <c r="G1492" s="2">
        <v>31</v>
      </c>
      <c r="H1492" s="19">
        <v>45733</v>
      </c>
      <c r="I1492" t="s">
        <v>333</v>
      </c>
      <c r="J1492" s="2">
        <v>1</v>
      </c>
      <c r="K1492" s="211" t="s">
        <v>188</v>
      </c>
    </row>
    <row r="1493" spans="1:11">
      <c r="A1493" s="2">
        <f t="shared" si="200"/>
        <v>1492</v>
      </c>
      <c r="B1493" s="210" t="s">
        <v>212</v>
      </c>
      <c r="C1493" s="2">
        <v>2024</v>
      </c>
      <c r="D1493" s="2" t="s">
        <v>211</v>
      </c>
      <c r="E1493" s="2" t="s">
        <v>211</v>
      </c>
      <c r="F1493" s="18">
        <v>45717</v>
      </c>
      <c r="G1493" s="2">
        <v>31</v>
      </c>
      <c r="H1493" s="19">
        <v>45733</v>
      </c>
      <c r="I1493" s="211" t="s">
        <v>334</v>
      </c>
      <c r="J1493" s="2">
        <v>2</v>
      </c>
      <c r="K1493" s="211" t="s">
        <v>188</v>
      </c>
    </row>
    <row r="1494" spans="1:11">
      <c r="A1494" s="2">
        <f>A1493+1</f>
        <v>1493</v>
      </c>
      <c r="B1494" s="210" t="s">
        <v>212</v>
      </c>
      <c r="C1494" s="2">
        <v>2024</v>
      </c>
      <c r="D1494" s="2" t="s">
        <v>211</v>
      </c>
      <c r="E1494" s="2" t="s">
        <v>211</v>
      </c>
      <c r="F1494" s="18">
        <v>45717</v>
      </c>
      <c r="G1494" s="2">
        <v>31</v>
      </c>
      <c r="H1494" s="19">
        <v>45735</v>
      </c>
      <c r="I1494" t="s">
        <v>1487</v>
      </c>
      <c r="J1494" s="2">
        <v>1</v>
      </c>
      <c r="K1494" s="211" t="s">
        <v>184</v>
      </c>
    </row>
    <row r="1495" spans="1:11">
      <c r="A1495" s="2">
        <f>A1494+1</f>
        <v>1494</v>
      </c>
      <c r="B1495" s="210" t="s">
        <v>212</v>
      </c>
      <c r="C1495" s="2">
        <v>2024</v>
      </c>
      <c r="D1495" s="2" t="s">
        <v>211</v>
      </c>
      <c r="E1495" s="2" t="s">
        <v>211</v>
      </c>
      <c r="F1495" s="18">
        <v>45717</v>
      </c>
      <c r="G1495" s="2">
        <v>31</v>
      </c>
      <c r="H1495" s="19">
        <v>45735</v>
      </c>
      <c r="I1495" s="211" t="s">
        <v>332</v>
      </c>
      <c r="J1495" s="2">
        <v>1</v>
      </c>
      <c r="K1495" s="214" t="s">
        <v>184</v>
      </c>
    </row>
    <row r="1496" spans="1:11">
      <c r="A1496" s="2">
        <f t="shared" ref="A1496:A1497" si="201">A1495+1</f>
        <v>1495</v>
      </c>
      <c r="B1496" s="210" t="s">
        <v>212</v>
      </c>
      <c r="C1496" s="2">
        <v>2024</v>
      </c>
      <c r="D1496" s="2" t="s">
        <v>211</v>
      </c>
      <c r="E1496" s="2" t="s">
        <v>211</v>
      </c>
      <c r="F1496" s="18">
        <v>45717</v>
      </c>
      <c r="G1496" s="2">
        <v>31</v>
      </c>
      <c r="H1496" s="19">
        <v>45736</v>
      </c>
      <c r="I1496" t="s">
        <v>403</v>
      </c>
      <c r="J1496" s="2">
        <v>2</v>
      </c>
      <c r="K1496" s="214" t="s">
        <v>186</v>
      </c>
    </row>
    <row r="1497" spans="1:11">
      <c r="A1497" s="2">
        <f t="shared" si="201"/>
        <v>1496</v>
      </c>
      <c r="B1497" s="210" t="s">
        <v>212</v>
      </c>
      <c r="C1497" s="2">
        <v>2024</v>
      </c>
      <c r="D1497" s="2" t="s">
        <v>211</v>
      </c>
      <c r="E1497" s="2" t="s">
        <v>211</v>
      </c>
      <c r="F1497" s="18">
        <v>45717</v>
      </c>
      <c r="G1497" s="2">
        <v>31</v>
      </c>
      <c r="H1497" s="19">
        <v>45736</v>
      </c>
      <c r="I1497" t="s">
        <v>384</v>
      </c>
      <c r="J1497" s="2">
        <v>2</v>
      </c>
      <c r="K1497" s="214" t="s">
        <v>186</v>
      </c>
    </row>
    <row r="1498" spans="1:11">
      <c r="A1498" s="2">
        <f t="shared" ref="A1498:A1503" si="202">A1497+1</f>
        <v>1497</v>
      </c>
      <c r="B1498" s="210" t="s">
        <v>212</v>
      </c>
      <c r="C1498" s="2">
        <v>2024</v>
      </c>
      <c r="D1498" s="2" t="s">
        <v>211</v>
      </c>
      <c r="E1498" s="2" t="s">
        <v>211</v>
      </c>
      <c r="F1498" s="18">
        <v>45717</v>
      </c>
      <c r="G1498" s="2">
        <v>31</v>
      </c>
      <c r="H1498" s="19">
        <v>45737</v>
      </c>
      <c r="I1498" t="s">
        <v>333</v>
      </c>
      <c r="J1498" s="2">
        <v>1</v>
      </c>
      <c r="K1498" s="214" t="s">
        <v>188</v>
      </c>
    </row>
    <row r="1499" spans="1:11">
      <c r="A1499" s="2">
        <f t="shared" si="202"/>
        <v>1498</v>
      </c>
      <c r="B1499" s="210" t="s">
        <v>212</v>
      </c>
      <c r="C1499" s="2">
        <v>2024</v>
      </c>
      <c r="D1499" s="2" t="s">
        <v>211</v>
      </c>
      <c r="E1499" s="2" t="s">
        <v>211</v>
      </c>
      <c r="F1499" s="18">
        <v>45717</v>
      </c>
      <c r="G1499" s="2">
        <v>31</v>
      </c>
      <c r="H1499" s="19">
        <v>45737</v>
      </c>
      <c r="I1499" s="211" t="s">
        <v>334</v>
      </c>
      <c r="J1499" s="2">
        <v>2</v>
      </c>
      <c r="K1499" s="214" t="s">
        <v>188</v>
      </c>
    </row>
    <row r="1500" spans="1:11">
      <c r="A1500" s="2">
        <f t="shared" si="202"/>
        <v>1499</v>
      </c>
      <c r="B1500" s="210" t="s">
        <v>212</v>
      </c>
      <c r="C1500" s="2">
        <v>2024</v>
      </c>
      <c r="D1500" s="2" t="s">
        <v>211</v>
      </c>
      <c r="E1500" s="2" t="s">
        <v>211</v>
      </c>
      <c r="F1500" s="18">
        <v>45717</v>
      </c>
      <c r="G1500" s="2">
        <v>31</v>
      </c>
      <c r="H1500" s="19">
        <v>45737</v>
      </c>
      <c r="I1500" t="s">
        <v>404</v>
      </c>
      <c r="J1500" s="2">
        <v>1</v>
      </c>
      <c r="K1500" s="214" t="s">
        <v>188</v>
      </c>
    </row>
    <row r="1501" spans="1:11">
      <c r="A1501" s="2">
        <f t="shared" si="202"/>
        <v>1500</v>
      </c>
      <c r="B1501" s="210" t="s">
        <v>212</v>
      </c>
      <c r="C1501" s="2">
        <v>2024</v>
      </c>
      <c r="D1501" s="2" t="s">
        <v>211</v>
      </c>
      <c r="E1501" s="2" t="s">
        <v>211</v>
      </c>
      <c r="F1501" s="18">
        <v>45717</v>
      </c>
      <c r="G1501" s="2">
        <v>31</v>
      </c>
      <c r="H1501" s="19">
        <v>45737</v>
      </c>
      <c r="I1501" s="211" t="s">
        <v>334</v>
      </c>
      <c r="J1501" s="2">
        <v>2</v>
      </c>
      <c r="K1501" s="214" t="s">
        <v>188</v>
      </c>
    </row>
    <row r="1502" spans="1:11">
      <c r="A1502" s="2">
        <f t="shared" si="202"/>
        <v>1501</v>
      </c>
      <c r="B1502" s="210" t="s">
        <v>212</v>
      </c>
      <c r="C1502" s="2">
        <v>2024</v>
      </c>
      <c r="D1502" s="2" t="s">
        <v>211</v>
      </c>
      <c r="E1502" s="2" t="s">
        <v>211</v>
      </c>
      <c r="F1502" s="18">
        <v>45717</v>
      </c>
      <c r="G1502" s="2">
        <v>31</v>
      </c>
      <c r="H1502" s="19">
        <v>45737</v>
      </c>
      <c r="I1502" t="s">
        <v>411</v>
      </c>
      <c r="J1502" s="2">
        <v>1</v>
      </c>
      <c r="K1502" s="214" t="s">
        <v>188</v>
      </c>
    </row>
    <row r="1503" spans="1:11">
      <c r="A1503" s="2">
        <f t="shared" si="202"/>
        <v>1502</v>
      </c>
      <c r="B1503" s="210" t="s">
        <v>212</v>
      </c>
      <c r="C1503" s="2">
        <v>2024</v>
      </c>
      <c r="D1503" s="2" t="s">
        <v>211</v>
      </c>
      <c r="E1503" s="2" t="s">
        <v>211</v>
      </c>
      <c r="F1503" s="18">
        <v>45717</v>
      </c>
      <c r="G1503" s="2">
        <v>31</v>
      </c>
      <c r="H1503" s="19">
        <v>45737</v>
      </c>
      <c r="I1503" t="s">
        <v>337</v>
      </c>
      <c r="J1503" s="2">
        <v>1</v>
      </c>
      <c r="K1503" s="214" t="s">
        <v>188</v>
      </c>
    </row>
    <row r="1504" spans="1:11">
      <c r="A1504" s="2">
        <f t="shared" ref="A1504:A1505" si="203">A1503+1</f>
        <v>1503</v>
      </c>
      <c r="B1504" s="210" t="s">
        <v>212</v>
      </c>
      <c r="C1504" s="2">
        <v>2024</v>
      </c>
      <c r="D1504" s="2" t="s">
        <v>211</v>
      </c>
      <c r="E1504" s="2" t="s">
        <v>211</v>
      </c>
      <c r="F1504" s="18">
        <v>45717</v>
      </c>
      <c r="G1504" s="2">
        <v>31</v>
      </c>
      <c r="H1504" s="19">
        <v>45738</v>
      </c>
      <c r="I1504" s="211" t="s">
        <v>334</v>
      </c>
      <c r="J1504" s="2">
        <v>2</v>
      </c>
      <c r="K1504" s="214" t="s">
        <v>189</v>
      </c>
    </row>
    <row r="1505" spans="1:11">
      <c r="A1505" s="2">
        <f t="shared" si="203"/>
        <v>1504</v>
      </c>
      <c r="B1505" s="210" t="s">
        <v>212</v>
      </c>
      <c r="C1505" s="2">
        <v>2024</v>
      </c>
      <c r="D1505" s="2" t="s">
        <v>211</v>
      </c>
      <c r="E1505" s="2" t="s">
        <v>211</v>
      </c>
      <c r="F1505" s="18">
        <v>45717</v>
      </c>
      <c r="G1505" s="2">
        <v>31</v>
      </c>
      <c r="H1505" s="19">
        <v>45738</v>
      </c>
      <c r="I1505" s="211" t="s">
        <v>332</v>
      </c>
      <c r="J1505" s="2">
        <v>1</v>
      </c>
      <c r="K1505" s="214" t="s">
        <v>189</v>
      </c>
    </row>
    <row r="1506" spans="1:11">
      <c r="A1506" s="2">
        <f t="shared" ref="A1506:A1514" si="204">A1505+1</f>
        <v>1505</v>
      </c>
      <c r="B1506" s="210" t="s">
        <v>212</v>
      </c>
      <c r="C1506" s="2">
        <v>2024</v>
      </c>
      <c r="D1506" s="2" t="s">
        <v>211</v>
      </c>
      <c r="E1506" s="2" t="s">
        <v>211</v>
      </c>
      <c r="F1506" s="18">
        <v>45717</v>
      </c>
      <c r="G1506" s="2">
        <v>31</v>
      </c>
      <c r="H1506" s="19">
        <v>45742</v>
      </c>
      <c r="I1506" t="s">
        <v>403</v>
      </c>
      <c r="J1506" s="2">
        <v>2</v>
      </c>
      <c r="K1506" s="214" t="s">
        <v>188</v>
      </c>
    </row>
    <row r="1507" spans="1:11">
      <c r="A1507" s="2">
        <f t="shared" si="204"/>
        <v>1506</v>
      </c>
      <c r="B1507" s="210" t="s">
        <v>212</v>
      </c>
      <c r="C1507" s="2">
        <v>2024</v>
      </c>
      <c r="D1507" s="2" t="s">
        <v>211</v>
      </c>
      <c r="E1507" s="2" t="s">
        <v>211</v>
      </c>
      <c r="F1507" s="18">
        <v>45717</v>
      </c>
      <c r="G1507" s="2">
        <v>31</v>
      </c>
      <c r="H1507" s="19">
        <v>45742</v>
      </c>
      <c r="I1507" t="s">
        <v>384</v>
      </c>
      <c r="J1507" s="2">
        <v>2</v>
      </c>
      <c r="K1507" s="214" t="s">
        <v>188</v>
      </c>
    </row>
    <row r="1508" spans="1:11">
      <c r="A1508" s="2">
        <f t="shared" si="204"/>
        <v>1507</v>
      </c>
      <c r="B1508" s="210" t="s">
        <v>212</v>
      </c>
      <c r="C1508" s="2">
        <v>2024</v>
      </c>
      <c r="D1508" s="2" t="s">
        <v>211</v>
      </c>
      <c r="E1508" s="2" t="s">
        <v>211</v>
      </c>
      <c r="F1508" s="18">
        <v>45717</v>
      </c>
      <c r="G1508" s="2">
        <v>31</v>
      </c>
      <c r="H1508" s="19">
        <v>45743</v>
      </c>
      <c r="I1508" t="s">
        <v>403</v>
      </c>
      <c r="J1508" s="2">
        <v>2</v>
      </c>
      <c r="K1508" s="211" t="s">
        <v>188</v>
      </c>
    </row>
    <row r="1509" spans="1:11">
      <c r="A1509" s="2">
        <f t="shared" si="204"/>
        <v>1508</v>
      </c>
      <c r="B1509" s="210" t="s">
        <v>212</v>
      </c>
      <c r="C1509" s="2">
        <v>2024</v>
      </c>
      <c r="D1509" s="2" t="s">
        <v>211</v>
      </c>
      <c r="E1509" s="2" t="s">
        <v>211</v>
      </c>
      <c r="F1509" s="18">
        <v>45717</v>
      </c>
      <c r="G1509" s="2">
        <v>31</v>
      </c>
      <c r="H1509" s="19">
        <v>45743</v>
      </c>
      <c r="I1509" t="s">
        <v>333</v>
      </c>
      <c r="J1509" s="2">
        <v>1</v>
      </c>
      <c r="K1509" s="211" t="s">
        <v>188</v>
      </c>
    </row>
    <row r="1510" spans="1:11">
      <c r="A1510" s="2">
        <f t="shared" si="204"/>
        <v>1509</v>
      </c>
      <c r="B1510" s="210" t="s">
        <v>212</v>
      </c>
      <c r="C1510" s="2">
        <v>2024</v>
      </c>
      <c r="D1510" s="2" t="s">
        <v>211</v>
      </c>
      <c r="E1510" s="2" t="s">
        <v>211</v>
      </c>
      <c r="F1510" s="18">
        <v>45717</v>
      </c>
      <c r="G1510" s="2">
        <v>31</v>
      </c>
      <c r="H1510" s="19">
        <v>45743</v>
      </c>
      <c r="I1510" t="s">
        <v>337</v>
      </c>
      <c r="J1510" s="2">
        <v>1</v>
      </c>
      <c r="K1510" s="211" t="s">
        <v>188</v>
      </c>
    </row>
    <row r="1511" spans="1:11">
      <c r="A1511" s="2">
        <f t="shared" si="204"/>
        <v>1510</v>
      </c>
      <c r="B1511" s="210" t="s">
        <v>212</v>
      </c>
      <c r="C1511" s="2">
        <v>2024</v>
      </c>
      <c r="D1511" s="2" t="s">
        <v>211</v>
      </c>
      <c r="E1511" s="2" t="s">
        <v>211</v>
      </c>
      <c r="F1511" s="18">
        <v>45717</v>
      </c>
      <c r="G1511" s="2">
        <v>31</v>
      </c>
      <c r="H1511" s="19">
        <v>45745</v>
      </c>
      <c r="I1511" t="s">
        <v>403</v>
      </c>
      <c r="J1511" s="2">
        <v>2</v>
      </c>
      <c r="K1511" s="214" t="s">
        <v>187</v>
      </c>
    </row>
    <row r="1512" spans="1:11">
      <c r="A1512" s="2">
        <f t="shared" si="204"/>
        <v>1511</v>
      </c>
      <c r="B1512" s="210" t="s">
        <v>212</v>
      </c>
      <c r="C1512" s="2">
        <v>2024</v>
      </c>
      <c r="D1512" s="2" t="s">
        <v>211</v>
      </c>
      <c r="E1512" s="2" t="s">
        <v>211</v>
      </c>
      <c r="F1512" s="18">
        <v>45717</v>
      </c>
      <c r="G1512" s="2">
        <v>31</v>
      </c>
      <c r="H1512" s="19">
        <v>45745</v>
      </c>
      <c r="I1512" t="s">
        <v>333</v>
      </c>
      <c r="J1512" s="2">
        <v>1</v>
      </c>
      <c r="K1512" s="214" t="s">
        <v>186</v>
      </c>
    </row>
    <row r="1513" spans="1:11">
      <c r="A1513" s="2">
        <f t="shared" si="204"/>
        <v>1512</v>
      </c>
      <c r="B1513" s="210" t="s">
        <v>212</v>
      </c>
      <c r="C1513" s="2">
        <v>2024</v>
      </c>
      <c r="D1513" s="2" t="s">
        <v>211</v>
      </c>
      <c r="E1513" s="2" t="s">
        <v>211</v>
      </c>
      <c r="F1513" s="18">
        <v>45717</v>
      </c>
      <c r="G1513" s="2">
        <v>31</v>
      </c>
      <c r="H1513" s="19">
        <v>45745</v>
      </c>
      <c r="I1513" t="s">
        <v>404</v>
      </c>
      <c r="J1513" s="2">
        <v>1</v>
      </c>
      <c r="K1513" s="214" t="s">
        <v>185</v>
      </c>
    </row>
    <row r="1514" spans="1:11">
      <c r="A1514" s="2">
        <f t="shared" si="204"/>
        <v>1513</v>
      </c>
      <c r="B1514" s="210" t="s">
        <v>212</v>
      </c>
      <c r="C1514" s="2">
        <v>2024</v>
      </c>
      <c r="D1514" s="2" t="s">
        <v>211</v>
      </c>
      <c r="E1514" s="2" t="s">
        <v>211</v>
      </c>
      <c r="F1514" s="18">
        <v>45717</v>
      </c>
      <c r="G1514" s="2">
        <v>31</v>
      </c>
      <c r="H1514" s="19">
        <v>45745</v>
      </c>
      <c r="I1514" t="s">
        <v>403</v>
      </c>
      <c r="J1514" s="2">
        <v>2</v>
      </c>
      <c r="K1514" s="214" t="s">
        <v>186</v>
      </c>
    </row>
    <row r="1515" spans="1:11">
      <c r="A1515" s="2">
        <f t="shared" ref="A1515:A1516" si="205">A1514+1</f>
        <v>1514</v>
      </c>
      <c r="B1515" s="210" t="s">
        <v>4</v>
      </c>
      <c r="C1515" s="2">
        <v>2024</v>
      </c>
      <c r="D1515" s="2" t="s">
        <v>211</v>
      </c>
      <c r="E1515" s="2" t="s">
        <v>211</v>
      </c>
      <c r="F1515" s="18">
        <v>45748</v>
      </c>
      <c r="G1515" s="2">
        <v>30</v>
      </c>
      <c r="H1515" s="19">
        <v>45749</v>
      </c>
      <c r="I1515" s="211" t="s">
        <v>334</v>
      </c>
      <c r="J1515" s="2">
        <v>2</v>
      </c>
      <c r="K1515" s="211" t="s">
        <v>186</v>
      </c>
    </row>
    <row r="1516" spans="1:11">
      <c r="A1516" s="2">
        <f t="shared" si="205"/>
        <v>1515</v>
      </c>
      <c r="B1516" s="210" t="s">
        <v>4</v>
      </c>
      <c r="C1516" s="2">
        <v>2024</v>
      </c>
      <c r="D1516" s="2" t="s">
        <v>211</v>
      </c>
      <c r="E1516" s="2" t="s">
        <v>211</v>
      </c>
      <c r="F1516" s="18">
        <v>45748</v>
      </c>
      <c r="G1516" s="2">
        <v>30</v>
      </c>
      <c r="H1516" s="19">
        <v>45749</v>
      </c>
      <c r="I1516" t="s">
        <v>404</v>
      </c>
      <c r="J1516" s="2">
        <v>1</v>
      </c>
      <c r="K1516" s="211" t="s">
        <v>184</v>
      </c>
    </row>
    <row r="1517" spans="1:11">
      <c r="A1517" s="2">
        <f t="shared" ref="A1517:A1520" si="206">A1516+1</f>
        <v>1516</v>
      </c>
      <c r="B1517" s="210" t="s">
        <v>4</v>
      </c>
      <c r="C1517" s="2">
        <v>2025</v>
      </c>
      <c r="D1517" s="2" t="s">
        <v>211</v>
      </c>
      <c r="E1517" s="2" t="s">
        <v>211</v>
      </c>
      <c r="F1517" s="18">
        <v>45748</v>
      </c>
      <c r="G1517" s="2">
        <v>30</v>
      </c>
      <c r="H1517" s="19">
        <v>45749</v>
      </c>
      <c r="I1517" t="s">
        <v>403</v>
      </c>
      <c r="J1517" s="2">
        <v>2</v>
      </c>
      <c r="K1517" s="211" t="s">
        <v>186</v>
      </c>
    </row>
    <row r="1518" spans="1:11">
      <c r="A1518" s="2">
        <f t="shared" si="206"/>
        <v>1517</v>
      </c>
      <c r="B1518" s="210" t="s">
        <v>4</v>
      </c>
      <c r="C1518" s="2">
        <v>2025</v>
      </c>
      <c r="D1518" s="2" t="s">
        <v>211</v>
      </c>
      <c r="E1518" s="2" t="s">
        <v>211</v>
      </c>
      <c r="F1518" s="18">
        <v>45748</v>
      </c>
      <c r="G1518" s="2">
        <v>30</v>
      </c>
      <c r="H1518" s="19">
        <v>45751</v>
      </c>
      <c r="I1518" t="s">
        <v>384</v>
      </c>
      <c r="J1518" s="2">
        <v>2</v>
      </c>
      <c r="K1518" s="211" t="s">
        <v>185</v>
      </c>
    </row>
    <row r="1519" spans="1:11">
      <c r="A1519" s="2">
        <f t="shared" si="206"/>
        <v>1518</v>
      </c>
      <c r="B1519" s="210" t="s">
        <v>4</v>
      </c>
      <c r="C1519" s="2">
        <v>2025</v>
      </c>
      <c r="D1519" s="2" t="s">
        <v>211</v>
      </c>
      <c r="E1519" s="2" t="s">
        <v>211</v>
      </c>
      <c r="F1519" s="18">
        <v>45748</v>
      </c>
      <c r="G1519" s="2">
        <v>30</v>
      </c>
      <c r="H1519" s="19">
        <v>45751</v>
      </c>
      <c r="I1519" t="s">
        <v>337</v>
      </c>
      <c r="J1519" s="2">
        <v>1</v>
      </c>
      <c r="K1519" s="211" t="s">
        <v>184</v>
      </c>
    </row>
    <row r="1520" spans="1:11">
      <c r="A1520" s="2">
        <f t="shared" si="206"/>
        <v>1519</v>
      </c>
      <c r="B1520" s="210" t="s">
        <v>4</v>
      </c>
      <c r="C1520" s="2">
        <v>2025</v>
      </c>
      <c r="D1520" s="2" t="s">
        <v>211</v>
      </c>
      <c r="E1520" s="2" t="s">
        <v>211</v>
      </c>
      <c r="F1520" s="18">
        <v>45748</v>
      </c>
      <c r="G1520" s="2">
        <v>30</v>
      </c>
      <c r="H1520" s="19">
        <v>45751</v>
      </c>
      <c r="I1520" s="211" t="s">
        <v>334</v>
      </c>
      <c r="J1520" s="2">
        <v>2</v>
      </c>
      <c r="K1520" s="211" t="s">
        <v>184</v>
      </c>
    </row>
    <row r="1521" spans="1:11">
      <c r="A1521" s="2">
        <f t="shared" ref="A1521:A1523" si="207">A1520+1</f>
        <v>1520</v>
      </c>
      <c r="B1521" s="210" t="s">
        <v>4</v>
      </c>
      <c r="C1521" s="2">
        <v>2025</v>
      </c>
      <c r="D1521" s="2" t="s">
        <v>211</v>
      </c>
      <c r="E1521" s="2" t="s">
        <v>211</v>
      </c>
      <c r="F1521" s="18">
        <v>45748</v>
      </c>
      <c r="G1521" s="2">
        <v>30</v>
      </c>
      <c r="H1521" s="19">
        <v>45752</v>
      </c>
      <c r="I1521" t="s">
        <v>337</v>
      </c>
      <c r="J1521" s="2">
        <v>1</v>
      </c>
      <c r="K1521" s="214" t="s">
        <v>188</v>
      </c>
    </row>
    <row r="1522" spans="1:11">
      <c r="A1522" s="2">
        <f t="shared" si="207"/>
        <v>1521</v>
      </c>
      <c r="B1522" s="210" t="s">
        <v>4</v>
      </c>
      <c r="C1522" s="2">
        <v>2025</v>
      </c>
      <c r="D1522" s="2" t="s">
        <v>211</v>
      </c>
      <c r="E1522" s="2" t="s">
        <v>211</v>
      </c>
      <c r="F1522" s="18">
        <v>45748</v>
      </c>
      <c r="G1522" s="2">
        <v>30</v>
      </c>
      <c r="H1522" s="19">
        <v>45752</v>
      </c>
      <c r="I1522" s="211" t="s">
        <v>334</v>
      </c>
      <c r="J1522" s="2">
        <v>2</v>
      </c>
      <c r="K1522" s="214" t="s">
        <v>187</v>
      </c>
    </row>
    <row r="1523" spans="1:11">
      <c r="A1523" s="2">
        <f t="shared" si="207"/>
        <v>1522</v>
      </c>
      <c r="B1523" s="210" t="s">
        <v>4</v>
      </c>
      <c r="C1523" s="2">
        <v>2025</v>
      </c>
      <c r="D1523" s="2" t="s">
        <v>211</v>
      </c>
      <c r="E1523" s="2" t="s">
        <v>211</v>
      </c>
      <c r="F1523" s="18">
        <v>45748</v>
      </c>
      <c r="G1523" s="2">
        <v>30</v>
      </c>
      <c r="H1523" s="19">
        <v>45752</v>
      </c>
      <c r="I1523" t="s">
        <v>404</v>
      </c>
      <c r="J1523" s="2">
        <v>1</v>
      </c>
      <c r="K1523" s="214" t="s">
        <v>187</v>
      </c>
    </row>
    <row r="1524" spans="1:11">
      <c r="A1524" s="2">
        <f t="shared" ref="A1524:A1526" si="208">A1523+1</f>
        <v>1523</v>
      </c>
      <c r="B1524" s="210" t="s">
        <v>4</v>
      </c>
      <c r="C1524" s="2">
        <v>2025</v>
      </c>
      <c r="D1524" s="2" t="s">
        <v>211</v>
      </c>
      <c r="E1524" s="2" t="s">
        <v>211</v>
      </c>
      <c r="F1524" s="18">
        <v>45748</v>
      </c>
      <c r="G1524" s="2">
        <v>30</v>
      </c>
      <c r="H1524" s="19">
        <v>45753</v>
      </c>
      <c r="I1524" t="s">
        <v>404</v>
      </c>
      <c r="J1524" s="2">
        <v>1</v>
      </c>
      <c r="K1524" s="211" t="s">
        <v>188</v>
      </c>
    </row>
    <row r="1525" spans="1:11">
      <c r="A1525" s="2">
        <f t="shared" si="208"/>
        <v>1524</v>
      </c>
      <c r="B1525" s="210" t="s">
        <v>4</v>
      </c>
      <c r="C1525" s="2">
        <v>2025</v>
      </c>
      <c r="D1525" s="2" t="s">
        <v>211</v>
      </c>
      <c r="E1525" s="2" t="s">
        <v>211</v>
      </c>
      <c r="F1525" s="18">
        <v>45748</v>
      </c>
      <c r="G1525" s="2">
        <v>30</v>
      </c>
      <c r="H1525" s="19">
        <v>45753</v>
      </c>
      <c r="I1525" t="s">
        <v>403</v>
      </c>
      <c r="J1525" s="2">
        <v>2</v>
      </c>
      <c r="K1525" s="211" t="s">
        <v>184</v>
      </c>
    </row>
    <row r="1526" spans="1:11">
      <c r="A1526" s="2">
        <f t="shared" si="208"/>
        <v>1525</v>
      </c>
      <c r="B1526" s="210" t="s">
        <v>4</v>
      </c>
      <c r="C1526" s="2">
        <v>2025</v>
      </c>
      <c r="D1526" s="2" t="s">
        <v>211</v>
      </c>
      <c r="E1526" s="2" t="s">
        <v>211</v>
      </c>
      <c r="F1526" s="18">
        <v>45748</v>
      </c>
      <c r="G1526" s="2">
        <v>30</v>
      </c>
      <c r="H1526" s="19">
        <v>45753</v>
      </c>
      <c r="I1526" s="211" t="s">
        <v>334</v>
      </c>
      <c r="J1526" s="2">
        <v>2</v>
      </c>
      <c r="K1526" s="211" t="s">
        <v>185</v>
      </c>
    </row>
    <row r="1527" spans="1:11">
      <c r="A1527" s="2">
        <f>A1526+1</f>
        <v>1526</v>
      </c>
      <c r="B1527" s="210" t="s">
        <v>4</v>
      </c>
      <c r="C1527" s="2">
        <v>2025</v>
      </c>
      <c r="D1527" s="2" t="s">
        <v>211</v>
      </c>
      <c r="E1527" s="2" t="s">
        <v>211</v>
      </c>
      <c r="F1527" s="18">
        <v>45748</v>
      </c>
      <c r="G1527" s="2">
        <v>30</v>
      </c>
      <c r="H1527" s="19">
        <v>45753</v>
      </c>
      <c r="I1527" t="s">
        <v>1488</v>
      </c>
      <c r="J1527" s="2">
        <v>1</v>
      </c>
      <c r="K1527" s="211" t="s">
        <v>187</v>
      </c>
    </row>
    <row r="1528" spans="1:11">
      <c r="A1528" s="2">
        <f>A1527+1</f>
        <v>1527</v>
      </c>
      <c r="B1528" s="210" t="s">
        <v>4</v>
      </c>
      <c r="C1528" s="2">
        <v>2025</v>
      </c>
      <c r="D1528" s="2" t="s">
        <v>211</v>
      </c>
      <c r="E1528" s="2" t="s">
        <v>211</v>
      </c>
      <c r="F1528" s="18">
        <v>45748</v>
      </c>
      <c r="G1528" s="2">
        <v>30</v>
      </c>
      <c r="H1528" s="19">
        <v>45754</v>
      </c>
      <c r="I1528" t="s">
        <v>904</v>
      </c>
      <c r="J1528" s="2">
        <v>1</v>
      </c>
      <c r="K1528" s="214" t="s">
        <v>187</v>
      </c>
    </row>
    <row r="1529" spans="1:11">
      <c r="A1529" s="2">
        <f t="shared" ref="A1529:A1537" si="209">A1528+1</f>
        <v>1528</v>
      </c>
      <c r="B1529" s="210" t="s">
        <v>4</v>
      </c>
      <c r="C1529" s="2">
        <v>2025</v>
      </c>
      <c r="D1529" s="2" t="s">
        <v>211</v>
      </c>
      <c r="E1529" s="2" t="s">
        <v>211</v>
      </c>
      <c r="F1529" s="18">
        <v>45748</v>
      </c>
      <c r="G1529" s="2">
        <v>30</v>
      </c>
      <c r="H1529" s="19">
        <v>45755</v>
      </c>
      <c r="I1529" s="211" t="s">
        <v>1468</v>
      </c>
      <c r="J1529" s="2">
        <v>1</v>
      </c>
      <c r="K1529" s="214" t="s">
        <v>186</v>
      </c>
    </row>
    <row r="1530" spans="1:11">
      <c r="A1530" s="2">
        <f t="shared" si="209"/>
        <v>1529</v>
      </c>
      <c r="B1530" s="210" t="s">
        <v>4</v>
      </c>
      <c r="C1530" s="2">
        <v>2025</v>
      </c>
      <c r="D1530" s="2" t="s">
        <v>211</v>
      </c>
      <c r="E1530" s="2" t="s">
        <v>211</v>
      </c>
      <c r="F1530" s="18">
        <v>45748</v>
      </c>
      <c r="G1530" s="2">
        <v>30</v>
      </c>
      <c r="H1530" s="19">
        <v>45755</v>
      </c>
      <c r="I1530" s="211" t="s">
        <v>1468</v>
      </c>
      <c r="J1530" s="2">
        <v>1</v>
      </c>
      <c r="K1530" s="214" t="s">
        <v>189</v>
      </c>
    </row>
    <row r="1531" spans="1:11">
      <c r="A1531" s="2">
        <f t="shared" si="209"/>
        <v>1530</v>
      </c>
      <c r="B1531" s="210" t="s">
        <v>4</v>
      </c>
      <c r="C1531" s="2">
        <v>2025</v>
      </c>
      <c r="D1531" s="2" t="s">
        <v>211</v>
      </c>
      <c r="E1531" s="2" t="s">
        <v>211</v>
      </c>
      <c r="F1531" s="18">
        <v>45748</v>
      </c>
      <c r="G1531" s="2">
        <v>30</v>
      </c>
      <c r="H1531" s="19">
        <v>45755</v>
      </c>
      <c r="I1531" s="211" t="s">
        <v>1468</v>
      </c>
      <c r="J1531" s="2">
        <v>1</v>
      </c>
      <c r="K1531" s="214" t="s">
        <v>189</v>
      </c>
    </row>
    <row r="1532" spans="1:11">
      <c r="A1532" s="2">
        <f t="shared" si="209"/>
        <v>1531</v>
      </c>
      <c r="B1532" s="210" t="s">
        <v>4</v>
      </c>
      <c r="C1532" s="2">
        <v>2025</v>
      </c>
      <c r="D1532" s="2" t="s">
        <v>211</v>
      </c>
      <c r="E1532" s="2" t="s">
        <v>211</v>
      </c>
      <c r="F1532" s="18">
        <v>45748</v>
      </c>
      <c r="G1532" s="2">
        <v>30</v>
      </c>
      <c r="H1532" s="19">
        <v>45755</v>
      </c>
      <c r="I1532" s="211" t="s">
        <v>1468</v>
      </c>
      <c r="J1532" s="2">
        <v>1</v>
      </c>
      <c r="K1532" s="214" t="s">
        <v>189</v>
      </c>
    </row>
    <row r="1533" spans="1:11">
      <c r="A1533" s="2">
        <f t="shared" si="209"/>
        <v>1532</v>
      </c>
      <c r="B1533" s="210" t="s">
        <v>4</v>
      </c>
      <c r="C1533" s="2">
        <v>2025</v>
      </c>
      <c r="D1533" s="2" t="s">
        <v>211</v>
      </c>
      <c r="E1533" s="2" t="s">
        <v>211</v>
      </c>
      <c r="F1533" s="18">
        <v>45748</v>
      </c>
      <c r="G1533" s="2">
        <v>30</v>
      </c>
      <c r="H1533" s="19">
        <v>45755</v>
      </c>
      <c r="I1533" s="211" t="s">
        <v>1468</v>
      </c>
      <c r="J1533" s="2">
        <v>1</v>
      </c>
      <c r="K1533" s="214" t="s">
        <v>189</v>
      </c>
    </row>
    <row r="1534" spans="1:11">
      <c r="A1534" s="2">
        <f t="shared" si="209"/>
        <v>1533</v>
      </c>
      <c r="B1534" s="210" t="s">
        <v>4</v>
      </c>
      <c r="C1534" s="2">
        <v>2025</v>
      </c>
      <c r="D1534" s="2" t="s">
        <v>211</v>
      </c>
      <c r="E1534" s="2" t="s">
        <v>211</v>
      </c>
      <c r="F1534" s="18">
        <v>45748</v>
      </c>
      <c r="G1534" s="2">
        <v>30</v>
      </c>
      <c r="H1534" s="19">
        <v>45755</v>
      </c>
      <c r="I1534" s="211" t="s">
        <v>1468</v>
      </c>
      <c r="J1534" s="2">
        <v>1</v>
      </c>
      <c r="K1534" s="214" t="s">
        <v>189</v>
      </c>
    </row>
    <row r="1535" spans="1:11">
      <c r="A1535" s="2">
        <f t="shared" si="209"/>
        <v>1534</v>
      </c>
      <c r="B1535" s="210" t="s">
        <v>4</v>
      </c>
      <c r="C1535" s="2">
        <v>2025</v>
      </c>
      <c r="D1535" s="2" t="s">
        <v>211</v>
      </c>
      <c r="E1535" s="2" t="s">
        <v>211</v>
      </c>
      <c r="F1535" s="18">
        <v>45748</v>
      </c>
      <c r="G1535" s="2">
        <v>30</v>
      </c>
      <c r="H1535" s="19">
        <v>45755</v>
      </c>
      <c r="I1535" s="211" t="s">
        <v>1468</v>
      </c>
      <c r="J1535" s="2">
        <v>1</v>
      </c>
      <c r="K1535" s="214" t="s">
        <v>187</v>
      </c>
    </row>
    <row r="1536" spans="1:11">
      <c r="A1536" s="2">
        <f t="shared" si="209"/>
        <v>1535</v>
      </c>
      <c r="B1536" s="210" t="s">
        <v>4</v>
      </c>
      <c r="C1536" s="2">
        <v>2025</v>
      </c>
      <c r="D1536" s="2" t="s">
        <v>211</v>
      </c>
      <c r="E1536" s="2" t="s">
        <v>211</v>
      </c>
      <c r="F1536" s="18">
        <v>45748</v>
      </c>
      <c r="G1536" s="2">
        <v>30</v>
      </c>
      <c r="H1536" s="19">
        <v>45755</v>
      </c>
      <c r="I1536" s="211" t="s">
        <v>1468</v>
      </c>
      <c r="J1536" s="2">
        <v>1</v>
      </c>
      <c r="K1536" s="214" t="s">
        <v>184</v>
      </c>
    </row>
    <row r="1537" spans="1:11">
      <c r="A1537" s="2">
        <f t="shared" si="209"/>
        <v>1536</v>
      </c>
      <c r="B1537" s="210" t="s">
        <v>4</v>
      </c>
      <c r="C1537" s="2">
        <v>2025</v>
      </c>
      <c r="D1537" s="2" t="s">
        <v>211</v>
      </c>
      <c r="E1537" s="2" t="s">
        <v>211</v>
      </c>
      <c r="F1537" s="18">
        <v>45748</v>
      </c>
      <c r="G1537" s="2">
        <v>30</v>
      </c>
      <c r="H1537" s="19">
        <v>45755</v>
      </c>
      <c r="I1537" s="211" t="s">
        <v>1468</v>
      </c>
      <c r="J1537" s="2">
        <v>1</v>
      </c>
      <c r="K1537" s="214" t="s">
        <v>187</v>
      </c>
    </row>
    <row r="1538" spans="1:11">
      <c r="A1538" s="2">
        <f t="shared" ref="A1538:A1539" si="210">A1537+1</f>
        <v>1537</v>
      </c>
      <c r="B1538" s="210" t="s">
        <v>4</v>
      </c>
      <c r="C1538" s="2">
        <v>2025</v>
      </c>
      <c r="D1538" s="2" t="s">
        <v>211</v>
      </c>
      <c r="E1538" s="2" t="s">
        <v>211</v>
      </c>
      <c r="F1538" s="18">
        <v>45748</v>
      </c>
      <c r="G1538" s="2">
        <v>30</v>
      </c>
      <c r="H1538" s="19">
        <v>45757</v>
      </c>
      <c r="I1538" t="s">
        <v>337</v>
      </c>
      <c r="J1538" s="2">
        <v>1</v>
      </c>
      <c r="K1538" s="214" t="s">
        <v>187</v>
      </c>
    </row>
    <row r="1539" spans="1:11">
      <c r="A1539" s="2">
        <f t="shared" si="210"/>
        <v>1538</v>
      </c>
      <c r="B1539" s="210" t="s">
        <v>4</v>
      </c>
      <c r="C1539" s="2">
        <v>2025</v>
      </c>
      <c r="D1539" s="2" t="s">
        <v>211</v>
      </c>
      <c r="E1539" s="2" t="s">
        <v>211</v>
      </c>
      <c r="F1539" s="18">
        <v>45748</v>
      </c>
      <c r="G1539" s="2">
        <v>30</v>
      </c>
      <c r="H1539" s="19">
        <v>45757</v>
      </c>
      <c r="I1539" s="211" t="s">
        <v>334</v>
      </c>
      <c r="J1539" s="2">
        <v>2</v>
      </c>
      <c r="K1539" s="214" t="s">
        <v>185</v>
      </c>
    </row>
    <row r="1540" spans="1:11">
      <c r="A1540" s="2">
        <f t="shared" ref="A1540:A1542" si="211">A1539+1</f>
        <v>1539</v>
      </c>
      <c r="B1540" s="210" t="s">
        <v>4</v>
      </c>
      <c r="C1540" s="2">
        <v>2025</v>
      </c>
      <c r="D1540" s="2" t="s">
        <v>211</v>
      </c>
      <c r="E1540" s="2" t="s">
        <v>211</v>
      </c>
      <c r="F1540" s="18">
        <v>45748</v>
      </c>
      <c r="G1540" s="2">
        <v>30</v>
      </c>
      <c r="H1540" s="19">
        <v>45758</v>
      </c>
      <c r="I1540" t="s">
        <v>403</v>
      </c>
      <c r="J1540" s="2">
        <v>2</v>
      </c>
      <c r="K1540" s="214" t="s">
        <v>188</v>
      </c>
    </row>
    <row r="1541" spans="1:11">
      <c r="A1541" s="2">
        <f t="shared" si="211"/>
        <v>1540</v>
      </c>
      <c r="B1541" s="210" t="s">
        <v>4</v>
      </c>
      <c r="C1541" s="2">
        <v>2025</v>
      </c>
      <c r="D1541" s="2" t="s">
        <v>211</v>
      </c>
      <c r="E1541" s="2" t="s">
        <v>211</v>
      </c>
      <c r="F1541" s="18">
        <v>45748</v>
      </c>
      <c r="G1541" s="2">
        <v>30</v>
      </c>
      <c r="H1541" s="19">
        <v>45758</v>
      </c>
      <c r="I1541" s="211" t="s">
        <v>334</v>
      </c>
      <c r="J1541" s="2">
        <v>2</v>
      </c>
      <c r="K1541" s="214" t="s">
        <v>188</v>
      </c>
    </row>
    <row r="1542" spans="1:11">
      <c r="A1542" s="2">
        <f t="shared" si="211"/>
        <v>1541</v>
      </c>
      <c r="B1542" s="210" t="s">
        <v>4</v>
      </c>
      <c r="C1542" s="2">
        <v>2025</v>
      </c>
      <c r="D1542" s="2" t="s">
        <v>211</v>
      </c>
      <c r="E1542" s="2" t="s">
        <v>211</v>
      </c>
      <c r="F1542" s="18">
        <v>45748</v>
      </c>
      <c r="G1542" s="2">
        <v>30</v>
      </c>
      <c r="H1542" s="19">
        <v>45758</v>
      </c>
      <c r="I1542" t="s">
        <v>403</v>
      </c>
      <c r="J1542" s="2">
        <v>2</v>
      </c>
      <c r="K1542" s="214" t="s">
        <v>188</v>
      </c>
    </row>
    <row r="1543" spans="1:11">
      <c r="A1543" s="2">
        <f>A1542+1</f>
        <v>1542</v>
      </c>
      <c r="B1543" s="210" t="s">
        <v>4</v>
      </c>
      <c r="C1543" s="2">
        <v>2025</v>
      </c>
      <c r="D1543" s="2" t="s">
        <v>211</v>
      </c>
      <c r="E1543" s="2" t="s">
        <v>211</v>
      </c>
      <c r="F1543" s="18">
        <v>45748</v>
      </c>
      <c r="G1543" s="2">
        <v>30</v>
      </c>
      <c r="H1543" s="19">
        <v>45758</v>
      </c>
      <c r="I1543" s="211" t="s">
        <v>1468</v>
      </c>
      <c r="J1543" s="2">
        <v>1</v>
      </c>
      <c r="K1543" s="214" t="s">
        <v>188</v>
      </c>
    </row>
    <row r="1544" spans="1:11">
      <c r="A1544" s="2">
        <f>A1543+1</f>
        <v>1543</v>
      </c>
      <c r="B1544" s="210" t="s">
        <v>4</v>
      </c>
      <c r="C1544" s="2">
        <v>2025</v>
      </c>
      <c r="D1544" s="2" t="s">
        <v>211</v>
      </c>
      <c r="E1544" s="2" t="s">
        <v>211</v>
      </c>
      <c r="F1544" s="18">
        <v>45748</v>
      </c>
      <c r="G1544" s="2">
        <v>30</v>
      </c>
      <c r="H1544" s="19">
        <v>45759</v>
      </c>
      <c r="I1544" t="s">
        <v>384</v>
      </c>
      <c r="J1544" s="2">
        <v>2</v>
      </c>
      <c r="K1544" s="214" t="s">
        <v>188</v>
      </c>
    </row>
    <row r="1545" spans="1:11">
      <c r="A1545" s="2">
        <f t="shared" ref="A1545:A1546" si="212">A1544+1</f>
        <v>1544</v>
      </c>
      <c r="B1545" s="210" t="s">
        <v>4</v>
      </c>
      <c r="C1545" s="2">
        <v>2025</v>
      </c>
      <c r="D1545" s="2" t="s">
        <v>211</v>
      </c>
      <c r="E1545" s="2" t="s">
        <v>211</v>
      </c>
      <c r="F1545" s="18">
        <v>45748</v>
      </c>
      <c r="G1545" s="2">
        <v>30</v>
      </c>
      <c r="H1545" s="19">
        <v>45760</v>
      </c>
      <c r="I1545" t="s">
        <v>333</v>
      </c>
      <c r="J1545" s="2">
        <v>1</v>
      </c>
      <c r="K1545" s="214" t="s">
        <v>184</v>
      </c>
    </row>
    <row r="1546" spans="1:11">
      <c r="A1546" s="2">
        <f t="shared" si="212"/>
        <v>1545</v>
      </c>
      <c r="B1546" s="210" t="s">
        <v>4</v>
      </c>
      <c r="C1546" s="2">
        <v>2025</v>
      </c>
      <c r="D1546" s="2" t="s">
        <v>211</v>
      </c>
      <c r="E1546" s="2" t="s">
        <v>211</v>
      </c>
      <c r="F1546" s="18">
        <v>45748</v>
      </c>
      <c r="G1546" s="2">
        <v>30</v>
      </c>
      <c r="H1546" s="19">
        <v>45760</v>
      </c>
      <c r="I1546" t="s">
        <v>337</v>
      </c>
      <c r="J1546" s="2">
        <v>1</v>
      </c>
      <c r="K1546" s="214" t="s">
        <v>184</v>
      </c>
    </row>
    <row r="1547" spans="1:11">
      <c r="A1547" s="2">
        <f>A1546+1</f>
        <v>1546</v>
      </c>
      <c r="B1547" s="210" t="s">
        <v>4</v>
      </c>
      <c r="C1547" s="2">
        <v>2025</v>
      </c>
      <c r="D1547" s="2" t="s">
        <v>211</v>
      </c>
      <c r="E1547" s="2" t="s">
        <v>211</v>
      </c>
      <c r="F1547" s="18">
        <v>45748</v>
      </c>
      <c r="G1547" s="2">
        <v>30</v>
      </c>
      <c r="H1547" s="19">
        <v>45763</v>
      </c>
      <c r="I1547" t="s">
        <v>403</v>
      </c>
      <c r="J1547" s="2">
        <v>1</v>
      </c>
      <c r="K1547" s="214" t="s">
        <v>186</v>
      </c>
    </row>
    <row r="1548" spans="1:11">
      <c r="A1548" s="2">
        <f t="shared" ref="A1548:A1550" si="213">A1547+1</f>
        <v>1547</v>
      </c>
      <c r="B1548" s="210" t="s">
        <v>4</v>
      </c>
      <c r="C1548" s="2">
        <v>2025</v>
      </c>
      <c r="D1548" s="2" t="s">
        <v>211</v>
      </c>
      <c r="E1548" s="2" t="s">
        <v>211</v>
      </c>
      <c r="F1548" s="18">
        <v>45748</v>
      </c>
      <c r="G1548" s="2">
        <v>30</v>
      </c>
      <c r="H1548" s="19">
        <v>45766</v>
      </c>
      <c r="I1548" t="s">
        <v>333</v>
      </c>
      <c r="J1548" s="2">
        <v>1</v>
      </c>
      <c r="K1548" s="211" t="s">
        <v>187</v>
      </c>
    </row>
    <row r="1549" spans="1:11">
      <c r="A1549" s="2">
        <f t="shared" si="213"/>
        <v>1548</v>
      </c>
      <c r="B1549" s="210" t="s">
        <v>4</v>
      </c>
      <c r="C1549" s="2">
        <v>2025</v>
      </c>
      <c r="D1549" s="2" t="s">
        <v>211</v>
      </c>
      <c r="E1549" s="2" t="s">
        <v>211</v>
      </c>
      <c r="F1549" s="18">
        <v>45748</v>
      </c>
      <c r="G1549" s="2">
        <v>30</v>
      </c>
      <c r="H1549" s="19">
        <v>45766</v>
      </c>
      <c r="I1549" t="s">
        <v>404</v>
      </c>
      <c r="J1549" s="2">
        <v>1</v>
      </c>
      <c r="K1549" s="211" t="s">
        <v>187</v>
      </c>
    </row>
    <row r="1550" spans="1:11">
      <c r="A1550" s="2">
        <f t="shared" si="213"/>
        <v>1549</v>
      </c>
      <c r="B1550" s="210" t="s">
        <v>4</v>
      </c>
      <c r="C1550" s="2">
        <v>2025</v>
      </c>
      <c r="D1550" s="2" t="s">
        <v>211</v>
      </c>
      <c r="E1550" s="2" t="s">
        <v>211</v>
      </c>
      <c r="F1550" s="18">
        <v>45748</v>
      </c>
      <c r="G1550" s="2">
        <v>30</v>
      </c>
      <c r="H1550" s="19">
        <v>45766</v>
      </c>
      <c r="I1550" t="s">
        <v>403</v>
      </c>
      <c r="J1550" s="2">
        <v>2</v>
      </c>
      <c r="K1550" s="211" t="s">
        <v>186</v>
      </c>
    </row>
    <row r="1551" spans="1:11">
      <c r="A1551" s="2">
        <f>A1550+1</f>
        <v>1550</v>
      </c>
      <c r="B1551" s="210" t="s">
        <v>4</v>
      </c>
      <c r="C1551" s="2">
        <v>2025</v>
      </c>
      <c r="D1551" s="2" t="s">
        <v>211</v>
      </c>
      <c r="E1551" s="2" t="s">
        <v>211</v>
      </c>
      <c r="F1551" s="18">
        <v>45748</v>
      </c>
      <c r="G1551" s="2">
        <v>30</v>
      </c>
      <c r="H1551" s="19">
        <v>45767</v>
      </c>
      <c r="I1551" t="s">
        <v>328</v>
      </c>
      <c r="J1551" s="2">
        <v>1</v>
      </c>
      <c r="K1551" s="211" t="s">
        <v>185</v>
      </c>
    </row>
    <row r="1552" spans="1:11">
      <c r="A1552" s="2">
        <f t="shared" ref="A1552:A1554" si="214">A1551+1</f>
        <v>1551</v>
      </c>
      <c r="B1552" s="210" t="s">
        <v>4</v>
      </c>
      <c r="C1552" s="2">
        <v>2025</v>
      </c>
      <c r="D1552" s="2" t="s">
        <v>211</v>
      </c>
      <c r="E1552" s="2" t="s">
        <v>211</v>
      </c>
      <c r="F1552" s="18">
        <v>45748</v>
      </c>
      <c r="G1552" s="2">
        <v>30</v>
      </c>
      <c r="H1552" s="19">
        <v>45768</v>
      </c>
      <c r="I1552" t="s">
        <v>333</v>
      </c>
      <c r="J1552" s="2">
        <v>1</v>
      </c>
      <c r="K1552" s="211" t="s">
        <v>186</v>
      </c>
    </row>
    <row r="1553" spans="1:11">
      <c r="A1553" s="2">
        <f t="shared" si="214"/>
        <v>1552</v>
      </c>
      <c r="B1553" s="210" t="s">
        <v>4</v>
      </c>
      <c r="C1553" s="2">
        <v>2025</v>
      </c>
      <c r="D1553" s="2" t="s">
        <v>211</v>
      </c>
      <c r="E1553" s="2" t="s">
        <v>211</v>
      </c>
      <c r="F1553" s="18">
        <v>45748</v>
      </c>
      <c r="G1553" s="2">
        <v>30</v>
      </c>
      <c r="H1553" s="19">
        <v>45768</v>
      </c>
      <c r="I1553" t="s">
        <v>403</v>
      </c>
      <c r="J1553" s="2">
        <v>2</v>
      </c>
      <c r="K1553" s="211" t="s">
        <v>184</v>
      </c>
    </row>
    <row r="1554" spans="1:11">
      <c r="A1554" s="2">
        <f t="shared" si="214"/>
        <v>1553</v>
      </c>
      <c r="B1554" s="210" t="s">
        <v>4</v>
      </c>
      <c r="C1554" s="2">
        <v>2025</v>
      </c>
      <c r="D1554" s="2" t="s">
        <v>211</v>
      </c>
      <c r="E1554" s="2" t="s">
        <v>211</v>
      </c>
      <c r="F1554" s="18">
        <v>45748</v>
      </c>
      <c r="G1554" s="2">
        <v>30</v>
      </c>
      <c r="H1554" s="19">
        <v>45768</v>
      </c>
      <c r="I1554" t="s">
        <v>333</v>
      </c>
      <c r="J1554" s="2">
        <v>1</v>
      </c>
      <c r="K1554" s="211" t="s">
        <v>184</v>
      </c>
    </row>
    <row r="1555" spans="1:11">
      <c r="A1555" s="2">
        <f>A1554+1</f>
        <v>1554</v>
      </c>
      <c r="B1555" s="210" t="s">
        <v>4</v>
      </c>
      <c r="C1555" s="2">
        <v>2025</v>
      </c>
      <c r="D1555" s="2" t="s">
        <v>211</v>
      </c>
      <c r="E1555" s="2" t="s">
        <v>211</v>
      </c>
      <c r="F1555" s="18">
        <v>45748</v>
      </c>
      <c r="G1555" s="2">
        <v>30</v>
      </c>
      <c r="H1555" s="19">
        <v>45768</v>
      </c>
      <c r="I1555" s="140" t="s">
        <v>1489</v>
      </c>
      <c r="J1555" s="2">
        <v>1</v>
      </c>
      <c r="K1555" s="211" t="s">
        <v>187</v>
      </c>
    </row>
    <row r="1556" spans="1:11">
      <c r="A1556" s="2">
        <f>A1555+1</f>
        <v>1555</v>
      </c>
      <c r="B1556" s="210" t="s">
        <v>4</v>
      </c>
      <c r="C1556" s="2">
        <v>2025</v>
      </c>
      <c r="D1556" s="2" t="s">
        <v>211</v>
      </c>
      <c r="E1556" s="2" t="s">
        <v>211</v>
      </c>
      <c r="F1556" s="18">
        <v>45748</v>
      </c>
      <c r="G1556" s="2">
        <v>30</v>
      </c>
      <c r="H1556" s="19">
        <v>45768</v>
      </c>
      <c r="I1556" s="140" t="s">
        <v>1490</v>
      </c>
      <c r="J1556" s="2">
        <v>1</v>
      </c>
      <c r="K1556" s="211" t="s">
        <v>187</v>
      </c>
    </row>
    <row r="1557" spans="1:11">
      <c r="A1557" s="2">
        <f t="shared" ref="A1557:A1558" si="215">A1556+1</f>
        <v>1556</v>
      </c>
      <c r="B1557" s="210" t="s">
        <v>4</v>
      </c>
      <c r="C1557" s="2">
        <v>2025</v>
      </c>
      <c r="D1557" s="2" t="s">
        <v>211</v>
      </c>
      <c r="E1557" s="2" t="s">
        <v>211</v>
      </c>
      <c r="F1557" s="18">
        <v>45748</v>
      </c>
      <c r="G1557" s="2">
        <v>30</v>
      </c>
      <c r="H1557" s="19">
        <v>45769</v>
      </c>
      <c r="I1557" t="s">
        <v>328</v>
      </c>
      <c r="J1557" s="2">
        <v>1</v>
      </c>
      <c r="K1557" s="211" t="s">
        <v>187</v>
      </c>
    </row>
    <row r="1558" spans="1:11">
      <c r="A1558" s="2">
        <f t="shared" si="215"/>
        <v>1557</v>
      </c>
      <c r="B1558" s="210" t="s">
        <v>4</v>
      </c>
      <c r="C1558" s="2">
        <v>2025</v>
      </c>
      <c r="D1558" s="2" t="s">
        <v>211</v>
      </c>
      <c r="E1558" s="2" t="s">
        <v>211</v>
      </c>
      <c r="F1558" s="18">
        <v>45748</v>
      </c>
      <c r="G1558" s="2">
        <v>30</v>
      </c>
      <c r="H1558" s="19">
        <v>45769</v>
      </c>
      <c r="I1558" t="s">
        <v>333</v>
      </c>
      <c r="J1558" s="2">
        <v>1</v>
      </c>
      <c r="K1558" s="211" t="s">
        <v>188</v>
      </c>
    </row>
    <row r="1559" spans="1:11">
      <c r="A1559" s="2">
        <f t="shared" ref="A1559:A1560" si="216">A1558+1</f>
        <v>1558</v>
      </c>
      <c r="B1559" s="210" t="s">
        <v>4</v>
      </c>
      <c r="C1559" s="2">
        <v>2025</v>
      </c>
      <c r="D1559" s="2" t="s">
        <v>211</v>
      </c>
      <c r="E1559" s="2" t="s">
        <v>211</v>
      </c>
      <c r="F1559" s="18">
        <v>45748</v>
      </c>
      <c r="G1559" s="2">
        <v>30</v>
      </c>
      <c r="H1559" s="19">
        <v>45771</v>
      </c>
      <c r="I1559" s="211" t="s">
        <v>334</v>
      </c>
      <c r="J1559" s="2">
        <v>2</v>
      </c>
      <c r="K1559" s="211" t="s">
        <v>189</v>
      </c>
    </row>
    <row r="1560" spans="1:11">
      <c r="A1560" s="2">
        <f t="shared" si="216"/>
        <v>1559</v>
      </c>
      <c r="B1560" s="210" t="s">
        <v>4</v>
      </c>
      <c r="C1560" s="2">
        <v>2025</v>
      </c>
      <c r="D1560" s="2" t="s">
        <v>211</v>
      </c>
      <c r="E1560" s="2" t="s">
        <v>211</v>
      </c>
      <c r="F1560" s="18">
        <v>45748</v>
      </c>
      <c r="G1560" s="2">
        <v>30</v>
      </c>
      <c r="H1560" s="19">
        <v>45771</v>
      </c>
      <c r="I1560" t="s">
        <v>328</v>
      </c>
      <c r="J1560" s="2">
        <v>1</v>
      </c>
      <c r="K1560" s="211" t="s">
        <v>189</v>
      </c>
    </row>
    <row r="1561" spans="1:11">
      <c r="A1561" s="2">
        <f t="shared" ref="A1561:A1562" si="217">A1560+1</f>
        <v>1560</v>
      </c>
      <c r="B1561" s="210" t="s">
        <v>4</v>
      </c>
      <c r="C1561" s="2">
        <v>2025</v>
      </c>
      <c r="D1561" s="2" t="s">
        <v>211</v>
      </c>
      <c r="E1561" s="2" t="s">
        <v>211</v>
      </c>
      <c r="F1561" s="18">
        <v>45748</v>
      </c>
      <c r="G1561" s="2">
        <v>30</v>
      </c>
      <c r="H1561" s="19">
        <v>45773</v>
      </c>
      <c r="I1561" s="211" t="s">
        <v>334</v>
      </c>
      <c r="J1561" s="2">
        <v>2</v>
      </c>
      <c r="K1561" s="211" t="s">
        <v>189</v>
      </c>
    </row>
    <row r="1562" spans="1:11">
      <c r="A1562" s="2">
        <f t="shared" si="217"/>
        <v>1561</v>
      </c>
      <c r="B1562" s="210" t="s">
        <v>4</v>
      </c>
      <c r="C1562" s="2">
        <v>2025</v>
      </c>
      <c r="D1562" s="2" t="s">
        <v>211</v>
      </c>
      <c r="E1562" s="2" t="s">
        <v>211</v>
      </c>
      <c r="F1562" s="18">
        <v>45748</v>
      </c>
      <c r="G1562" s="2">
        <v>30</v>
      </c>
      <c r="H1562" s="19">
        <v>45773</v>
      </c>
      <c r="I1562" t="s">
        <v>431</v>
      </c>
      <c r="J1562" s="2">
        <v>1</v>
      </c>
      <c r="K1562" s="211" t="s">
        <v>189</v>
      </c>
    </row>
    <row r="1563" spans="1:11">
      <c r="A1563" s="2">
        <f t="shared" ref="A1563:A1564" si="218">A1562+1</f>
        <v>1562</v>
      </c>
      <c r="B1563" s="210" t="s">
        <v>4</v>
      </c>
      <c r="C1563" s="2">
        <v>2025</v>
      </c>
      <c r="D1563" s="2" t="s">
        <v>211</v>
      </c>
      <c r="E1563" s="2" t="s">
        <v>211</v>
      </c>
      <c r="F1563" s="18">
        <v>45748</v>
      </c>
      <c r="G1563" s="2">
        <v>30</v>
      </c>
      <c r="H1563" s="19">
        <v>45775</v>
      </c>
      <c r="I1563" t="s">
        <v>333</v>
      </c>
      <c r="J1563" s="2">
        <v>1</v>
      </c>
      <c r="K1563" s="211" t="s">
        <v>189</v>
      </c>
    </row>
    <row r="1564" spans="1:11">
      <c r="A1564" s="2">
        <f t="shared" si="218"/>
        <v>1563</v>
      </c>
      <c r="B1564" s="210" t="s">
        <v>4</v>
      </c>
      <c r="C1564" s="2">
        <v>2025</v>
      </c>
      <c r="D1564" s="2" t="s">
        <v>211</v>
      </c>
      <c r="E1564" s="2" t="s">
        <v>211</v>
      </c>
      <c r="F1564" s="18">
        <v>45748</v>
      </c>
      <c r="G1564" s="2">
        <v>30</v>
      </c>
      <c r="H1564" s="19">
        <v>45775</v>
      </c>
      <c r="I1564" s="211" t="s">
        <v>334</v>
      </c>
      <c r="J1564" s="2">
        <v>2</v>
      </c>
      <c r="K1564" s="211" t="s">
        <v>189</v>
      </c>
    </row>
    <row r="1565" spans="1:11">
      <c r="A1565" s="2">
        <f>A1564+1</f>
        <v>1564</v>
      </c>
      <c r="B1565" s="210" t="s">
        <v>4</v>
      </c>
      <c r="C1565" s="2">
        <v>2025</v>
      </c>
      <c r="D1565" s="2" t="s">
        <v>211</v>
      </c>
      <c r="E1565" s="2" t="s">
        <v>211</v>
      </c>
      <c r="F1565" s="18">
        <v>45748</v>
      </c>
      <c r="G1565" s="2">
        <v>30</v>
      </c>
      <c r="H1565" s="19">
        <v>45776</v>
      </c>
      <c r="I1565" t="s">
        <v>333</v>
      </c>
      <c r="J1565" s="2">
        <v>1</v>
      </c>
      <c r="K1565" s="211" t="s">
        <v>184</v>
      </c>
    </row>
    <row r="1566" spans="1:11">
      <c r="A1566" s="2">
        <f t="shared" ref="A1566:A1568" si="219">A1565+1</f>
        <v>1565</v>
      </c>
      <c r="B1566" s="210" t="s">
        <v>4</v>
      </c>
      <c r="C1566" s="2">
        <v>2025</v>
      </c>
      <c r="D1566" s="2" t="s">
        <v>211</v>
      </c>
      <c r="E1566" s="2" t="s">
        <v>211</v>
      </c>
      <c r="F1566" s="18">
        <v>45748</v>
      </c>
      <c r="G1566" s="2">
        <v>30</v>
      </c>
      <c r="H1566" s="19">
        <v>45777</v>
      </c>
      <c r="I1566" s="211" t="s">
        <v>334</v>
      </c>
      <c r="J1566" s="2">
        <v>2</v>
      </c>
      <c r="K1566" s="211" t="s">
        <v>184</v>
      </c>
    </row>
    <row r="1567" spans="1:11">
      <c r="A1567" s="2">
        <f t="shared" si="219"/>
        <v>1566</v>
      </c>
      <c r="B1567" s="210" t="s">
        <v>4</v>
      </c>
      <c r="C1567" s="2">
        <v>2025</v>
      </c>
      <c r="D1567" s="2" t="s">
        <v>211</v>
      </c>
      <c r="E1567" s="2" t="s">
        <v>211</v>
      </c>
      <c r="F1567" s="18">
        <v>45748</v>
      </c>
      <c r="G1567" s="2">
        <v>30</v>
      </c>
      <c r="H1567" s="19">
        <v>45777</v>
      </c>
      <c r="I1567" t="s">
        <v>328</v>
      </c>
      <c r="J1567" s="2">
        <v>1</v>
      </c>
      <c r="K1567" s="211" t="s">
        <v>185</v>
      </c>
    </row>
    <row r="1568" spans="1:11">
      <c r="A1568" s="2">
        <f t="shared" si="219"/>
        <v>1567</v>
      </c>
      <c r="B1568" s="210" t="s">
        <v>4</v>
      </c>
      <c r="C1568" s="2">
        <v>2025</v>
      </c>
      <c r="D1568" s="2" t="s">
        <v>211</v>
      </c>
      <c r="E1568" s="2" t="s">
        <v>211</v>
      </c>
      <c r="F1568" s="18">
        <v>45748</v>
      </c>
      <c r="G1568" s="2">
        <v>30</v>
      </c>
      <c r="H1568" s="19">
        <v>45777</v>
      </c>
      <c r="I1568" t="s">
        <v>403</v>
      </c>
      <c r="J1568" s="2">
        <v>2</v>
      </c>
      <c r="K1568" s="211" t="s">
        <v>185</v>
      </c>
    </row>
    <row r="1569" spans="1:11">
      <c r="A1569" s="2">
        <f t="shared" ref="A1569:A1570" si="220">A1568+1</f>
        <v>1568</v>
      </c>
      <c r="B1569" s="210" t="s">
        <v>4</v>
      </c>
      <c r="C1569" s="2">
        <v>2025</v>
      </c>
      <c r="D1569" s="2" t="s">
        <v>211</v>
      </c>
      <c r="E1569" s="2" t="s">
        <v>211</v>
      </c>
      <c r="F1569" s="18">
        <v>45778</v>
      </c>
      <c r="G1569" s="2">
        <v>30</v>
      </c>
      <c r="H1569" s="19">
        <v>45780</v>
      </c>
      <c r="I1569" t="s">
        <v>404</v>
      </c>
      <c r="J1569" s="2">
        <v>1</v>
      </c>
      <c r="K1569" s="214" t="s">
        <v>184</v>
      </c>
    </row>
    <row r="1570" spans="1:11">
      <c r="A1570" s="2">
        <f t="shared" si="220"/>
        <v>1569</v>
      </c>
      <c r="B1570" s="210" t="s">
        <v>4</v>
      </c>
      <c r="C1570" s="2">
        <v>2025</v>
      </c>
      <c r="D1570" s="2" t="s">
        <v>211</v>
      </c>
      <c r="E1570" s="2" t="s">
        <v>211</v>
      </c>
      <c r="F1570" s="18">
        <v>45778</v>
      </c>
      <c r="G1570" s="2">
        <v>30</v>
      </c>
      <c r="H1570" s="19">
        <v>45780</v>
      </c>
      <c r="I1570" t="s">
        <v>333</v>
      </c>
      <c r="J1570" s="2">
        <v>1</v>
      </c>
      <c r="K1570" s="219" t="s">
        <v>185</v>
      </c>
    </row>
    <row r="1571" spans="1:11">
      <c r="A1571" s="2">
        <f>A1570+1</f>
        <v>1570</v>
      </c>
      <c r="B1571" s="210" t="s">
        <v>4</v>
      </c>
      <c r="C1571" s="2">
        <v>2025</v>
      </c>
      <c r="D1571" s="2" t="s">
        <v>211</v>
      </c>
      <c r="E1571" s="2" t="s">
        <v>211</v>
      </c>
      <c r="F1571" s="18">
        <v>45778</v>
      </c>
      <c r="G1571" s="2">
        <v>30</v>
      </c>
      <c r="H1571" s="19">
        <v>45784</v>
      </c>
      <c r="I1571" t="s">
        <v>328</v>
      </c>
      <c r="J1571" s="2">
        <v>1</v>
      </c>
      <c r="K1571" s="214" t="s">
        <v>184</v>
      </c>
    </row>
    <row r="1572" spans="1:11">
      <c r="A1572" s="2">
        <f t="shared" ref="A1572:A1573" si="221">A1571+1</f>
        <v>1571</v>
      </c>
      <c r="B1572" s="210" t="s">
        <v>4</v>
      </c>
      <c r="C1572" s="2">
        <v>2025</v>
      </c>
      <c r="D1572" s="2" t="s">
        <v>211</v>
      </c>
      <c r="E1572" s="2" t="s">
        <v>211</v>
      </c>
      <c r="F1572" s="18">
        <v>45778</v>
      </c>
      <c r="G1572" s="2">
        <v>30</v>
      </c>
      <c r="H1572" s="19">
        <v>45787</v>
      </c>
      <c r="I1572" s="211" t="s">
        <v>334</v>
      </c>
      <c r="J1572" s="2">
        <v>2</v>
      </c>
      <c r="K1572" s="214" t="s">
        <v>184</v>
      </c>
    </row>
    <row r="1573" spans="1:11">
      <c r="A1573" s="2">
        <f t="shared" si="221"/>
        <v>1572</v>
      </c>
      <c r="B1573" s="210" t="s">
        <v>4</v>
      </c>
      <c r="C1573" s="2">
        <v>2025</v>
      </c>
      <c r="D1573" s="2" t="s">
        <v>211</v>
      </c>
      <c r="E1573" s="2" t="s">
        <v>211</v>
      </c>
      <c r="F1573" s="18">
        <v>45778</v>
      </c>
      <c r="G1573" s="2">
        <v>30</v>
      </c>
      <c r="H1573" s="19">
        <v>45787</v>
      </c>
      <c r="I1573" t="s">
        <v>403</v>
      </c>
      <c r="J1573" s="2">
        <v>2</v>
      </c>
      <c r="K1573" s="219" t="s">
        <v>185</v>
      </c>
    </row>
    <row r="1574" spans="1:11">
      <c r="A1574" s="2">
        <f t="shared" ref="A1574:A1575" si="222">A1573+1</f>
        <v>1573</v>
      </c>
      <c r="B1574" s="210" t="s">
        <v>4</v>
      </c>
      <c r="C1574" s="2">
        <v>2025</v>
      </c>
      <c r="D1574" s="2" t="s">
        <v>211</v>
      </c>
      <c r="E1574" s="2" t="s">
        <v>211</v>
      </c>
      <c r="F1574" s="18">
        <v>45778</v>
      </c>
      <c r="G1574" s="2">
        <v>30</v>
      </c>
      <c r="H1574" s="19">
        <v>45788</v>
      </c>
      <c r="I1574" t="s">
        <v>404</v>
      </c>
      <c r="J1574" s="2">
        <v>1</v>
      </c>
      <c r="K1574" s="220" t="s">
        <v>184</v>
      </c>
    </row>
    <row r="1575" spans="1:11">
      <c r="A1575" s="2">
        <f t="shared" si="222"/>
        <v>1574</v>
      </c>
      <c r="B1575" s="210" t="s">
        <v>4</v>
      </c>
      <c r="C1575" s="2">
        <v>2025</v>
      </c>
      <c r="D1575" s="2" t="s">
        <v>211</v>
      </c>
      <c r="E1575" s="2" t="s">
        <v>211</v>
      </c>
      <c r="F1575" s="18">
        <v>45778</v>
      </c>
      <c r="G1575" s="2">
        <v>30</v>
      </c>
      <c r="H1575" s="19">
        <v>45788</v>
      </c>
      <c r="I1575" s="211" t="s">
        <v>334</v>
      </c>
      <c r="J1575" s="2">
        <v>2</v>
      </c>
      <c r="K1575" s="218" t="s">
        <v>185</v>
      </c>
    </row>
    <row r="1576" spans="1:11">
      <c r="A1576" s="2">
        <f>A1575+1</f>
        <v>1575</v>
      </c>
      <c r="B1576" s="210" t="s">
        <v>4</v>
      </c>
      <c r="C1576" s="2">
        <v>2025</v>
      </c>
      <c r="D1576" s="2" t="s">
        <v>211</v>
      </c>
      <c r="E1576" s="2" t="s">
        <v>211</v>
      </c>
      <c r="F1576" s="18">
        <v>45778</v>
      </c>
      <c r="G1576" s="2">
        <v>30</v>
      </c>
      <c r="H1576" s="19">
        <v>45789</v>
      </c>
      <c r="I1576" t="s">
        <v>403</v>
      </c>
      <c r="J1576" s="2">
        <v>2</v>
      </c>
      <c r="K1576" s="211" t="s">
        <v>184</v>
      </c>
    </row>
    <row r="1577" spans="1:11">
      <c r="A1577" s="2">
        <f t="shared" ref="A1577:A1578" si="223">A1576+1</f>
        <v>1576</v>
      </c>
      <c r="B1577" s="210" t="s">
        <v>4</v>
      </c>
      <c r="C1577" s="2">
        <v>2025</v>
      </c>
      <c r="D1577" s="2" t="s">
        <v>211</v>
      </c>
      <c r="E1577" s="2" t="s">
        <v>211</v>
      </c>
      <c r="F1577" s="18">
        <v>45778</v>
      </c>
      <c r="G1577" s="2">
        <v>30</v>
      </c>
      <c r="H1577" s="19">
        <v>45790</v>
      </c>
      <c r="I1577" t="s">
        <v>328</v>
      </c>
      <c r="J1577" s="2">
        <v>1</v>
      </c>
      <c r="K1577" s="211" t="s">
        <v>185</v>
      </c>
    </row>
    <row r="1578" spans="1:11">
      <c r="A1578" s="2">
        <f t="shared" si="223"/>
        <v>1577</v>
      </c>
      <c r="B1578" s="210" t="s">
        <v>4</v>
      </c>
      <c r="C1578" s="2">
        <v>2025</v>
      </c>
      <c r="D1578" s="2" t="s">
        <v>211</v>
      </c>
      <c r="E1578" s="2" t="s">
        <v>211</v>
      </c>
      <c r="F1578" s="18">
        <v>45778</v>
      </c>
      <c r="G1578" s="2">
        <v>30</v>
      </c>
      <c r="H1578" s="19">
        <v>45790</v>
      </c>
      <c r="I1578" t="s">
        <v>403</v>
      </c>
      <c r="J1578" s="2">
        <v>2</v>
      </c>
      <c r="K1578" s="221" t="s">
        <v>184</v>
      </c>
    </row>
    <row r="1579" spans="1:11">
      <c r="A1579" s="2">
        <f>A1578+1</f>
        <v>1578</v>
      </c>
      <c r="B1579" s="210" t="s">
        <v>4</v>
      </c>
      <c r="C1579" s="2">
        <v>2025</v>
      </c>
      <c r="D1579" s="2" t="s">
        <v>211</v>
      </c>
      <c r="E1579" s="2" t="s">
        <v>211</v>
      </c>
      <c r="F1579" s="18">
        <v>45778</v>
      </c>
      <c r="G1579" s="2">
        <v>30</v>
      </c>
      <c r="H1579" s="19">
        <v>45791</v>
      </c>
      <c r="I1579" t="s">
        <v>404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10" t="s">
        <v>4</v>
      </c>
      <c r="C1580" s="2">
        <v>2025</v>
      </c>
      <c r="D1580" s="2" t="s">
        <v>211</v>
      </c>
      <c r="E1580" s="2" t="s">
        <v>211</v>
      </c>
      <c r="F1580" s="18">
        <v>45778</v>
      </c>
      <c r="G1580" s="2">
        <v>30</v>
      </c>
      <c r="H1580" s="19">
        <v>45795</v>
      </c>
      <c r="I1580" t="s">
        <v>333</v>
      </c>
      <c r="J1580" s="2">
        <v>1</v>
      </c>
      <c r="K1580" s="219" t="s">
        <v>185</v>
      </c>
    </row>
    <row r="1581" spans="1:11">
      <c r="A1581" s="2">
        <f t="shared" ref="A1581:A1582" si="224">A1580+1</f>
        <v>1580</v>
      </c>
      <c r="B1581" s="210" t="s">
        <v>4</v>
      </c>
      <c r="C1581" s="2">
        <v>2025</v>
      </c>
      <c r="D1581" s="2" t="s">
        <v>211</v>
      </c>
      <c r="E1581" s="2" t="s">
        <v>211</v>
      </c>
      <c r="F1581" s="18">
        <v>45778</v>
      </c>
      <c r="G1581" s="2">
        <v>30</v>
      </c>
      <c r="H1581" s="19">
        <v>45797</v>
      </c>
      <c r="I1581" t="s">
        <v>403</v>
      </c>
      <c r="J1581" s="2">
        <v>2</v>
      </c>
      <c r="K1581" s="227" t="s">
        <v>186</v>
      </c>
    </row>
    <row r="1582" spans="1:11">
      <c r="A1582" s="2">
        <f t="shared" si="224"/>
        <v>1581</v>
      </c>
      <c r="B1582" s="210" t="s">
        <v>4</v>
      </c>
      <c r="C1582" s="2">
        <v>2025</v>
      </c>
      <c r="D1582" s="2" t="s">
        <v>211</v>
      </c>
      <c r="E1582" s="2" t="s">
        <v>211</v>
      </c>
      <c r="F1582" s="18">
        <v>45778</v>
      </c>
      <c r="G1582" s="2">
        <v>30</v>
      </c>
      <c r="H1582" s="19">
        <v>45797</v>
      </c>
      <c r="I1582" t="s">
        <v>384</v>
      </c>
      <c r="J1582" s="2">
        <v>2</v>
      </c>
      <c r="K1582" s="227" t="s">
        <v>186</v>
      </c>
    </row>
    <row r="1583" spans="1:11">
      <c r="A1583" s="2">
        <f>A1582+1</f>
        <v>1582</v>
      </c>
      <c r="B1583" s="210" t="s">
        <v>4</v>
      </c>
      <c r="C1583" s="2">
        <v>2025</v>
      </c>
      <c r="D1583" s="2" t="s">
        <v>211</v>
      </c>
      <c r="E1583" s="2" t="s">
        <v>211</v>
      </c>
      <c r="F1583" s="18">
        <v>45778</v>
      </c>
      <c r="G1583" s="2">
        <v>30</v>
      </c>
      <c r="H1583" s="19">
        <v>45798</v>
      </c>
      <c r="I1583" t="s">
        <v>333</v>
      </c>
      <c r="J1583" s="2">
        <v>1</v>
      </c>
      <c r="K1583" s="229" t="s">
        <v>189</v>
      </c>
    </row>
    <row r="1584" spans="1:11">
      <c r="A1584" s="2">
        <f>A1583+1</f>
        <v>1583</v>
      </c>
      <c r="B1584" s="210" t="s">
        <v>4</v>
      </c>
      <c r="C1584" s="2">
        <v>2025</v>
      </c>
      <c r="D1584" s="2" t="s">
        <v>211</v>
      </c>
      <c r="E1584" s="2" t="s">
        <v>211</v>
      </c>
      <c r="F1584" s="18">
        <v>45778</v>
      </c>
      <c r="G1584" s="2">
        <v>30</v>
      </c>
      <c r="H1584" s="19">
        <v>45799</v>
      </c>
      <c r="I1584" t="s">
        <v>384</v>
      </c>
      <c r="J1584" s="2">
        <v>2</v>
      </c>
      <c r="K1584" s="230" t="s">
        <v>186</v>
      </c>
    </row>
    <row r="1585" spans="1:11">
      <c r="A1585" s="2">
        <f t="shared" ref="A1585:A1586" si="225">A1584+1</f>
        <v>1584</v>
      </c>
      <c r="B1585" s="210" t="s">
        <v>4</v>
      </c>
      <c r="C1585" s="2">
        <v>2025</v>
      </c>
      <c r="D1585" s="2" t="s">
        <v>211</v>
      </c>
      <c r="E1585" s="2" t="s">
        <v>211</v>
      </c>
      <c r="F1585" s="18">
        <v>45778</v>
      </c>
      <c r="G1585" s="2">
        <v>30</v>
      </c>
      <c r="H1585" s="19">
        <v>45800</v>
      </c>
      <c r="I1585" t="s">
        <v>328</v>
      </c>
      <c r="J1585" s="2">
        <v>1</v>
      </c>
      <c r="K1585" s="231" t="s">
        <v>187</v>
      </c>
    </row>
    <row r="1586" spans="1:11">
      <c r="A1586" s="2">
        <f t="shared" si="225"/>
        <v>1585</v>
      </c>
      <c r="B1586" s="210" t="s">
        <v>4</v>
      </c>
      <c r="C1586" s="2">
        <v>2025</v>
      </c>
      <c r="D1586" s="2" t="s">
        <v>211</v>
      </c>
      <c r="E1586" s="2" t="s">
        <v>211</v>
      </c>
      <c r="F1586" s="18">
        <v>45778</v>
      </c>
      <c r="G1586" s="2">
        <v>30</v>
      </c>
      <c r="H1586" s="19">
        <v>45800</v>
      </c>
      <c r="I1586" t="s">
        <v>328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10" t="s">
        <v>4</v>
      </c>
      <c r="C1587" s="2">
        <v>2025</v>
      </c>
      <c r="D1587" s="2" t="s">
        <v>211</v>
      </c>
      <c r="E1587" s="2" t="s">
        <v>211</v>
      </c>
      <c r="F1587" s="18">
        <v>45778</v>
      </c>
      <c r="G1587" s="2">
        <v>30</v>
      </c>
      <c r="H1587" s="19">
        <v>45801</v>
      </c>
      <c r="I1587" t="s">
        <v>1625</v>
      </c>
      <c r="J1587" s="2">
        <v>1</v>
      </c>
      <c r="K1587" s="231" t="s">
        <v>187</v>
      </c>
    </row>
    <row r="1588" spans="1:11">
      <c r="A1588" s="2">
        <f>A1587+1</f>
        <v>1587</v>
      </c>
      <c r="B1588" s="210" t="s">
        <v>4</v>
      </c>
      <c r="C1588" s="2">
        <v>2025</v>
      </c>
      <c r="D1588" s="2" t="s">
        <v>211</v>
      </c>
      <c r="E1588" s="2" t="s">
        <v>211</v>
      </c>
      <c r="F1588" s="18">
        <v>45778</v>
      </c>
      <c r="G1588" s="2">
        <v>30</v>
      </c>
      <c r="H1588" s="19">
        <v>45801</v>
      </c>
      <c r="I1588" t="s">
        <v>1626</v>
      </c>
      <c r="J1588" s="2">
        <v>1</v>
      </c>
      <c r="K1588" s="231" t="s">
        <v>187</v>
      </c>
    </row>
    <row r="1589" spans="1:11">
      <c r="A1589" s="2">
        <f>A1588+1</f>
        <v>1588</v>
      </c>
      <c r="B1589" s="210" t="s">
        <v>4</v>
      </c>
      <c r="C1589" s="2">
        <v>2025</v>
      </c>
      <c r="D1589" s="2" t="s">
        <v>211</v>
      </c>
      <c r="E1589" s="2" t="s">
        <v>211</v>
      </c>
      <c r="F1589" s="18">
        <v>45778</v>
      </c>
      <c r="G1589" s="2">
        <v>30</v>
      </c>
      <c r="H1589" s="19">
        <v>45803</v>
      </c>
      <c r="I1589" s="211" t="s">
        <v>334</v>
      </c>
      <c r="J1589" s="2">
        <v>2</v>
      </c>
      <c r="K1589" s="218" t="s">
        <v>185</v>
      </c>
    </row>
    <row r="1590" spans="1:11">
      <c r="A1590" s="2">
        <f t="shared" ref="A1590:A1591" si="226">A1589+1</f>
        <v>1589</v>
      </c>
      <c r="B1590" s="210" t="s">
        <v>4</v>
      </c>
      <c r="C1590" s="2">
        <v>2025</v>
      </c>
      <c r="D1590" s="2" t="s">
        <v>211</v>
      </c>
      <c r="E1590" s="2" t="s">
        <v>211</v>
      </c>
      <c r="F1590" s="18">
        <v>45778</v>
      </c>
      <c r="G1590" s="2">
        <v>30</v>
      </c>
      <c r="H1590" s="19">
        <v>45805</v>
      </c>
      <c r="I1590" t="s">
        <v>328</v>
      </c>
      <c r="J1590" s="2">
        <v>1</v>
      </c>
      <c r="K1590" s="230" t="s">
        <v>186</v>
      </c>
    </row>
    <row r="1591" spans="1:11">
      <c r="A1591" s="2">
        <f t="shared" si="226"/>
        <v>1590</v>
      </c>
      <c r="B1591" s="210" t="s">
        <v>4</v>
      </c>
      <c r="C1591" s="2">
        <v>2025</v>
      </c>
      <c r="D1591" s="2" t="s">
        <v>211</v>
      </c>
      <c r="E1591" s="2" t="s">
        <v>211</v>
      </c>
      <c r="F1591" s="18">
        <v>45778</v>
      </c>
      <c r="G1591" s="2">
        <v>30</v>
      </c>
      <c r="H1591" s="19">
        <v>45805</v>
      </c>
      <c r="I1591" t="s">
        <v>328</v>
      </c>
      <c r="J1591" s="2">
        <v>1</v>
      </c>
      <c r="K1591" s="230" t="s">
        <v>186</v>
      </c>
    </row>
    <row r="1592" spans="1:11">
      <c r="A1592" s="2">
        <f t="shared" ref="A1592:A1593" si="227">A1591+1</f>
        <v>1591</v>
      </c>
      <c r="B1592" s="210" t="s">
        <v>4</v>
      </c>
      <c r="C1592" s="2">
        <v>2025</v>
      </c>
      <c r="D1592" s="2" t="s">
        <v>211</v>
      </c>
      <c r="E1592" s="2" t="s">
        <v>211</v>
      </c>
      <c r="F1592" s="18">
        <v>45778</v>
      </c>
      <c r="G1592" s="2">
        <v>30</v>
      </c>
      <c r="H1592" s="19">
        <v>45807</v>
      </c>
      <c r="I1592" s="211" t="s">
        <v>334</v>
      </c>
      <c r="J1592" s="2">
        <v>1</v>
      </c>
      <c r="K1592" s="231" t="s">
        <v>187</v>
      </c>
    </row>
    <row r="1593" spans="1:11">
      <c r="A1593" s="2">
        <f t="shared" si="227"/>
        <v>1592</v>
      </c>
      <c r="B1593" s="210" t="s">
        <v>4</v>
      </c>
      <c r="C1593" s="2">
        <v>2025</v>
      </c>
      <c r="D1593" s="2" t="s">
        <v>211</v>
      </c>
      <c r="E1593" s="2" t="s">
        <v>211</v>
      </c>
      <c r="F1593" s="18">
        <v>45778</v>
      </c>
      <c r="G1593" s="2">
        <v>30</v>
      </c>
      <c r="H1593" s="19">
        <v>45807</v>
      </c>
      <c r="I1593" t="s">
        <v>333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10" t="s">
        <v>4</v>
      </c>
      <c r="C1594" s="2">
        <v>2025</v>
      </c>
      <c r="D1594" s="2" t="s">
        <v>211</v>
      </c>
      <c r="E1594" s="2" t="s">
        <v>211</v>
      </c>
      <c r="F1594" s="18">
        <v>45809</v>
      </c>
      <c r="G1594" s="2">
        <v>30</v>
      </c>
      <c r="H1594" s="19">
        <v>45812</v>
      </c>
      <c r="I1594" t="s">
        <v>372</v>
      </c>
      <c r="J1594" s="2">
        <v>1</v>
      </c>
      <c r="K1594" s="230" t="s">
        <v>186</v>
      </c>
    </row>
    <row r="1595" spans="1:11">
      <c r="A1595" s="2">
        <f t="shared" ref="A1595:A1597" si="228">A1594+1</f>
        <v>1594</v>
      </c>
      <c r="B1595" s="210" t="s">
        <v>4</v>
      </c>
      <c r="C1595" s="2">
        <v>2025</v>
      </c>
      <c r="D1595" s="2" t="s">
        <v>211</v>
      </c>
      <c r="E1595" s="2" t="s">
        <v>211</v>
      </c>
      <c r="F1595" s="18">
        <v>45809</v>
      </c>
      <c r="G1595" s="2">
        <v>30</v>
      </c>
      <c r="H1595" s="19">
        <v>45813</v>
      </c>
      <c r="I1595" t="s">
        <v>328</v>
      </c>
      <c r="J1595" s="2">
        <v>1</v>
      </c>
      <c r="K1595" s="218" t="s">
        <v>185</v>
      </c>
    </row>
    <row r="1596" spans="1:11">
      <c r="A1596" s="2">
        <f t="shared" si="228"/>
        <v>1595</v>
      </c>
      <c r="B1596" s="210" t="s">
        <v>4</v>
      </c>
      <c r="C1596" s="2">
        <v>2025</v>
      </c>
      <c r="D1596" s="2" t="s">
        <v>211</v>
      </c>
      <c r="E1596" s="2" t="s">
        <v>211</v>
      </c>
      <c r="F1596" s="18">
        <v>45809</v>
      </c>
      <c r="G1596" s="2">
        <v>30</v>
      </c>
      <c r="H1596" s="19">
        <v>45813</v>
      </c>
      <c r="I1596" t="s">
        <v>372</v>
      </c>
      <c r="J1596" s="2">
        <v>1</v>
      </c>
      <c r="K1596" s="231" t="s">
        <v>187</v>
      </c>
    </row>
    <row r="1597" spans="1:11">
      <c r="A1597" s="2">
        <f t="shared" si="228"/>
        <v>1596</v>
      </c>
      <c r="B1597" s="210" t="s">
        <v>4</v>
      </c>
      <c r="C1597" s="2">
        <v>2025</v>
      </c>
      <c r="D1597" s="2" t="s">
        <v>211</v>
      </c>
      <c r="E1597" s="2" t="s">
        <v>211</v>
      </c>
      <c r="F1597" s="18">
        <v>45809</v>
      </c>
      <c r="G1597" s="2">
        <v>30</v>
      </c>
      <c r="H1597" s="19">
        <v>45813</v>
      </c>
      <c r="I1597" t="s">
        <v>372</v>
      </c>
      <c r="J1597" s="2">
        <v>1</v>
      </c>
      <c r="K1597" s="218" t="s">
        <v>185</v>
      </c>
    </row>
    <row r="1598" spans="1:11">
      <c r="A1598" s="2">
        <f t="shared" ref="A1598:A1599" si="229">A1597+1</f>
        <v>1597</v>
      </c>
      <c r="B1598" s="210" t="s">
        <v>4</v>
      </c>
      <c r="C1598" s="2">
        <v>2025</v>
      </c>
      <c r="D1598" s="2" t="s">
        <v>211</v>
      </c>
      <c r="E1598" s="2" t="s">
        <v>211</v>
      </c>
      <c r="F1598" s="18">
        <v>45809</v>
      </c>
      <c r="G1598" s="2">
        <v>30</v>
      </c>
      <c r="H1598" s="19">
        <v>45814</v>
      </c>
      <c r="I1598" t="s">
        <v>372</v>
      </c>
      <c r="J1598" s="2">
        <v>1</v>
      </c>
      <c r="K1598" s="231" t="s">
        <v>187</v>
      </c>
    </row>
    <row r="1599" spans="1:11">
      <c r="A1599" s="2">
        <f t="shared" si="229"/>
        <v>1598</v>
      </c>
      <c r="B1599" s="210" t="s">
        <v>4</v>
      </c>
      <c r="C1599" s="2">
        <v>2025</v>
      </c>
      <c r="D1599" s="2" t="s">
        <v>211</v>
      </c>
      <c r="E1599" s="2" t="s">
        <v>211</v>
      </c>
      <c r="F1599" s="18">
        <v>45809</v>
      </c>
      <c r="G1599" s="2">
        <v>30</v>
      </c>
      <c r="H1599" s="19">
        <v>45814</v>
      </c>
      <c r="I1599" t="s">
        <v>403</v>
      </c>
      <c r="J1599" s="2">
        <v>2</v>
      </c>
      <c r="K1599" s="221" t="s">
        <v>184</v>
      </c>
    </row>
    <row r="1600" spans="1:11">
      <c r="A1600" s="2">
        <f t="shared" ref="A1600:A1601" si="230">A1599+1</f>
        <v>1599</v>
      </c>
      <c r="B1600" s="210" t="s">
        <v>4</v>
      </c>
      <c r="C1600" s="2">
        <v>2025</v>
      </c>
      <c r="D1600" s="2" t="s">
        <v>211</v>
      </c>
      <c r="E1600" s="2" t="s">
        <v>211</v>
      </c>
      <c r="F1600" s="18">
        <v>45809</v>
      </c>
      <c r="G1600" s="2">
        <v>30</v>
      </c>
      <c r="H1600" s="19">
        <v>45815</v>
      </c>
      <c r="I1600" t="s">
        <v>372</v>
      </c>
      <c r="J1600" s="2">
        <v>1</v>
      </c>
      <c r="K1600" s="238" t="s">
        <v>184</v>
      </c>
    </row>
    <row r="1601" spans="1:11">
      <c r="A1601" s="2">
        <f t="shared" si="230"/>
        <v>1600</v>
      </c>
      <c r="B1601" s="210" t="s">
        <v>4</v>
      </c>
      <c r="C1601" s="2">
        <v>2025</v>
      </c>
      <c r="D1601" s="2" t="s">
        <v>211</v>
      </c>
      <c r="E1601" s="2" t="s">
        <v>211</v>
      </c>
      <c r="F1601" s="18">
        <v>45809</v>
      </c>
      <c r="G1601" s="2">
        <v>30</v>
      </c>
      <c r="H1601" s="19">
        <v>45815</v>
      </c>
      <c r="I1601" s="211" t="s">
        <v>334</v>
      </c>
      <c r="J1601" s="2">
        <v>2</v>
      </c>
      <c r="K1601" s="238" t="s">
        <v>184</v>
      </c>
    </row>
    <row r="1602" spans="1:11">
      <c r="A1602" s="2">
        <f>A1601+1</f>
        <v>1601</v>
      </c>
      <c r="B1602" s="210" t="s">
        <v>4</v>
      </c>
      <c r="C1602" s="2">
        <v>2025</v>
      </c>
      <c r="D1602" s="2" t="s">
        <v>211</v>
      </c>
      <c r="E1602" s="2" t="s">
        <v>211</v>
      </c>
      <c r="F1602" s="18">
        <v>45809</v>
      </c>
      <c r="G1602" s="2">
        <v>30</v>
      </c>
      <c r="H1602" s="19">
        <v>45817</v>
      </c>
      <c r="I1602" t="s">
        <v>384</v>
      </c>
      <c r="J1602" s="2">
        <v>2</v>
      </c>
      <c r="K1602" s="239" t="s">
        <v>188</v>
      </c>
    </row>
    <row r="1603" spans="1:11">
      <c r="A1603" s="2">
        <f>A1602+1</f>
        <v>1602</v>
      </c>
      <c r="B1603" s="210" t="s">
        <v>4</v>
      </c>
      <c r="C1603" s="2">
        <v>2025</v>
      </c>
      <c r="D1603" s="2" t="s">
        <v>211</v>
      </c>
      <c r="E1603" s="2" t="s">
        <v>211</v>
      </c>
      <c r="F1603" s="18">
        <v>45809</v>
      </c>
      <c r="G1603" s="2">
        <v>30</v>
      </c>
      <c r="H1603" s="19">
        <v>45818</v>
      </c>
      <c r="I1603" t="s">
        <v>372</v>
      </c>
      <c r="J1603" s="2">
        <v>1</v>
      </c>
      <c r="K1603" s="240" t="s">
        <v>189</v>
      </c>
    </row>
    <row r="1604" spans="1:11">
      <c r="A1604" s="2">
        <f>A1603+1</f>
        <v>1603</v>
      </c>
      <c r="B1604" s="210" t="s">
        <v>4</v>
      </c>
      <c r="C1604" s="2">
        <v>2025</v>
      </c>
      <c r="D1604" s="2" t="s">
        <v>211</v>
      </c>
      <c r="E1604" s="2" t="s">
        <v>211</v>
      </c>
      <c r="F1604" s="18">
        <v>45809</v>
      </c>
      <c r="G1604" s="2">
        <v>30</v>
      </c>
      <c r="H1604" s="19">
        <v>45819</v>
      </c>
      <c r="I1604" t="s">
        <v>372</v>
      </c>
      <c r="J1604" s="2">
        <v>1</v>
      </c>
      <c r="K1604" s="219" t="s">
        <v>185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5"/>
  <cols>
    <col min="1" max="1" width="18.85546875" customWidth="1"/>
    <col min="2" max="3" width="18.42578125" style="2" customWidth="1"/>
    <col min="5" max="5" width="25.42578125" customWidth="1"/>
    <col min="7" max="7" width="27.42578125" customWidth="1"/>
    <col min="9" max="9" width="18.42578125" style="3" customWidth="1"/>
    <col min="10" max="10" width="14.5703125" style="2" customWidth="1"/>
    <col min="11" max="11" width="19.85546875" style="2" customWidth="1"/>
  </cols>
  <sheetData>
    <row r="1" spans="1:13" s="1" customFormat="1" ht="30">
      <c r="A1" s="4" t="s">
        <v>1491</v>
      </c>
      <c r="B1" s="5" t="s">
        <v>1492</v>
      </c>
      <c r="C1" s="6" t="s">
        <v>234</v>
      </c>
      <c r="E1" s="4" t="s">
        <v>1493</v>
      </c>
      <c r="G1" s="4" t="s">
        <v>1494</v>
      </c>
      <c r="I1" s="11" t="s">
        <v>1495</v>
      </c>
      <c r="J1" s="5" t="s">
        <v>1496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1497</v>
      </c>
      <c r="G2" s="7" t="s">
        <v>275</v>
      </c>
      <c r="I2" s="14" t="s">
        <v>260</v>
      </c>
      <c r="J2" s="15">
        <f>5*63</f>
        <v>315</v>
      </c>
      <c r="K2" s="16">
        <f>J2/32592</f>
        <v>9.6649484536082478E-3</v>
      </c>
      <c r="M2" t="s">
        <v>289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444</v>
      </c>
      <c r="G3" s="7" t="s">
        <v>264</v>
      </c>
      <c r="I3" s="14" t="s">
        <v>279</v>
      </c>
      <c r="J3" s="15">
        <f>4*63</f>
        <v>252</v>
      </c>
      <c r="K3" s="16">
        <f t="shared" ref="K3:K23" si="1">J3/32592</f>
        <v>7.7319587628865982E-3</v>
      </c>
      <c r="M3" t="s">
        <v>266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1498</v>
      </c>
      <c r="G4" s="7" t="s">
        <v>274</v>
      </c>
      <c r="I4" s="14" t="s">
        <v>278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477</v>
      </c>
      <c r="G5" s="7" t="s">
        <v>269</v>
      </c>
      <c r="I5" s="14" t="s">
        <v>1499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1500</v>
      </c>
      <c r="G6" s="7" t="s">
        <v>281</v>
      </c>
      <c r="I6" s="14" t="s">
        <v>1501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725</v>
      </c>
      <c r="G7" s="7" t="s">
        <v>285</v>
      </c>
      <c r="I7" s="14" t="s">
        <v>290</v>
      </c>
      <c r="J7" s="15">
        <f>3*42</f>
        <v>126</v>
      </c>
      <c r="K7" s="16">
        <f t="shared" si="1"/>
        <v>3.8659793814432991E-3</v>
      </c>
    </row>
    <row r="8" spans="1:13">
      <c r="A8" s="7" t="s">
        <v>1502</v>
      </c>
      <c r="B8" s="8">
        <v>188.16</v>
      </c>
      <c r="C8" s="9">
        <f t="shared" si="0"/>
        <v>1.7909254447331602E-2</v>
      </c>
      <c r="E8" s="7" t="s">
        <v>443</v>
      </c>
      <c r="G8" s="7" t="s">
        <v>1503</v>
      </c>
      <c r="I8" s="14" t="s">
        <v>273</v>
      </c>
      <c r="J8" s="15">
        <v>63</v>
      </c>
      <c r="K8" s="16">
        <f t="shared" si="1"/>
        <v>1.9329896907216496E-3</v>
      </c>
    </row>
    <row r="9" spans="1:13">
      <c r="A9" s="7" t="s">
        <v>1504</v>
      </c>
      <c r="B9" s="8">
        <v>188.58</v>
      </c>
      <c r="C9" s="9">
        <f t="shared" si="0"/>
        <v>1.7949230461722969E-2</v>
      </c>
      <c r="E9" s="7" t="s">
        <v>1505</v>
      </c>
      <c r="G9" s="7" t="s">
        <v>1506</v>
      </c>
      <c r="I9" s="14" t="s">
        <v>276</v>
      </c>
      <c r="J9" s="15">
        <v>42</v>
      </c>
      <c r="K9" s="16">
        <f t="shared" si="1"/>
        <v>1.288659793814433E-3</v>
      </c>
    </row>
    <row r="10" spans="1:13">
      <c r="A10" s="7" t="s">
        <v>1507</v>
      </c>
      <c r="B10" s="8">
        <v>188.79</v>
      </c>
      <c r="C10" s="9">
        <f t="shared" si="0"/>
        <v>1.7969218468918649E-2</v>
      </c>
      <c r="E10" s="7" t="s">
        <v>1508</v>
      </c>
      <c r="G10" s="7" t="s">
        <v>1509</v>
      </c>
      <c r="I10" s="14" t="s">
        <v>283</v>
      </c>
      <c r="J10" s="15">
        <f>5*63</f>
        <v>315</v>
      </c>
      <c r="K10" s="16">
        <f t="shared" si="1"/>
        <v>9.6649484536082478E-3</v>
      </c>
    </row>
    <row r="11" spans="1:13">
      <c r="A11" s="7" t="s">
        <v>1510</v>
      </c>
      <c r="B11" s="8">
        <v>188.37</v>
      </c>
      <c r="C11" s="9">
        <f t="shared" si="0"/>
        <v>1.7929242454527285E-2</v>
      </c>
      <c r="E11" s="7" t="s">
        <v>1511</v>
      </c>
      <c r="G11" s="7"/>
      <c r="I11" s="14" t="s">
        <v>280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1512</v>
      </c>
      <c r="B12" s="8">
        <v>188.37</v>
      </c>
      <c r="C12" s="9">
        <f t="shared" si="0"/>
        <v>1.7929242454527285E-2</v>
      </c>
      <c r="E12" s="7" t="s">
        <v>1513</v>
      </c>
      <c r="G12" s="7"/>
      <c r="I12" s="14" t="s">
        <v>282</v>
      </c>
      <c r="J12" s="15">
        <f>3*63</f>
        <v>189</v>
      </c>
      <c r="K12" s="16">
        <f t="shared" si="1"/>
        <v>5.7989690721649487E-3</v>
      </c>
    </row>
    <row r="13" spans="1:13">
      <c r="A13" s="7" t="s">
        <v>1514</v>
      </c>
      <c r="B13" s="8">
        <v>188.16</v>
      </c>
      <c r="C13" s="9">
        <f t="shared" si="0"/>
        <v>1.7909254447331602E-2</v>
      </c>
      <c r="E13" s="7" t="s">
        <v>1515</v>
      </c>
      <c r="G13" s="7"/>
      <c r="I13" s="14" t="s">
        <v>1516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1517</v>
      </c>
      <c r="B14" s="8">
        <v>188.16</v>
      </c>
      <c r="C14" s="9">
        <f t="shared" si="0"/>
        <v>1.7909254447331602E-2</v>
      </c>
      <c r="E14" s="7" t="s">
        <v>1518</v>
      </c>
      <c r="G14" s="7"/>
      <c r="I14" s="14" t="s">
        <v>353</v>
      </c>
      <c r="J14" s="15">
        <f>4*42</f>
        <v>168</v>
      </c>
      <c r="K14" s="16">
        <f t="shared" si="1"/>
        <v>5.1546391752577319E-3</v>
      </c>
    </row>
    <row r="15" spans="1:13">
      <c r="A15" s="7" t="s">
        <v>1519</v>
      </c>
      <c r="B15" s="8">
        <v>188.16</v>
      </c>
      <c r="C15" s="9">
        <f t="shared" si="0"/>
        <v>1.7909254447331602E-2</v>
      </c>
      <c r="E15" s="7" t="s">
        <v>1520</v>
      </c>
      <c r="G15" s="7"/>
      <c r="I15" s="14" t="s">
        <v>347</v>
      </c>
      <c r="J15" s="15">
        <f>3*42</f>
        <v>126</v>
      </c>
      <c r="K15" s="16">
        <f t="shared" si="1"/>
        <v>3.8659793814432991E-3</v>
      </c>
    </row>
    <row r="16" spans="1:13">
      <c r="A16" s="7" t="s">
        <v>1521</v>
      </c>
      <c r="B16" s="8">
        <v>162.54</v>
      </c>
      <c r="C16" s="9">
        <f t="shared" si="0"/>
        <v>1.5470717569458326E-2</v>
      </c>
      <c r="E16" s="7" t="s">
        <v>714</v>
      </c>
      <c r="G16" s="7"/>
      <c r="I16" s="14" t="s">
        <v>284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1522</v>
      </c>
      <c r="B17" s="8" t="s">
        <v>265</v>
      </c>
      <c r="C17" s="9" t="str">
        <f t="shared" si="0"/>
        <v/>
      </c>
      <c r="E17" s="7" t="s">
        <v>1523</v>
      </c>
      <c r="G17" s="7"/>
      <c r="I17" s="14" t="s">
        <v>338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1524</v>
      </c>
      <c r="B18" s="8" t="s">
        <v>265</v>
      </c>
      <c r="C18" s="9" t="str">
        <f t="shared" si="0"/>
        <v/>
      </c>
      <c r="E18" s="7" t="s">
        <v>1525</v>
      </c>
      <c r="I18" s="14" t="s">
        <v>1526</v>
      </c>
      <c r="J18" s="15">
        <f>3*63</f>
        <v>189</v>
      </c>
      <c r="K18" s="16">
        <f t="shared" si="1"/>
        <v>5.7989690721649487E-3</v>
      </c>
    </row>
    <row r="19" spans="1:11">
      <c r="A19" s="7" t="s">
        <v>1527</v>
      </c>
      <c r="B19" s="8">
        <v>188.16</v>
      </c>
      <c r="C19" s="9">
        <f t="shared" si="0"/>
        <v>1.7909254447331602E-2</v>
      </c>
      <c r="E19" s="7" t="s">
        <v>1509</v>
      </c>
      <c r="I19" s="14" t="s">
        <v>1528</v>
      </c>
      <c r="J19" s="15">
        <f>5*42</f>
        <v>210</v>
      </c>
      <c r="K19" s="16">
        <f t="shared" si="1"/>
        <v>6.4432989690721646E-3</v>
      </c>
    </row>
    <row r="20" spans="1:11">
      <c r="A20" s="7" t="s">
        <v>1529</v>
      </c>
      <c r="B20" s="8">
        <v>188.16</v>
      </c>
      <c r="C20" s="9">
        <f t="shared" si="0"/>
        <v>1.7909254447331602E-2</v>
      </c>
      <c r="E20" s="7" t="s">
        <v>901</v>
      </c>
      <c r="I20" s="14" t="s">
        <v>1530</v>
      </c>
      <c r="J20" s="15">
        <f>4*42</f>
        <v>168</v>
      </c>
      <c r="K20" s="16">
        <f t="shared" si="1"/>
        <v>5.1546391752577319E-3</v>
      </c>
    </row>
    <row r="21" spans="1:11">
      <c r="A21" s="7" t="s">
        <v>1531</v>
      </c>
      <c r="B21" s="8">
        <v>188.37</v>
      </c>
      <c r="C21" s="9">
        <f t="shared" si="0"/>
        <v>1.7929242454527285E-2</v>
      </c>
      <c r="E21" s="7" t="s">
        <v>1532</v>
      </c>
      <c r="I21" s="14" t="s">
        <v>1533</v>
      </c>
      <c r="J21" s="15">
        <f>3*42</f>
        <v>126</v>
      </c>
      <c r="K21" s="16">
        <f t="shared" si="1"/>
        <v>3.8659793814432991E-3</v>
      </c>
    </row>
    <row r="22" spans="1:11">
      <c r="A22" s="7" t="s">
        <v>1534</v>
      </c>
      <c r="B22" s="8">
        <v>188.37</v>
      </c>
      <c r="C22" s="9">
        <f t="shared" si="0"/>
        <v>1.7929242454527285E-2</v>
      </c>
      <c r="E22" s="7" t="s">
        <v>1535</v>
      </c>
      <c r="I22" s="14" t="s">
        <v>267</v>
      </c>
      <c r="J22" s="15">
        <v>63</v>
      </c>
      <c r="K22" s="16">
        <f t="shared" si="1"/>
        <v>1.9329896907216496E-3</v>
      </c>
    </row>
    <row r="23" spans="1:11">
      <c r="A23" s="7" t="s">
        <v>1536</v>
      </c>
      <c r="B23" s="8">
        <v>188.16</v>
      </c>
      <c r="C23" s="9">
        <f t="shared" si="0"/>
        <v>1.7909254447331602E-2</v>
      </c>
      <c r="E23" s="7" t="s">
        <v>1537</v>
      </c>
      <c r="I23" s="14" t="s">
        <v>296</v>
      </c>
      <c r="J23" s="15">
        <v>42</v>
      </c>
      <c r="K23" s="16">
        <f t="shared" si="1"/>
        <v>1.288659793814433E-3</v>
      </c>
    </row>
    <row r="24" spans="1:11">
      <c r="A24" s="7" t="s">
        <v>1538</v>
      </c>
      <c r="B24" s="8">
        <v>188.16</v>
      </c>
      <c r="C24" s="9">
        <f t="shared" si="0"/>
        <v>1.7909254447331602E-2</v>
      </c>
      <c r="E24" s="7" t="s">
        <v>1539</v>
      </c>
      <c r="I24" s="14" t="s">
        <v>1503</v>
      </c>
      <c r="J24" s="15"/>
      <c r="K24" s="15"/>
    </row>
    <row r="25" spans="1:11">
      <c r="A25" s="7" t="s">
        <v>1540</v>
      </c>
      <c r="B25" s="8">
        <v>190.05</v>
      </c>
      <c r="C25" s="9">
        <f t="shared" si="0"/>
        <v>1.8089146512092747E-2</v>
      </c>
      <c r="E25" s="10" t="s">
        <v>445</v>
      </c>
      <c r="I25" s="14" t="s">
        <v>1506</v>
      </c>
      <c r="J25" s="15"/>
      <c r="K25" s="15"/>
    </row>
    <row r="26" spans="1:11">
      <c r="A26" s="7" t="s">
        <v>1541</v>
      </c>
      <c r="B26" s="8">
        <v>189.84</v>
      </c>
      <c r="C26" s="9">
        <f t="shared" si="0"/>
        <v>1.8069158504897063E-2</v>
      </c>
      <c r="E26" s="10" t="s">
        <v>450</v>
      </c>
      <c r="I26" s="14" t="s">
        <v>1542</v>
      </c>
      <c r="J26" s="15"/>
      <c r="K26" s="15"/>
    </row>
    <row r="27" spans="1:11">
      <c r="A27" s="7" t="s">
        <v>1543</v>
      </c>
      <c r="B27" s="8">
        <v>162.75</v>
      </c>
      <c r="C27" s="9">
        <f t="shared" si="0"/>
        <v>1.5490705576654008E-2</v>
      </c>
      <c r="I27" s="14" t="s">
        <v>1544</v>
      </c>
      <c r="J27" s="15"/>
      <c r="K27" s="15"/>
    </row>
    <row r="28" spans="1:11">
      <c r="A28" s="7" t="s">
        <v>1545</v>
      </c>
      <c r="B28" s="8">
        <v>161.28</v>
      </c>
      <c r="C28" s="9">
        <f t="shared" si="0"/>
        <v>1.535078952628423E-2</v>
      </c>
    </row>
    <row r="29" spans="1:11">
      <c r="A29" s="7" t="s">
        <v>1524</v>
      </c>
      <c r="B29" s="8" t="s">
        <v>265</v>
      </c>
      <c r="C29" s="9" t="str">
        <f t="shared" si="0"/>
        <v/>
      </c>
    </row>
    <row r="30" spans="1:11">
      <c r="A30" s="7" t="s">
        <v>1546</v>
      </c>
      <c r="B30" s="8">
        <v>188.16</v>
      </c>
      <c r="C30" s="9">
        <f t="shared" si="0"/>
        <v>1.7909254447331602E-2</v>
      </c>
    </row>
    <row r="31" spans="1:11">
      <c r="A31" s="7" t="s">
        <v>1547</v>
      </c>
      <c r="B31" s="8">
        <v>188.16</v>
      </c>
      <c r="C31" s="9">
        <f t="shared" si="0"/>
        <v>1.7909254447331602E-2</v>
      </c>
    </row>
    <row r="32" spans="1:11">
      <c r="A32" s="7" t="s">
        <v>1548</v>
      </c>
      <c r="B32" s="8">
        <v>201.81</v>
      </c>
      <c r="C32" s="9">
        <f t="shared" si="0"/>
        <v>1.9208474915050972E-2</v>
      </c>
    </row>
    <row r="33" spans="1:3">
      <c r="A33" s="7" t="s">
        <v>1549</v>
      </c>
      <c r="B33" s="8">
        <v>189.21</v>
      </c>
      <c r="C33" s="9">
        <f t="shared" si="0"/>
        <v>1.8009194483310016E-2</v>
      </c>
    </row>
    <row r="34" spans="1:3">
      <c r="A34" s="7" t="s">
        <v>1550</v>
      </c>
      <c r="B34" s="8">
        <v>190.05</v>
      </c>
      <c r="C34" s="9">
        <f t="shared" si="0"/>
        <v>1.8089146512092747E-2</v>
      </c>
    </row>
    <row r="35" spans="1:3">
      <c r="A35" s="7" t="s">
        <v>1551</v>
      </c>
      <c r="B35" s="8">
        <v>190.47</v>
      </c>
      <c r="C35" s="9">
        <f t="shared" si="0"/>
        <v>1.8129122526484111E-2</v>
      </c>
    </row>
    <row r="36" spans="1:3">
      <c r="A36" s="7" t="s">
        <v>1552</v>
      </c>
      <c r="B36" s="8">
        <v>190.26</v>
      </c>
      <c r="C36" s="9">
        <f t="shared" si="0"/>
        <v>1.8109134519288427E-2</v>
      </c>
    </row>
    <row r="37" spans="1:3">
      <c r="A37" s="7" t="s">
        <v>1553</v>
      </c>
      <c r="B37" s="8">
        <v>191.1</v>
      </c>
      <c r="C37" s="9">
        <f t="shared" si="0"/>
        <v>1.8189086548071158E-2</v>
      </c>
    </row>
    <row r="38" spans="1:3">
      <c r="A38" s="7" t="s">
        <v>1554</v>
      </c>
      <c r="B38" s="8">
        <v>95.34</v>
      </c>
      <c r="C38" s="9">
        <f t="shared" si="0"/>
        <v>9.0745552668398972E-3</v>
      </c>
    </row>
    <row r="39" spans="1:3">
      <c r="A39" s="7" t="s">
        <v>1555</v>
      </c>
      <c r="B39" s="8">
        <v>161.28</v>
      </c>
      <c r="C39" s="9">
        <f t="shared" si="0"/>
        <v>1.535078952628423E-2</v>
      </c>
    </row>
    <row r="40" spans="1:3">
      <c r="A40" s="7" t="s">
        <v>1556</v>
      </c>
      <c r="B40" s="8" t="s">
        <v>265</v>
      </c>
      <c r="C40" s="9" t="str">
        <f t="shared" si="0"/>
        <v/>
      </c>
    </row>
    <row r="41" spans="1:3">
      <c r="A41" s="7" t="s">
        <v>476</v>
      </c>
      <c r="B41" s="8">
        <v>204.54</v>
      </c>
      <c r="C41" s="9">
        <f t="shared" si="0"/>
        <v>1.9468319008594845E-2</v>
      </c>
    </row>
    <row r="42" spans="1:3">
      <c r="A42" s="7" t="s">
        <v>478</v>
      </c>
      <c r="B42" s="8">
        <v>191.1</v>
      </c>
      <c r="C42" s="9">
        <f t="shared" si="0"/>
        <v>1.8189086548071158E-2</v>
      </c>
    </row>
    <row r="43" spans="1:3">
      <c r="A43" s="7" t="s">
        <v>479</v>
      </c>
      <c r="B43" s="8">
        <v>191.1</v>
      </c>
      <c r="C43" s="9">
        <f t="shared" si="0"/>
        <v>1.8189086548071158E-2</v>
      </c>
    </row>
    <row r="44" spans="1:3">
      <c r="A44" s="7" t="s">
        <v>480</v>
      </c>
      <c r="B44" s="8">
        <v>191.1</v>
      </c>
      <c r="C44" s="9">
        <f t="shared" si="0"/>
        <v>1.8189086548071158E-2</v>
      </c>
    </row>
    <row r="45" spans="1:3">
      <c r="A45" s="7" t="s">
        <v>1557</v>
      </c>
      <c r="B45" s="8">
        <v>191.1</v>
      </c>
      <c r="C45" s="9">
        <f t="shared" si="0"/>
        <v>1.8189086548071158E-2</v>
      </c>
    </row>
    <row r="46" spans="1:3">
      <c r="A46" s="7" t="s">
        <v>1558</v>
      </c>
      <c r="B46" s="8">
        <v>191.1</v>
      </c>
      <c r="C46" s="9">
        <f t="shared" si="0"/>
        <v>1.8189086548071158E-2</v>
      </c>
    </row>
    <row r="47" spans="1:3">
      <c r="A47" s="7" t="s">
        <v>481</v>
      </c>
      <c r="B47" s="8">
        <v>204.54</v>
      </c>
      <c r="C47" s="9">
        <f t="shared" si="0"/>
        <v>1.9468319008594845E-2</v>
      </c>
    </row>
    <row r="48" spans="1:3">
      <c r="A48" s="7" t="s">
        <v>1559</v>
      </c>
      <c r="B48" s="8">
        <v>191.1</v>
      </c>
      <c r="C48" s="9">
        <f t="shared" si="0"/>
        <v>1.8189086548071158E-2</v>
      </c>
    </row>
    <row r="49" spans="1:3">
      <c r="A49" s="7" t="s">
        <v>1560</v>
      </c>
      <c r="B49" s="8">
        <v>81.900000000000006</v>
      </c>
      <c r="C49" s="9">
        <f t="shared" si="0"/>
        <v>7.7953228063162112E-3</v>
      </c>
    </row>
    <row r="50" spans="1:3">
      <c r="A50" s="7" t="s">
        <v>1561</v>
      </c>
      <c r="B50" s="8">
        <v>147.84</v>
      </c>
      <c r="C50" s="9">
        <f t="shared" si="0"/>
        <v>1.4071557065760545E-2</v>
      </c>
    </row>
    <row r="51" spans="1:3">
      <c r="A51" s="7" t="s">
        <v>1562</v>
      </c>
      <c r="B51" s="8" t="s">
        <v>265</v>
      </c>
      <c r="C51" s="9" t="str">
        <f t="shared" si="0"/>
        <v/>
      </c>
    </row>
    <row r="52" spans="1:3">
      <c r="A52" s="7" t="s">
        <v>1563</v>
      </c>
      <c r="B52" s="8">
        <v>201.6</v>
      </c>
      <c r="C52" s="9">
        <f t="shared" si="0"/>
        <v>1.9188486907855289E-2</v>
      </c>
    </row>
    <row r="53" spans="1:3">
      <c r="A53" s="7" t="s">
        <v>1564</v>
      </c>
      <c r="B53" s="8">
        <v>188.16</v>
      </c>
      <c r="C53" s="9">
        <f t="shared" si="0"/>
        <v>1.7909254447331602E-2</v>
      </c>
    </row>
    <row r="54" spans="1:3">
      <c r="A54" s="7" t="s">
        <v>1565</v>
      </c>
      <c r="B54" s="8">
        <v>188.16</v>
      </c>
      <c r="C54" s="9">
        <f t="shared" si="0"/>
        <v>1.7909254447331602E-2</v>
      </c>
    </row>
    <row r="55" spans="1:3">
      <c r="A55" s="7" t="s">
        <v>1566</v>
      </c>
      <c r="B55" s="8">
        <v>188.16</v>
      </c>
      <c r="C55" s="9">
        <f t="shared" si="0"/>
        <v>1.7909254447331602E-2</v>
      </c>
    </row>
    <row r="56" spans="1:3">
      <c r="A56" s="7" t="s">
        <v>1567</v>
      </c>
      <c r="B56" s="8">
        <v>188.37</v>
      </c>
      <c r="C56" s="9">
        <f t="shared" si="0"/>
        <v>1.7929242454527285E-2</v>
      </c>
    </row>
    <row r="57" spans="1:3">
      <c r="A57" s="7" t="s">
        <v>1568</v>
      </c>
      <c r="B57" s="8">
        <v>188.58</v>
      </c>
      <c r="C57" s="9">
        <f t="shared" si="0"/>
        <v>1.7949230461722969E-2</v>
      </c>
    </row>
    <row r="58" spans="1:3">
      <c r="A58" s="7" t="s">
        <v>1569</v>
      </c>
      <c r="B58" s="8">
        <v>188.16</v>
      </c>
      <c r="C58" s="9">
        <f t="shared" si="0"/>
        <v>1.7909254447331602E-2</v>
      </c>
    </row>
    <row r="59" spans="1:3">
      <c r="A59" s="7" t="s">
        <v>1570</v>
      </c>
      <c r="B59" s="8">
        <v>190.05</v>
      </c>
      <c r="C59" s="9">
        <f t="shared" si="0"/>
        <v>1.8089146512092747E-2</v>
      </c>
    </row>
    <row r="60" spans="1:3">
      <c r="A60" s="7" t="s">
        <v>1571</v>
      </c>
      <c r="B60" s="8">
        <v>161.28</v>
      </c>
      <c r="C60" s="9">
        <f t="shared" si="0"/>
        <v>1.535078952628423E-2</v>
      </c>
    </row>
    <row r="61" spans="1:3">
      <c r="A61" s="7" t="s">
        <v>1572</v>
      </c>
      <c r="B61" s="8">
        <v>80.64</v>
      </c>
      <c r="C61" s="9">
        <f t="shared" si="0"/>
        <v>7.6753947631421149E-3</v>
      </c>
    </row>
    <row r="62" spans="1:3">
      <c r="A62" s="7" t="s">
        <v>1573</v>
      </c>
      <c r="B62" s="8" t="s">
        <v>265</v>
      </c>
      <c r="C62" s="9" t="str">
        <f t="shared" si="0"/>
        <v/>
      </c>
    </row>
    <row r="63" spans="1:3">
      <c r="A63" s="7" t="s">
        <v>1574</v>
      </c>
      <c r="B63" s="8">
        <v>191.73</v>
      </c>
      <c r="C63" s="9">
        <f t="shared" si="0"/>
        <v>1.8249050569658205E-2</v>
      </c>
    </row>
    <row r="64" spans="1:3">
      <c r="A64" s="7" t="s">
        <v>1575</v>
      </c>
      <c r="B64" s="8">
        <v>192.57</v>
      </c>
      <c r="C64" s="9">
        <f t="shared" si="0"/>
        <v>1.8329002598440936E-2</v>
      </c>
    </row>
    <row r="65" spans="1:3">
      <c r="A65" s="7" t="s">
        <v>1576</v>
      </c>
      <c r="B65" s="8">
        <v>192.57</v>
      </c>
      <c r="C65" s="9">
        <f t="shared" si="0"/>
        <v>1.8329002598440936E-2</v>
      </c>
    </row>
    <row r="66" spans="1:3">
      <c r="A66" s="7" t="s">
        <v>1577</v>
      </c>
      <c r="B66" s="8">
        <v>191.94</v>
      </c>
      <c r="C66" s="9">
        <f t="shared" si="0"/>
        <v>1.8269038576853889E-2</v>
      </c>
    </row>
    <row r="67" spans="1:3">
      <c r="A67" s="7" t="s">
        <v>1578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1579</v>
      </c>
      <c r="B68" s="8">
        <v>191.1</v>
      </c>
      <c r="C68" s="9">
        <f t="shared" si="2"/>
        <v>1.8189086548071158E-2</v>
      </c>
    </row>
    <row r="69" spans="1:3">
      <c r="A69" s="7" t="s">
        <v>1580</v>
      </c>
      <c r="B69" s="8">
        <v>191.1</v>
      </c>
      <c r="C69" s="9">
        <f t="shared" si="2"/>
        <v>1.8189086548071158E-2</v>
      </c>
    </row>
    <row r="70" spans="1:3">
      <c r="A70" s="7" t="s">
        <v>1581</v>
      </c>
      <c r="B70" s="8">
        <v>191.1</v>
      </c>
      <c r="C70" s="9">
        <f t="shared" si="2"/>
        <v>1.8189086548071158E-2</v>
      </c>
    </row>
    <row r="71" spans="1:3">
      <c r="A71" s="7" t="s">
        <v>1582</v>
      </c>
      <c r="B71" s="8">
        <v>136.08000000000001</v>
      </c>
      <c r="C71" s="9">
        <f t="shared" si="2"/>
        <v>1.2952228662802321E-2</v>
      </c>
    </row>
    <row r="72" spans="1:3">
      <c r="A72" s="7" t="s">
        <v>1583</v>
      </c>
      <c r="B72" s="8" t="s">
        <v>265</v>
      </c>
      <c r="C72" s="9" t="str">
        <f t="shared" si="2"/>
        <v/>
      </c>
    </row>
    <row r="73" spans="1:3">
      <c r="A73" s="7" t="s">
        <v>1584</v>
      </c>
      <c r="B73" s="8" t="s">
        <v>265</v>
      </c>
      <c r="C73" s="9" t="str">
        <f t="shared" si="2"/>
        <v/>
      </c>
    </row>
    <row r="74" spans="1:3">
      <c r="A74" s="7" t="s">
        <v>1585</v>
      </c>
      <c r="B74" s="8">
        <v>7073.85</v>
      </c>
      <c r="C74" s="9">
        <f t="shared" si="2"/>
        <v>0.67329602238656816</v>
      </c>
    </row>
    <row r="75" spans="1:3">
      <c r="A75" s="7" t="s">
        <v>1586</v>
      </c>
      <c r="B75" s="8">
        <v>3432.45</v>
      </c>
      <c r="C75" s="9">
        <f t="shared" si="2"/>
        <v>0.32670397761343195</v>
      </c>
    </row>
    <row r="76" spans="1:3">
      <c r="A76" s="7" t="s">
        <v>1587</v>
      </c>
      <c r="B76" s="8">
        <f>B74</f>
        <v>7073.85</v>
      </c>
      <c r="C76" s="9">
        <f t="shared" si="2"/>
        <v>0.67329602238656816</v>
      </c>
    </row>
    <row r="77" spans="1:3">
      <c r="A77" s="7" t="s">
        <v>1588</v>
      </c>
      <c r="B77" s="8">
        <f>B74</f>
        <v>7073.85</v>
      </c>
      <c r="C77" s="9">
        <f t="shared" si="2"/>
        <v>0.67329602238656816</v>
      </c>
    </row>
    <row r="78" spans="1:3">
      <c r="A78" s="7" t="s">
        <v>1589</v>
      </c>
      <c r="B78" s="8">
        <f>B75</f>
        <v>3432.45</v>
      </c>
      <c r="C78" s="9">
        <f t="shared" si="2"/>
        <v>0.32670397761343195</v>
      </c>
    </row>
    <row r="79" spans="1:3">
      <c r="A79" s="7" t="s">
        <v>1590</v>
      </c>
      <c r="B79" s="8">
        <v>10506.3</v>
      </c>
      <c r="C79" s="9">
        <f t="shared" si="2"/>
        <v>1</v>
      </c>
    </row>
    <row r="80" spans="1:3">
      <c r="A80" s="7" t="s">
        <v>713</v>
      </c>
      <c r="B80" s="8">
        <v>10506.3</v>
      </c>
      <c r="C80" s="9">
        <f t="shared" si="2"/>
        <v>1</v>
      </c>
    </row>
    <row r="81" spans="1:3">
      <c r="A81" s="7" t="s">
        <v>1591</v>
      </c>
      <c r="B81" s="8">
        <f>B74</f>
        <v>7073.85</v>
      </c>
      <c r="C81" s="9">
        <f t="shared" si="2"/>
        <v>0.67329602238656816</v>
      </c>
    </row>
    <row r="82" spans="1:3">
      <c r="A82" s="7" t="s">
        <v>1592</v>
      </c>
      <c r="B82" s="8">
        <f>B75</f>
        <v>3432.45</v>
      </c>
      <c r="C82" s="9">
        <f t="shared" si="2"/>
        <v>0.32670397761343195</v>
      </c>
    </row>
    <row r="83" spans="1:3">
      <c r="A83" s="7" t="s">
        <v>1593</v>
      </c>
      <c r="B83" s="8">
        <f>B74</f>
        <v>7073.85</v>
      </c>
      <c r="C83" s="9">
        <f t="shared" si="2"/>
        <v>0.67329602238656816</v>
      </c>
    </row>
    <row r="84" spans="1:3">
      <c r="A84" s="7" t="s">
        <v>1594</v>
      </c>
      <c r="B84" s="8">
        <f>B75</f>
        <v>3432.45</v>
      </c>
      <c r="C84" s="9">
        <f t="shared" si="2"/>
        <v>0.32670397761343195</v>
      </c>
    </row>
    <row r="85" spans="1:3">
      <c r="A85" s="7" t="s">
        <v>1595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1596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1597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1598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1599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1600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1601</v>
      </c>
      <c r="B91" s="8">
        <v>0</v>
      </c>
      <c r="C91" s="9">
        <f t="shared" si="2"/>
        <v>0</v>
      </c>
    </row>
    <row r="92" spans="1:3">
      <c r="A92" s="7" t="s">
        <v>1602</v>
      </c>
      <c r="B92" s="8">
        <v>0</v>
      </c>
      <c r="C92" s="9">
        <f t="shared" si="2"/>
        <v>0</v>
      </c>
    </row>
    <row r="93" spans="1:3">
      <c r="A93" s="7" t="s">
        <v>1603</v>
      </c>
      <c r="B93" s="8">
        <v>0</v>
      </c>
      <c r="C93" s="9">
        <f t="shared" si="2"/>
        <v>0</v>
      </c>
    </row>
    <row r="94" spans="1:3">
      <c r="A94" s="7" t="s">
        <v>1604</v>
      </c>
      <c r="B94" s="8">
        <f>B80</f>
        <v>10506.3</v>
      </c>
      <c r="C94" s="9">
        <f t="shared" si="2"/>
        <v>1</v>
      </c>
    </row>
    <row r="95" spans="1:3">
      <c r="A95" s="7" t="s">
        <v>1605</v>
      </c>
      <c r="B95" s="8">
        <f>B94</f>
        <v>10506.3</v>
      </c>
      <c r="C95" s="9">
        <f t="shared" si="2"/>
        <v>1</v>
      </c>
    </row>
    <row r="96" spans="1:3">
      <c r="A96" s="7" t="s">
        <v>1606</v>
      </c>
      <c r="B96" s="8">
        <v>13.02</v>
      </c>
      <c r="C96" s="9">
        <f t="shared" si="2"/>
        <v>1.2392564461323208E-3</v>
      </c>
    </row>
    <row r="97" spans="1:3">
      <c r="A97" s="7" t="s">
        <v>1607</v>
      </c>
      <c r="B97" s="8">
        <v>13.23</v>
      </c>
      <c r="C97" s="9">
        <f t="shared" si="2"/>
        <v>1.2592444533280032E-3</v>
      </c>
    </row>
    <row r="98" spans="1:3">
      <c r="A98" s="7" t="s">
        <v>447</v>
      </c>
      <c r="B98" s="8">
        <v>13.44</v>
      </c>
      <c r="C98" s="9">
        <f t="shared" si="2"/>
        <v>1.2792324605236857E-3</v>
      </c>
    </row>
    <row r="99" spans="1:3">
      <c r="A99" s="7" t="s">
        <v>473</v>
      </c>
      <c r="B99" s="8">
        <v>13.65</v>
      </c>
      <c r="C99" s="9">
        <f t="shared" si="2"/>
        <v>1.2992204677193685E-3</v>
      </c>
    </row>
    <row r="100" spans="1:3">
      <c r="A100" s="7" t="s">
        <v>1608</v>
      </c>
      <c r="B100" s="8">
        <v>13.86</v>
      </c>
      <c r="C100" s="9">
        <f t="shared" si="2"/>
        <v>1.319208474915051E-3</v>
      </c>
    </row>
    <row r="101" spans="1:3">
      <c r="A101" s="7" t="s">
        <v>1609</v>
      </c>
      <c r="B101" s="8">
        <v>6.51</v>
      </c>
      <c r="C101" s="9">
        <f t="shared" si="2"/>
        <v>6.1962822306616038E-4</v>
      </c>
    </row>
    <row r="102" spans="1:3">
      <c r="A102" s="7" t="s">
        <v>1610</v>
      </c>
      <c r="B102" s="8">
        <v>6.6150000000000002</v>
      </c>
      <c r="C102" s="9">
        <f t="shared" si="2"/>
        <v>6.2962222666400162E-4</v>
      </c>
    </row>
    <row r="103" spans="1:3">
      <c r="A103" s="7" t="s">
        <v>1611</v>
      </c>
      <c r="B103" s="8">
        <v>6.72</v>
      </c>
      <c r="C103" s="9">
        <f t="shared" si="2"/>
        <v>6.3961623026184287E-4</v>
      </c>
    </row>
    <row r="104" spans="1:3">
      <c r="A104" s="7" t="s">
        <v>1612</v>
      </c>
      <c r="B104" s="8">
        <v>6.8250000000000002</v>
      </c>
      <c r="C104" s="9">
        <f t="shared" si="2"/>
        <v>6.4961023385968423E-4</v>
      </c>
    </row>
    <row r="105" spans="1:3">
      <c r="A105" s="7" t="s">
        <v>1613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067C5F7-EED8-486A-9F5E-1D01170319CF}">
  <ds:schemaRefs>
    <ds:schemaRef ds:uri="http://purl.org/dc/dcmitype/"/>
    <ds:schemaRef ds:uri="http://purl.org/dc/elements/1.1/"/>
    <ds:schemaRef ds:uri="http://schemas.microsoft.com/office/2006/documentManagement/types"/>
    <ds:schemaRef ds:uri="fc7a6a76-1c0e-42c8-b8bb-e7dae130d739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d16c97b0-8c68-4a48-9e8f-dd7460dbc509"/>
  </ds:schemaRefs>
</ds:datastoreItem>
</file>

<file path=customXml/itemProps3.xml><?xml version="1.0" encoding="utf-8"?>
<ds:datastoreItem xmlns:ds="http://schemas.openxmlformats.org/officeDocument/2006/customXml" ds:itemID="{10E25DE4-0FB7-4CB5-840D-B7125D77EB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70C3DE8-0F35-44B0-9170-D8A6AFCE6E2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Modelling New</vt:lpstr>
      <vt:lpstr>Monthly KPI</vt:lpstr>
      <vt:lpstr>Daily KPI</vt:lpstr>
      <vt:lpstr>Raw Data</vt:lpstr>
      <vt:lpstr>Inv_SY</vt:lpstr>
      <vt:lpstr>Inv_SY_Dev</vt:lpstr>
      <vt:lpstr>Tracker_BD</vt:lpstr>
      <vt:lpstr>Plant 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Srinivas M N</cp:lastModifiedBy>
  <cp:revision/>
  <dcterms:created xsi:type="dcterms:W3CDTF">2015-06-05T18:17:00Z</dcterms:created>
  <dcterms:modified xsi:type="dcterms:W3CDTF">2025-06-13T01:37:47Z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