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Дата выдачи</v>
      </c>
      <c r="B1" t="str">
        <v/>
      </c>
      <c r="C1" t="str">
        <v>Ст.отправителя</v>
      </c>
      <c r="D1" t="str">
        <v>Ст.назначения</v>
      </c>
      <c r="E1" t="str">
        <v>Отправитель</v>
      </c>
      <c r="F1" t="str">
        <v>Получатель</v>
      </c>
      <c r="G1" t="str">
        <v>Груз</v>
      </c>
      <c r="H1" t="str">
        <v>Кол-во вагонов</v>
      </c>
      <c r="I1" t="str">
        <v>Возврат</v>
      </c>
      <c r="J1" t="str">
        <v>Объем</v>
      </c>
      <c r="K1" t="str">
        <v>узб</v>
      </c>
      <c r="L1" t="str">
        <v>Рус</v>
      </c>
      <c r="M1" t="str">
        <v>Ира</v>
      </c>
      <c r="N1" t="str">
        <v>Енг</v>
      </c>
      <c r="O1" t="str">
        <v>Тж</v>
      </c>
      <c r="P1" t="str">
        <v>Обш.ставка</v>
      </c>
      <c r="Q1" t="str">
        <v>Доп.сбор</v>
      </c>
      <c r="R1" t="str">
        <v>Цена за тонну</v>
      </c>
      <c r="S1" t="str">
        <v>ТЛГ Сумма</v>
      </c>
      <c r="T1" t="str">
        <v>Доллар</v>
      </c>
      <c r="U1" t="str">
        <v>Общая цена</v>
      </c>
      <c r="V1" t="str">
        <v>Кол ваг по факту</v>
      </c>
      <c r="W1" t="str">
        <v>Объем по факту</v>
      </c>
      <c r="X1" t="str">
        <v>Цена/тон по факту</v>
      </c>
      <c r="Y1" t="str">
        <v>Общая цена по факту</v>
      </c>
      <c r="Z1" t="str">
        <v>Поступая</v>
      </c>
      <c r="AA1" t="str">
        <v>Сальдо</v>
      </c>
      <c r="AB1" t="str">
        <v>Дополнительная информация</v>
      </c>
    </row>
    <row r="2" xml:space="preserve">
      <c r="A2" s="1">
        <v>44877.000127314815</v>
      </c>
      <c r="B2" t="str" xml:space="preserve">
        <v xml:space="preserve">узб 12345678-682
Рус 12345689-692
</v>
      </c>
      <c r="C2" t="str">
        <v>Тошкент</v>
      </c>
      <c r="D2" t="str">
        <v>Андижон</v>
      </c>
      <c r="E2" t="str">
        <v>Сардор</v>
      </c>
      <c r="F2" t="str">
        <v>Дусмат</v>
      </c>
      <c r="G2" t="str">
        <v>asd/спс</v>
      </c>
      <c r="H2">
        <v>30</v>
      </c>
      <c r="I2">
        <v>5</v>
      </c>
      <c r="J2">
        <v>400</v>
      </c>
      <c r="K2">
        <v>7.2</v>
      </c>
      <c r="L2">
        <v>11.5</v>
      </c>
      <c r="P2">
        <f t="array" ref="P2:P4">K2:K4+L2:L4+M2:M4+N2:N4+O2:O4</f>
      </c>
      <c r="Q2">
        <v>660</v>
      </c>
      <c r="R2">
        <f t="array" ref="R2:R4">(Q2:Q4/(J2:J4/V2:V4))+P2:P4</f>
      </c>
      <c r="S2">
        <v>5001</v>
      </c>
      <c r="T2">
        <v>0.4551</v>
      </c>
      <c r="U2">
        <f t="array" ref="U2:U4">Q2:Q4*V2:V4+J2:J4*P2:P4</f>
      </c>
      <c r="V2">
        <f t="array" ref="V2:V4">H2:H4-I2:I4</f>
      </c>
      <c r="W2">
        <v>400</v>
      </c>
      <c r="X2">
        <f t="array" ref="X2:X4">(Q2:Q4/(W2:W4/V2:V4))+P2:P4</f>
      </c>
      <c r="Y2">
        <f t="array" ref="Y2:Y4">W2:W4*X2:X4</f>
      </c>
      <c r="Z2">
        <v>20000</v>
      </c>
      <c r="AA2">
        <f t="array" ref="AA2:AA4">Z2:Z4-Y2:Y4</f>
      </c>
      <c r="AB2" t="str">
        <v>Нмадур йозилди  sds</v>
      </c>
    </row>
    <row r="3" xml:space="preserve">
      <c r="A3" s="1">
        <v>153353.00012731482</v>
      </c>
      <c r="B3" t="str" xml:space="preserve">
        <v xml:space="preserve">узб 789-789
</v>
      </c>
      <c r="C3" t="str">
        <v>senderStation</v>
      </c>
      <c r="D3" t="str">
        <v>asdsadsa</v>
      </c>
      <c r="E3" t="str">
        <v>asd</v>
      </c>
      <c r="F3" t="str">
        <v>sad</v>
      </c>
      <c r="G3" t="str">
        <v>sd/спс</v>
      </c>
      <c r="H3">
        <v>4564</v>
      </c>
      <c r="I3">
        <v>0</v>
      </c>
      <c r="J3">
        <v>544564655</v>
      </c>
      <c r="K3">
        <v>7.2</v>
      </c>
      <c r="Q3">
        <v>789</v>
      </c>
      <c r="S3">
        <v>100001</v>
      </c>
      <c r="T3">
        <v>9.1001</v>
      </c>
      <c r="W3">
        <v>544564655</v>
      </c>
      <c r="Z3">
        <v>0</v>
      </c>
    </row>
    <row r="4" xml:space="preserve">
      <c r="A4" s="1">
        <v>151435.00012731482</v>
      </c>
      <c r="B4" t="str" xml:space="preserve">
        <v xml:space="preserve">узб 45564-4566
</v>
      </c>
      <c r="C4" t="str">
        <v>Тошкент</v>
      </c>
      <c r="D4" t="str">
        <v>Андижон</v>
      </c>
      <c r="E4" t="str">
        <v>Muhammad Ali</v>
      </c>
      <c r="F4" t="str">
        <v>Sardor oka</v>
      </c>
      <c r="G4" t="str">
        <v>asdf/спс</v>
      </c>
      <c r="H4">
        <v>12</v>
      </c>
      <c r="I4">
        <v>0</v>
      </c>
      <c r="J4">
        <v>121</v>
      </c>
      <c r="K4">
        <v>7.2</v>
      </c>
      <c r="Q4">
        <v>485</v>
      </c>
      <c r="S4">
        <v>100000</v>
      </c>
      <c r="T4">
        <v>9.1</v>
      </c>
      <c r="W4">
        <v>121</v>
      </c>
      <c r="Z4">
        <v>0</v>
      </c>
    </row>
  </sheetData>
  <mergeCells count="1">
    <mergeCell ref="S1:T1"/>
  </mergeCells>
  <ignoredErrors>
    <ignoredError numberStoredAsText="1" sqref="A1:A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