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mean_end">Sheet2!$B$18</definedName>
    <definedName name="mean_inventory">Sheet2!$B$19</definedName>
    <definedName name="Pal_Workbook_GUID" hidden="1">"D8TTT52GZYB85F3ZLFQR66VW"</definedName>
    <definedName name="profit">Sheet2!$B$35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25725"/>
</workbook>
</file>

<file path=xl/calcChain.xml><?xml version="1.0" encoding="utf-8"?>
<calcChain xmlns="http://schemas.openxmlformats.org/spreadsheetml/2006/main">
  <c r="E12" i="2"/>
  <c r="B13"/>
  <c r="F13"/>
  <c r="D12"/>
  <c r="H12"/>
  <c r="E13"/>
  <c r="B3"/>
  <c r="B12"/>
  <c r="G13"/>
  <c r="C12"/>
  <c r="G12"/>
  <c r="D13"/>
  <c r="H13"/>
  <c r="F12"/>
  <c r="C13"/>
  <c r="B32" l="1"/>
  <c r="B18"/>
  <c r="B28"/>
  <c r="B29"/>
  <c r="B23" l="1"/>
  <c r="B26" s="1"/>
  <c r="B22"/>
  <c r="B25" s="1"/>
  <c r="B31" l="1"/>
  <c r="C15"/>
  <c r="C18" s="1"/>
  <c r="C22" l="1"/>
  <c r="C25" s="1"/>
  <c r="C23"/>
  <c r="C26" s="1"/>
  <c r="C29"/>
  <c r="C28"/>
  <c r="C32"/>
  <c r="C31" l="1"/>
  <c r="D15"/>
  <c r="D28" s="1"/>
  <c r="D29" l="1"/>
  <c r="D32"/>
  <c r="D18"/>
  <c r="D22" l="1"/>
  <c r="D25" s="1"/>
  <c r="D23"/>
  <c r="D26" s="1"/>
  <c r="D31" l="1"/>
  <c r="E15"/>
  <c r="E32" s="1"/>
  <c r="E29" l="1"/>
  <c r="E18"/>
  <c r="E28"/>
  <c r="E23" l="1"/>
  <c r="E26" s="1"/>
  <c r="E22"/>
  <c r="E25" s="1"/>
  <c r="E31" l="1"/>
  <c r="F15"/>
  <c r="F29" s="1"/>
  <c r="F18" l="1"/>
  <c r="F32"/>
  <c r="F28"/>
  <c r="F22" l="1"/>
  <c r="F25" s="1"/>
  <c r="F23"/>
  <c r="F26" s="1"/>
  <c r="F31" l="1"/>
  <c r="G15"/>
  <c r="G29" s="1"/>
  <c r="G28" l="1"/>
  <c r="G32"/>
  <c r="G18"/>
  <c r="G22" s="1"/>
  <c r="G25" s="1"/>
  <c r="G23" l="1"/>
  <c r="G26" s="1"/>
  <c r="G31" s="1"/>
  <c r="H15" l="1"/>
  <c r="H18" s="1"/>
  <c r="L48"/>
  <c r="G47"/>
  <c r="B46"/>
  <c r="I48"/>
  <c r="D47"/>
  <c r="K49"/>
  <c r="F48"/>
  <c r="L46"/>
  <c r="H49"/>
  <c r="C48"/>
  <c r="I46"/>
  <c r="J47"/>
  <c r="E49"/>
  <c r="K47"/>
  <c r="F46"/>
  <c r="B49"/>
  <c r="H47"/>
  <c r="C46"/>
  <c r="J48"/>
  <c r="E47"/>
  <c r="L49"/>
  <c r="G48"/>
  <c r="B47"/>
  <c r="F47"/>
  <c r="I49"/>
  <c r="D48"/>
  <c r="J46"/>
  <c r="F49"/>
  <c r="L47"/>
  <c r="G46"/>
  <c r="C49"/>
  <c r="I47"/>
  <c r="D46"/>
  <c r="K48"/>
  <c r="B19"/>
  <c r="H48"/>
  <c r="C47"/>
  <c r="J49"/>
  <c r="E48"/>
  <c r="K46"/>
  <c r="G49"/>
  <c r="B48"/>
  <c r="H46"/>
  <c r="D49"/>
  <c r="E46"/>
  <c r="H32" l="1"/>
  <c r="H28"/>
  <c r="H29"/>
  <c r="H23"/>
  <c r="H26" s="1"/>
  <c r="H22"/>
  <c r="H25" s="1"/>
  <c r="H31" l="1"/>
  <c r="I44"/>
  <c r="D43"/>
  <c r="J41"/>
  <c r="F44"/>
  <c r="L42"/>
  <c r="G41"/>
  <c r="C44"/>
  <c r="I42"/>
  <c r="D41"/>
  <c r="K43"/>
  <c r="F42"/>
  <c r="H43"/>
  <c r="C42"/>
  <c r="J44"/>
  <c r="E43"/>
  <c r="K41"/>
  <c r="G44"/>
  <c r="B43"/>
  <c r="D44"/>
  <c r="E41"/>
  <c r="B35"/>
  <c r="L43"/>
  <c r="G42"/>
  <c r="B41"/>
  <c r="I43"/>
  <c r="D42"/>
  <c r="K44"/>
  <c r="F43"/>
  <c r="L41"/>
  <c r="H44"/>
  <c r="C43"/>
  <c r="I41"/>
  <c r="E44"/>
  <c r="K42"/>
  <c r="F41"/>
  <c r="B44"/>
  <c r="H42"/>
  <c r="C41"/>
  <c r="J43"/>
  <c r="E42"/>
  <c r="L44"/>
  <c r="G43"/>
  <c r="B42"/>
  <c r="H41"/>
  <c r="J42"/>
</calcChain>
</file>

<file path=xl/sharedStrings.xml><?xml version="1.0" encoding="utf-8"?>
<sst xmlns="http://schemas.openxmlformats.org/spreadsheetml/2006/main" count="46" uniqueCount="42">
  <si>
    <t>Input Parameters</t>
  </si>
  <si>
    <t>Objective Function</t>
  </si>
  <si>
    <t>revenue generated per car rental</t>
  </si>
  <si>
    <t>s</t>
  </si>
  <si>
    <t>rebalancing s</t>
  </si>
  <si>
    <t>rebalancing S</t>
  </si>
  <si>
    <t>fixed cost for pickup and delivery</t>
  </si>
  <si>
    <t>delivery charges per bike</t>
  </si>
  <si>
    <t>Total no of slots available</t>
  </si>
  <si>
    <t>no empty slots credit incurred</t>
  </si>
  <si>
    <t>Day 1</t>
  </si>
  <si>
    <t>Day 2</t>
  </si>
  <si>
    <t>Days</t>
  </si>
  <si>
    <t>Inventory at start of the day</t>
  </si>
  <si>
    <t>Decision Variable</t>
  </si>
  <si>
    <t>Intermediate Calculation</t>
  </si>
  <si>
    <t>Delivery Cost</t>
  </si>
  <si>
    <t>Pickup Cost</t>
  </si>
  <si>
    <t>shortage cost per user</t>
  </si>
  <si>
    <t>total shortage cost</t>
  </si>
  <si>
    <t>total inconvenience charge</t>
  </si>
  <si>
    <t>Total cost</t>
  </si>
  <si>
    <t>Revenue</t>
  </si>
  <si>
    <t>Total profit</t>
  </si>
  <si>
    <t>Mean end of day inventory</t>
  </si>
  <si>
    <t>Day 3</t>
  </si>
  <si>
    <t>Day 4</t>
  </si>
  <si>
    <t>Day 5</t>
  </si>
  <si>
    <t>Day 6</t>
  </si>
  <si>
    <t>Day 7</t>
  </si>
  <si>
    <t>Request(Poisson Distribution)</t>
  </si>
  <si>
    <t>Returns(Uniform Distribution)</t>
  </si>
  <si>
    <t>Inventory at end of each the day</t>
  </si>
  <si>
    <t>Total Bikes delivered</t>
  </si>
  <si>
    <t>Total Bikes picked up</t>
  </si>
  <si>
    <t>simulations</t>
  </si>
  <si>
    <t>profit:</t>
  </si>
  <si>
    <t>mean</t>
  </si>
  <si>
    <t>standard deviation</t>
  </si>
  <si>
    <t>min</t>
  </si>
  <si>
    <t>max</t>
  </si>
  <si>
    <t>mean end of day inventory: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</si>
</sst>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38" zoomScale="110" zoomScaleNormal="110" workbookViewId="0">
      <selection activeCell="A59" sqref="A59"/>
    </sheetView>
  </sheetViews>
  <sheetFormatPr defaultRowHeight="15"/>
  <cols>
    <col min="1" max="1" width="30.875" bestFit="1" customWidth="1"/>
    <col min="2" max="2" width="9.625" bestFit="1" customWidth="1"/>
    <col min="3" max="3" width="11.75" bestFit="1" customWidth="1"/>
  </cols>
  <sheetData>
    <row r="1" spans="1:8">
      <c r="A1" s="4" t="s">
        <v>0</v>
      </c>
    </row>
    <row r="2" spans="1:8">
      <c r="A2" t="s">
        <v>2</v>
      </c>
      <c r="B2" s="1">
        <v>10</v>
      </c>
    </row>
    <row r="3" spans="1:8">
      <c r="A3" t="s">
        <v>4</v>
      </c>
      <c r="B3" t="e">
        <f ca="1">_xll.RiskSimtable(B38:L38)</f>
        <v>#NAME?</v>
      </c>
    </row>
    <row r="4" spans="1:8">
      <c r="A4" t="s">
        <v>5</v>
      </c>
      <c r="B4">
        <v>10</v>
      </c>
    </row>
    <row r="5" spans="1:8">
      <c r="A5" t="s">
        <v>6</v>
      </c>
      <c r="B5" s="1">
        <v>20</v>
      </c>
    </row>
    <row r="6" spans="1:8">
      <c r="A6" t="s">
        <v>7</v>
      </c>
      <c r="B6" s="1">
        <v>2</v>
      </c>
    </row>
    <row r="7" spans="1:8">
      <c r="A7" t="s">
        <v>8</v>
      </c>
      <c r="B7" s="3">
        <v>15</v>
      </c>
    </row>
    <row r="8" spans="1:8">
      <c r="A8" t="s">
        <v>18</v>
      </c>
      <c r="B8" s="1">
        <v>10</v>
      </c>
    </row>
    <row r="9" spans="1:8">
      <c r="A9" t="s">
        <v>9</v>
      </c>
      <c r="B9" s="1">
        <v>5</v>
      </c>
    </row>
    <row r="10" spans="1:8">
      <c r="B10" s="1"/>
    </row>
    <row r="11" spans="1:8">
      <c r="A11" s="4" t="s">
        <v>12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</row>
    <row r="12" spans="1:8">
      <c r="A12" t="s">
        <v>30</v>
      </c>
      <c r="B12" t="e">
        <f ca="1">_xll.RiskPoisson(5)</f>
        <v>#NAME?</v>
      </c>
      <c r="C12" t="e">
        <f ca="1">_xll.RiskPoisson(5)</f>
        <v>#NAME?</v>
      </c>
      <c r="D12" t="e">
        <f ca="1">_xll.RiskPoisson(5)</f>
        <v>#NAME?</v>
      </c>
      <c r="E12" t="e">
        <f ca="1">_xll.RiskPoisson(5)</f>
        <v>#NAME?</v>
      </c>
      <c r="F12" t="e">
        <f ca="1">_xll.RiskPoisson(5)</f>
        <v>#NAME?</v>
      </c>
      <c r="G12" t="e">
        <f ca="1">_xll.RiskPoisson(5)</f>
        <v>#NAME?</v>
      </c>
      <c r="H12" t="e">
        <f ca="1">_xll.RiskPoisson(5)</f>
        <v>#NAME?</v>
      </c>
    </row>
    <row r="13" spans="1:8">
      <c r="A13" t="s">
        <v>31</v>
      </c>
      <c r="B13" t="e">
        <f ca="1">_xll.RiskIntUniform(0,10)</f>
        <v>#NAME?</v>
      </c>
      <c r="C13" t="e">
        <f ca="1">_xll.RiskIntUniform(0,10)</f>
        <v>#NAME?</v>
      </c>
      <c r="D13" t="e">
        <f ca="1">_xll.RiskIntUniform(0,10)</f>
        <v>#NAME?</v>
      </c>
      <c r="E13" t="e">
        <f ca="1">_xll.RiskIntUniform(0,10)</f>
        <v>#NAME?</v>
      </c>
      <c r="F13" t="e">
        <f ca="1">_xll.RiskIntUniform(0,10)</f>
        <v>#NAME?</v>
      </c>
      <c r="G13" t="e">
        <f ca="1">_xll.RiskIntUniform(0,10)</f>
        <v>#NAME?</v>
      </c>
      <c r="H13" t="e">
        <f ca="1">_xll.RiskIntUniform(0,10)</f>
        <v>#NAME?</v>
      </c>
    </row>
    <row r="15" spans="1:8">
      <c r="A15" t="s">
        <v>13</v>
      </c>
      <c r="B15">
        <v>5</v>
      </c>
      <c r="C15" t="e">
        <f t="shared" ref="C15:H15" ca="1" si="0">B$18+B$22-B$23</f>
        <v>#NAME?</v>
      </c>
      <c r="D15" t="e">
        <f t="shared" ca="1" si="0"/>
        <v>#NAME?</v>
      </c>
      <c r="E15" t="e">
        <f t="shared" ca="1" si="0"/>
        <v>#NAME?</v>
      </c>
      <c r="F15" t="e">
        <f t="shared" ca="1" si="0"/>
        <v>#NAME?</v>
      </c>
      <c r="G15" t="e">
        <f t="shared" ca="1" si="0"/>
        <v>#NAME?</v>
      </c>
      <c r="H15" t="e">
        <f t="shared" ca="1" si="0"/>
        <v>#NAME?</v>
      </c>
    </row>
    <row r="17" spans="1:8">
      <c r="A17" s="4" t="s">
        <v>14</v>
      </c>
    </row>
    <row r="18" spans="1:8">
      <c r="A18" t="s">
        <v>32</v>
      </c>
      <c r="B18" t="e">
        <f ca="1">B$15+B$13-B$12</f>
        <v>#NAME?</v>
      </c>
      <c r="C18" t="e">
        <f t="shared" ref="C18:H18" ca="1" si="1">C$15+C$13-C$12</f>
        <v>#NAME?</v>
      </c>
      <c r="D18" t="e">
        <f t="shared" ca="1" si="1"/>
        <v>#NAME?</v>
      </c>
      <c r="E18" t="e">
        <f t="shared" ca="1" si="1"/>
        <v>#NAME?</v>
      </c>
      <c r="F18" t="e">
        <f t="shared" ca="1" si="1"/>
        <v>#NAME?</v>
      </c>
      <c r="G18" t="e">
        <f t="shared" ca="1" si="1"/>
        <v>#NAME?</v>
      </c>
      <c r="H18" t="e">
        <f t="shared" ca="1" si="1"/>
        <v>#NAME?</v>
      </c>
    </row>
    <row r="19" spans="1:8">
      <c r="A19" t="s">
        <v>24</v>
      </c>
      <c r="B19" t="e">
        <f ca="1">_xll.RiskOutput()+AVERAGE(B18:H18)</f>
        <v>#NAME?</v>
      </c>
    </row>
    <row r="21" spans="1:8">
      <c r="A21" s="4" t="s">
        <v>15</v>
      </c>
      <c r="B21" s="4" t="s">
        <v>10</v>
      </c>
      <c r="C21" s="4" t="s">
        <v>11</v>
      </c>
      <c r="D21" s="4" t="s">
        <v>25</v>
      </c>
      <c r="E21" s="4" t="s">
        <v>26</v>
      </c>
      <c r="F21" s="4" t="s">
        <v>27</v>
      </c>
      <c r="G21" s="4" t="s">
        <v>28</v>
      </c>
      <c r="H21" s="4" t="s">
        <v>29</v>
      </c>
    </row>
    <row r="22" spans="1:8">
      <c r="A22" t="s">
        <v>33</v>
      </c>
      <c r="B22" t="e">
        <f ca="1">IF(B$18&lt;B3,10-B$18,0)</f>
        <v>#NAME?</v>
      </c>
      <c r="C22" t="e">
        <f ca="1">IF(C$18&lt;B3,10-C$18,0)</f>
        <v>#NAME?</v>
      </c>
      <c r="D22" t="e">
        <f ca="1">IF(D$18&lt;B3,10-D$18,0)</f>
        <v>#NAME?</v>
      </c>
      <c r="E22" t="e">
        <f ca="1">IF(E$18&lt;B3,10-E$18,0)</f>
        <v>#NAME?</v>
      </c>
      <c r="F22" t="e">
        <f ca="1">IF(F$18&lt;B3,10-F$18,0)</f>
        <v>#NAME?</v>
      </c>
      <c r="G22" t="e">
        <f ca="1">IF(G$18&lt;B3,10-G$18,0)</f>
        <v>#NAME?</v>
      </c>
      <c r="H22" t="e">
        <f ca="1">IF(H$18&lt;B3,10-H$18,0)</f>
        <v>#NAME?</v>
      </c>
    </row>
    <row r="23" spans="1:8">
      <c r="A23" t="s">
        <v>34</v>
      </c>
      <c r="B23" t="e">
        <f ca="1">IF(B$18&gt;B4,B$18-B3,0)</f>
        <v>#NAME?</v>
      </c>
      <c r="C23" t="e">
        <f ca="1">IF(C$18&gt;B4,C$18-B3,0)</f>
        <v>#NAME?</v>
      </c>
      <c r="D23" t="e">
        <f ca="1">IF(D$18&gt;B4,D$18-B3,0)</f>
        <v>#NAME?</v>
      </c>
      <c r="E23" t="e">
        <f ca="1">IF(E$18&gt;B4,E$18-B3,0)</f>
        <v>#NAME?</v>
      </c>
      <c r="F23" t="e">
        <f ca="1">IF(F$18&gt;B4,F$18-B3,0)</f>
        <v>#NAME?</v>
      </c>
      <c r="G23" t="e">
        <f ca="1">IF(G$18&gt;B4,G$18-B3,0)</f>
        <v>#NAME?</v>
      </c>
      <c r="H23" t="e">
        <f ca="1">IF(H$18&gt;B4,H$18-B3,0)</f>
        <v>#NAME?</v>
      </c>
    </row>
    <row r="25" spans="1:8">
      <c r="A25" t="s">
        <v>16</v>
      </c>
      <c r="B25" s="1" t="e">
        <f ca="1">IF(B$22&gt;0,B5+(B$22*B6),0)</f>
        <v>#NAME?</v>
      </c>
      <c r="C25" s="1" t="e">
        <f ca="1">IF(C$22&gt;0,B5+(C$22*B6),0)</f>
        <v>#NAME?</v>
      </c>
      <c r="D25" s="1" t="e">
        <f ca="1">IF(D$22&gt;0,B5+(D$22*B6),0)</f>
        <v>#NAME?</v>
      </c>
      <c r="E25" s="1" t="e">
        <f ca="1">IF(E$22&gt;0,B5+(E$22*B6),0)</f>
        <v>#NAME?</v>
      </c>
      <c r="F25" s="1" t="e">
        <f ca="1">IF(F$22&gt;0,B5+(F$22*B6),0)</f>
        <v>#NAME?</v>
      </c>
      <c r="G25" s="1" t="e">
        <f ca="1">IF(G$22&gt;0,B5+(G$22*B6),0)</f>
        <v>#NAME?</v>
      </c>
      <c r="H25" s="1" t="e">
        <f ca="1">IF(H$22&gt;0,B5+(H$22*B6),0)</f>
        <v>#NAME?</v>
      </c>
    </row>
    <row r="26" spans="1:8">
      <c r="A26" t="s">
        <v>17</v>
      </c>
      <c r="B26" s="1" t="e">
        <f ca="1">IF(B$23&gt;0,B5,0)</f>
        <v>#NAME?</v>
      </c>
      <c r="C26" s="1" t="e">
        <f ca="1">IF(C$23&gt;0,B5,0)</f>
        <v>#NAME?</v>
      </c>
      <c r="D26" s="1" t="e">
        <f ca="1">IF(D$23&gt;0,B5,0)</f>
        <v>#NAME?</v>
      </c>
      <c r="E26" s="1" t="e">
        <f ca="1">IF(E$23&gt;0,B5,0)</f>
        <v>#NAME?</v>
      </c>
      <c r="F26" s="1" t="e">
        <f ca="1">IF(F$23&gt;0,B5,0)</f>
        <v>#NAME?</v>
      </c>
      <c r="G26" s="1" t="e">
        <f ca="1">IF(G$23&gt;0,B5,0)</f>
        <v>#NAME?</v>
      </c>
      <c r="H26" s="1" t="e">
        <f ca="1">IF(H$23&gt;0,B5,0)</f>
        <v>#NAME?</v>
      </c>
    </row>
    <row r="28" spans="1:8">
      <c r="A28" t="s">
        <v>19</v>
      </c>
      <c r="B28" t="e">
        <f ca="1">IF(B$15&lt;B$12-B$13,10*B$12-B$13-B$15,0)</f>
        <v>#NAME?</v>
      </c>
      <c r="C28" t="e">
        <f t="shared" ref="C28:H28" ca="1" si="2">IF(C$15&lt;C$12-C$13,10*C$12-C$13-C$15,0)</f>
        <v>#NAME?</v>
      </c>
      <c r="D28" t="e">
        <f t="shared" ca="1" si="2"/>
        <v>#NAME?</v>
      </c>
      <c r="E28" t="e">
        <f t="shared" ca="1" si="2"/>
        <v>#NAME?</v>
      </c>
      <c r="F28" t="e">
        <f t="shared" ca="1" si="2"/>
        <v>#NAME?</v>
      </c>
      <c r="G28" t="e">
        <f t="shared" ca="1" si="2"/>
        <v>#NAME?</v>
      </c>
      <c r="H28" t="e">
        <f t="shared" ca="1" si="2"/>
        <v>#NAME?</v>
      </c>
    </row>
    <row r="29" spans="1:8">
      <c r="A29" t="s">
        <v>20</v>
      </c>
      <c r="B29" t="e">
        <f ca="1">IF((B7-B$15)&lt;(B$13-B$12),5*B$13-B$12-(B7-B$15),0)</f>
        <v>#NAME?</v>
      </c>
      <c r="C29" t="e">
        <f ca="1">IF((B7-C$15)&lt;(C$13-C$12),5*C$13-C$12-(B7-C$15),0)</f>
        <v>#NAME?</v>
      </c>
      <c r="D29" t="e">
        <f ca="1">IF((B7-D$15)&lt;(D$13-D$12),5*D$13-D$12-(B7-D$15),0)</f>
        <v>#NAME?</v>
      </c>
      <c r="E29" t="e">
        <f ca="1">IF((B7-E$15)&lt;(E$13-E$12),5*E$13-E$12-(B7-E$15),0)</f>
        <v>#NAME?</v>
      </c>
      <c r="F29" t="e">
        <f ca="1">IF((B7-F$15)&lt;(F$13-F$12),5*F$13-F$12-(B7-F$15),0)</f>
        <v>#NAME?</v>
      </c>
      <c r="G29" t="e">
        <f ca="1">IF((B7-G$15)&lt;(G$13-G$12),5*G$13-G$12-(B7-G$15),0)</f>
        <v>#NAME?</v>
      </c>
      <c r="H29" t="e">
        <f ca="1">IF((B7-H$15)&lt;(H$13-H$12),5*H$13-H$12-(B7-H$15),0)</f>
        <v>#NAME?</v>
      </c>
    </row>
    <row r="31" spans="1:8">
      <c r="A31" t="s">
        <v>21</v>
      </c>
      <c r="B31" s="2" t="e">
        <f ca="1">B$25+B$26+B$28+B$29</f>
        <v>#NAME?</v>
      </c>
      <c r="C31" s="2" t="e">
        <f t="shared" ref="C31:H31" ca="1" si="3">C$25+C$26+C$28+C$29</f>
        <v>#NAME?</v>
      </c>
      <c r="D31" s="2" t="e">
        <f t="shared" ca="1" si="3"/>
        <v>#NAME?</v>
      </c>
      <c r="E31" s="2" t="e">
        <f t="shared" ca="1" si="3"/>
        <v>#NAME?</v>
      </c>
      <c r="F31" s="2" t="e">
        <f t="shared" ca="1" si="3"/>
        <v>#NAME?</v>
      </c>
      <c r="G31" s="2" t="e">
        <f t="shared" ca="1" si="3"/>
        <v>#NAME?</v>
      </c>
      <c r="H31" s="2" t="e">
        <f t="shared" ca="1" si="3"/>
        <v>#NAME?</v>
      </c>
    </row>
    <row r="32" spans="1:8">
      <c r="A32" t="s">
        <v>22</v>
      </c>
      <c r="B32" s="1" t="e">
        <f ca="1">IF(B$15&lt;B$12-B$13,10*(B$15+B$13),10*B$12)</f>
        <v>#NAME?</v>
      </c>
      <c r="C32" s="1" t="e">
        <f t="shared" ref="C32:H32" ca="1" si="4">IF(C$15&lt;C$12-C$13,10*(C$15+C$13),10*C$12)</f>
        <v>#NAME?</v>
      </c>
      <c r="D32" s="1" t="e">
        <f t="shared" ca="1" si="4"/>
        <v>#NAME?</v>
      </c>
      <c r="E32" s="1" t="e">
        <f t="shared" ca="1" si="4"/>
        <v>#NAME?</v>
      </c>
      <c r="F32" s="1" t="e">
        <f t="shared" ca="1" si="4"/>
        <v>#NAME?</v>
      </c>
      <c r="G32" s="1" t="e">
        <f t="shared" ca="1" si="4"/>
        <v>#NAME?</v>
      </c>
      <c r="H32" s="1" t="e">
        <f t="shared" ca="1" si="4"/>
        <v>#NAME?</v>
      </c>
    </row>
    <row r="33" spans="1:12">
      <c r="B33" s="1"/>
      <c r="C33" s="1"/>
      <c r="D33" s="1"/>
      <c r="E33" s="1"/>
      <c r="F33" s="1"/>
      <c r="G33" s="1"/>
      <c r="H33" s="1"/>
    </row>
    <row r="34" spans="1:12">
      <c r="A34" s="4" t="s">
        <v>1</v>
      </c>
    </row>
    <row r="35" spans="1:12">
      <c r="A35" t="s">
        <v>23</v>
      </c>
      <c r="B35" s="2" t="e">
        <f ca="1">_xll.RiskOutput()+SUM(B32:H32)-SUM(B31:H31)</f>
        <v>#NAME?</v>
      </c>
    </row>
    <row r="38" spans="1:12">
      <c r="A38" t="s">
        <v>3</v>
      </c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1:12">
      <c r="A39" t="s">
        <v>35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</row>
    <row r="40" spans="1:12">
      <c r="A40" s="4" t="s">
        <v>36</v>
      </c>
    </row>
    <row r="41" spans="1:12">
      <c r="A41" t="s">
        <v>37</v>
      </c>
      <c r="B41" t="e">
        <f ca="1">_xll.RiskMean(profit,B39)</f>
        <v>#NAME?</v>
      </c>
      <c r="C41" t="e">
        <f ca="1">_xll.RiskMean(profit,C39)</f>
        <v>#NAME?</v>
      </c>
      <c r="D41" t="e">
        <f ca="1">_xll.RiskMean(profit,D39)</f>
        <v>#NAME?</v>
      </c>
      <c r="E41" t="e">
        <f ca="1">_xll.RiskMean(profit,E39)</f>
        <v>#NAME?</v>
      </c>
      <c r="F41" t="e">
        <f ca="1">_xll.RiskMean(profit,F39)</f>
        <v>#NAME?</v>
      </c>
      <c r="G41" t="e">
        <f ca="1">_xll.RiskMean(profit,G39)</f>
        <v>#NAME?</v>
      </c>
      <c r="H41" t="e">
        <f ca="1">_xll.RiskMean(profit,H39)</f>
        <v>#NAME?</v>
      </c>
      <c r="I41" t="e">
        <f ca="1">_xll.RiskMean(profit,I39)</f>
        <v>#NAME?</v>
      </c>
      <c r="J41" t="e">
        <f ca="1">_xll.RiskMean(profit,J39)</f>
        <v>#NAME?</v>
      </c>
      <c r="K41" t="e">
        <f ca="1">_xll.RiskMean(profit,K39)</f>
        <v>#NAME?</v>
      </c>
      <c r="L41" t="e">
        <f ca="1">_xll.RiskMean(profit,L39)</f>
        <v>#NAME?</v>
      </c>
    </row>
    <row r="42" spans="1:12">
      <c r="A42" t="s">
        <v>38</v>
      </c>
      <c r="B42" t="e">
        <f ca="1">_xll.RiskStdDev(profit,B39)</f>
        <v>#NAME?</v>
      </c>
      <c r="C42" t="e">
        <f ca="1">_xll.RiskStdDev(profit,C39)</f>
        <v>#NAME?</v>
      </c>
      <c r="D42" t="e">
        <f ca="1">_xll.RiskStdDev(profit,D39)</f>
        <v>#NAME?</v>
      </c>
      <c r="E42" t="e">
        <f ca="1">_xll.RiskStdDev(profit,E39)</f>
        <v>#NAME?</v>
      </c>
      <c r="F42" t="e">
        <f ca="1">_xll.RiskStdDev(profit,F39)</f>
        <v>#NAME?</v>
      </c>
      <c r="G42" t="e">
        <f ca="1">_xll.RiskStdDev(profit,G39)</f>
        <v>#NAME?</v>
      </c>
      <c r="H42" t="e">
        <f ca="1">_xll.RiskStdDev(profit,H39)</f>
        <v>#NAME?</v>
      </c>
      <c r="I42" t="e">
        <f ca="1">_xll.RiskStdDev(profit,I39)</f>
        <v>#NAME?</v>
      </c>
      <c r="J42" t="e">
        <f ca="1">_xll.RiskStdDev(profit,J39)</f>
        <v>#NAME?</v>
      </c>
      <c r="K42" t="e">
        <f ca="1">_xll.RiskStdDev(profit,K39)</f>
        <v>#NAME?</v>
      </c>
      <c r="L42" t="e">
        <f ca="1">_xll.RiskStdDev(profit,L39)</f>
        <v>#NAME?</v>
      </c>
    </row>
    <row r="43" spans="1:12">
      <c r="A43" t="s">
        <v>39</v>
      </c>
      <c r="B43" t="e">
        <f ca="1">_xll.RiskMean(profit,B39)</f>
        <v>#NAME?</v>
      </c>
      <c r="C43" t="e">
        <f ca="1">_xll.RiskMean(profit,C39)</f>
        <v>#NAME?</v>
      </c>
      <c r="D43" t="e">
        <f ca="1">_xll.RiskMean(profit,D39)</f>
        <v>#NAME?</v>
      </c>
      <c r="E43" t="e">
        <f ca="1">_xll.RiskMean(profit,E39)</f>
        <v>#NAME?</v>
      </c>
      <c r="F43" t="e">
        <f ca="1">_xll.RiskMean(profit,F39)</f>
        <v>#NAME?</v>
      </c>
      <c r="G43" t="e">
        <f ca="1">_xll.RiskMean(profit,G39)</f>
        <v>#NAME?</v>
      </c>
      <c r="H43" t="e">
        <f ca="1">_xll.RiskMean(profit,H39)</f>
        <v>#NAME?</v>
      </c>
      <c r="I43" t="e">
        <f ca="1">_xll.RiskMean(profit,I39)</f>
        <v>#NAME?</v>
      </c>
      <c r="J43" t="e">
        <f ca="1">_xll.RiskMean(profit,J39)</f>
        <v>#NAME?</v>
      </c>
      <c r="K43" t="e">
        <f ca="1">_xll.RiskMean(profit,K39)</f>
        <v>#NAME?</v>
      </c>
      <c r="L43" t="e">
        <f ca="1">_xll.RiskMean(profit,L39)</f>
        <v>#NAME?</v>
      </c>
    </row>
    <row r="44" spans="1:12">
      <c r="A44" t="s">
        <v>40</v>
      </c>
      <c r="B44" t="e">
        <f ca="1">_xll.RiskMax(profit,B39)</f>
        <v>#NAME?</v>
      </c>
      <c r="C44" t="e">
        <f ca="1">_xll.RiskMax(profit,C39)</f>
        <v>#NAME?</v>
      </c>
      <c r="D44" t="e">
        <f ca="1">_xll.RiskMax(profit,D39)</f>
        <v>#NAME?</v>
      </c>
      <c r="E44" t="e">
        <f ca="1">_xll.RiskMax(profit,E39)</f>
        <v>#NAME?</v>
      </c>
      <c r="F44" t="e">
        <f ca="1">_xll.RiskMax(profit,F39)</f>
        <v>#NAME?</v>
      </c>
      <c r="G44" t="e">
        <f ca="1">_xll.RiskMax(profit,G39)</f>
        <v>#NAME?</v>
      </c>
      <c r="H44" t="e">
        <f ca="1">_xll.RiskMax(profit,H39)</f>
        <v>#NAME?</v>
      </c>
      <c r="I44" t="e">
        <f ca="1">_xll.RiskMax(profit,I39)</f>
        <v>#NAME?</v>
      </c>
      <c r="J44" t="e">
        <f ca="1">_xll.RiskMax(profit,J39)</f>
        <v>#NAME?</v>
      </c>
      <c r="K44" t="e">
        <f ca="1">_xll.RiskMax(profit,K39)</f>
        <v>#NAME?</v>
      </c>
      <c r="L44" t="e">
        <f ca="1">_xll.RiskMax(profit,L39)</f>
        <v>#NAME?</v>
      </c>
    </row>
    <row r="45" spans="1:12">
      <c r="A45" s="4" t="s">
        <v>41</v>
      </c>
    </row>
    <row r="46" spans="1:12">
      <c r="A46" t="s">
        <v>37</v>
      </c>
      <c r="B46" t="e">
        <f ca="1">_xll.RiskMean(mean_inventory,B39)</f>
        <v>#NAME?</v>
      </c>
      <c r="C46" t="e">
        <f ca="1">_xll.RiskMean(mean_inventory,C39)</f>
        <v>#NAME?</v>
      </c>
      <c r="D46" t="e">
        <f ca="1">_xll.RiskMean(mean_inventory,D39)</f>
        <v>#NAME?</v>
      </c>
      <c r="E46" t="e">
        <f ca="1">_xll.RiskMean(mean_inventory,E39)</f>
        <v>#NAME?</v>
      </c>
      <c r="F46" t="e">
        <f ca="1">_xll.RiskMean(mean_inventory,F39)</f>
        <v>#NAME?</v>
      </c>
      <c r="G46" t="e">
        <f ca="1">_xll.RiskMean(mean_inventory,G39)</f>
        <v>#NAME?</v>
      </c>
      <c r="H46" t="e">
        <f ca="1">_xll.RiskMean(mean_inventory,H39)</f>
        <v>#NAME?</v>
      </c>
      <c r="I46" t="e">
        <f ca="1">_xll.RiskMean(mean_inventory,I39)</f>
        <v>#NAME?</v>
      </c>
      <c r="J46" t="e">
        <f ca="1">_xll.RiskMean(mean_inventory,J39)</f>
        <v>#NAME?</v>
      </c>
      <c r="K46" t="e">
        <f ca="1">_xll.RiskMean(mean_inventory,K39)</f>
        <v>#NAME?</v>
      </c>
      <c r="L46" t="e">
        <f ca="1">_xll.RiskMean(mean_inventory,L39)</f>
        <v>#NAME?</v>
      </c>
    </row>
    <row r="47" spans="1:12">
      <c r="A47" t="s">
        <v>38</v>
      </c>
      <c r="B47" t="e">
        <f ca="1">_xll.RiskStdDev(mean_inventory,B39)</f>
        <v>#NAME?</v>
      </c>
      <c r="C47" t="e">
        <f ca="1">_xll.RiskStdDev(mean_inventory,C39)</f>
        <v>#NAME?</v>
      </c>
      <c r="D47" t="e">
        <f ca="1">_xll.RiskStdDev(mean_inventory,D39)</f>
        <v>#NAME?</v>
      </c>
      <c r="E47" t="e">
        <f ca="1">_xll.RiskStdDev(mean_inventory,E39)</f>
        <v>#NAME?</v>
      </c>
      <c r="F47" t="e">
        <f ca="1">_xll.RiskStdDev(mean_inventory,F39)</f>
        <v>#NAME?</v>
      </c>
      <c r="G47" t="e">
        <f ca="1">_xll.RiskStdDev(mean_inventory,G39)</f>
        <v>#NAME?</v>
      </c>
      <c r="H47" t="e">
        <f ca="1">_xll.RiskStdDev(mean_inventory,H39)</f>
        <v>#NAME?</v>
      </c>
      <c r="I47" t="e">
        <f ca="1">_xll.RiskStdDev(mean_inventory,I39)</f>
        <v>#NAME?</v>
      </c>
      <c r="J47" t="e">
        <f ca="1">_xll.RiskStdDev(mean_inventory,J39)</f>
        <v>#NAME?</v>
      </c>
      <c r="K47" t="e">
        <f ca="1">_xll.RiskStdDev(mean_inventory,K39)</f>
        <v>#NAME?</v>
      </c>
      <c r="L47" t="e">
        <f ca="1">_xll.RiskStdDev(mean_inventory,L39)</f>
        <v>#NAME?</v>
      </c>
    </row>
    <row r="48" spans="1:12">
      <c r="A48" t="s">
        <v>39</v>
      </c>
      <c r="B48" t="e">
        <f ca="1">_xll.RiskMin(mean_inventory,B39)</f>
        <v>#NAME?</v>
      </c>
      <c r="C48" t="e">
        <f ca="1">_xll.RiskMin(mean_inventory,C39)</f>
        <v>#NAME?</v>
      </c>
      <c r="D48" t="e">
        <f ca="1">_xll.RiskMin(mean_inventory,D39)</f>
        <v>#NAME?</v>
      </c>
      <c r="E48" t="e">
        <f ca="1">_xll.RiskMin(mean_inventory,E39)</f>
        <v>#NAME?</v>
      </c>
      <c r="F48" t="e">
        <f ca="1">_xll.RiskMin(mean_inventory,F39)</f>
        <v>#NAME?</v>
      </c>
      <c r="G48" t="e">
        <f ca="1">_xll.RiskMin(mean_inventory,G39)</f>
        <v>#NAME?</v>
      </c>
      <c r="H48" t="e">
        <f ca="1">_xll.RiskMin(mean_inventory,H39)</f>
        <v>#NAME?</v>
      </c>
      <c r="I48" t="e">
        <f ca="1">_xll.RiskMin(mean_inventory,I39)</f>
        <v>#NAME?</v>
      </c>
      <c r="J48" t="e">
        <f ca="1">_xll.RiskMin(mean_inventory,J39)</f>
        <v>#NAME?</v>
      </c>
      <c r="K48" t="e">
        <f ca="1">_xll.RiskMin(mean_inventory,K39)</f>
        <v>#NAME?</v>
      </c>
      <c r="L48" t="e">
        <f ca="1">_xll.RiskMin(mean_inventory,L39)</f>
        <v>#NAME?</v>
      </c>
    </row>
    <row r="49" spans="1:12">
      <c r="A49" t="s">
        <v>40</v>
      </c>
      <c r="B49" t="e">
        <f ca="1">_xll.RiskMax(mean_inventory,B39)</f>
        <v>#NAME?</v>
      </c>
      <c r="C49" t="e">
        <f ca="1">_xll.RiskMax(mean_inventory,C39)</f>
        <v>#NAME?</v>
      </c>
      <c r="D49" t="e">
        <f ca="1">_xll.RiskMax(mean_inventory,D39)</f>
        <v>#NAME?</v>
      </c>
      <c r="E49" t="e">
        <f ca="1">_xll.RiskMax(mean_inventory,E39)</f>
        <v>#NAME?</v>
      </c>
      <c r="F49" t="e">
        <f ca="1">_xll.RiskMax(mean_inventory,F39)</f>
        <v>#NAME?</v>
      </c>
      <c r="G49" t="e">
        <f ca="1">_xll.RiskMax(mean_inventory,G39)</f>
        <v>#NAME?</v>
      </c>
      <c r="H49" t="e">
        <f ca="1">_xll.RiskMax(mean_inventory,H39)</f>
        <v>#NAME?</v>
      </c>
      <c r="I49" t="e">
        <f ca="1">_xll.RiskMax(mean_inventory,I39)</f>
        <v>#NAME?</v>
      </c>
      <c r="J49" t="e">
        <f ca="1">_xll.RiskMax(mean_inventory,J39)</f>
        <v>#NAME?</v>
      </c>
      <c r="K49" t="e">
        <f ca="1">_xll.RiskMax(mean_inventory,K39)</f>
        <v>#NAME?</v>
      </c>
      <c r="L49" t="e">
        <f ca="1">_xll.RiskMax(mean_inventory,L39)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Sheet3</vt:lpstr>
      <vt:lpstr>mean_end</vt:lpstr>
      <vt:lpstr>mean_inventory</vt:lpstr>
      <vt:lpstr>profit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2016-10-09T18:55:05Z</dcterms:modified>
</cp:coreProperties>
</file>