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YUSH\Desktop\DV_CDAC\"/>
    </mc:Choice>
  </mc:AlternateContent>
  <xr:revisionPtr revIDLastSave="0" documentId="13_ncr:1_{8C454596-DAE9-48D6-838E-2FF34C87D79E}" xr6:coauthVersionLast="47" xr6:coauthVersionMax="47" xr10:uidLastSave="{00000000-0000-0000-0000-000000000000}"/>
  <bookViews>
    <workbookView xWindow="-120" yWindow="-120" windowWidth="20730" windowHeight="11160" activeTab="2" xr2:uid="{011BDD3C-A746-4235-82E1-0A1A1DF5C11D}"/>
  </bookViews>
  <sheets>
    <sheet name="Sheet1" sheetId="1" r:id="rId1"/>
    <sheet name="Nested_IF" sheetId="2" r:id="rId2"/>
    <sheet name="Sheet8" sheetId="9" r:id="rId3"/>
    <sheet name="Sheet3" sheetId="3" r:id="rId4"/>
    <sheet name="Sheet4" sheetId="4" r:id="rId5"/>
    <sheet name="Sheet5" sheetId="5" r:id="rId6"/>
    <sheet name="Sheet6" sheetId="6" r:id="rId7"/>
    <sheet name="Sheet7" sheetId="8" r:id="rId8"/>
    <sheet name="Notes" sheetId="7" r:id="rId9"/>
  </sheets>
  <definedNames>
    <definedName name="_xlnm._FilterDatabase" localSheetId="7" hidden="1">Sheet7!$A$4:$I$19</definedName>
    <definedName name="_xlnm._FilterDatabase" localSheetId="2" hidden="1">Sheet8!$A$1:$J$16</definedName>
    <definedName name="_xlnm.Criteria" localSheetId="7">Sheet7!$K$5</definedName>
    <definedName name="_xlnm.Criteria" localSheetId="2">Sheet8!$M$1:$N$2</definedName>
    <definedName name="_xlnm.Extract" localSheetId="7">Sheet7!$A$23:$I$23</definedName>
    <definedName name="_xlnm.Extract" localSheetId="2">Sheet8!$A$21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Sheet1!$P$6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" l="1"/>
  <c r="I16" i="9" s="1"/>
  <c r="J16" i="9" s="1"/>
  <c r="H15" i="9"/>
  <c r="I15" i="9" s="1"/>
  <c r="J15" i="9" s="1"/>
  <c r="H14" i="9"/>
  <c r="I14" i="9" s="1"/>
  <c r="J14" i="9" s="1"/>
  <c r="H13" i="9"/>
  <c r="I13" i="9" s="1"/>
  <c r="J13" i="9" s="1"/>
  <c r="I12" i="9"/>
  <c r="J12" i="9" s="1"/>
  <c r="H12" i="9"/>
  <c r="H11" i="9"/>
  <c r="I11" i="9" s="1"/>
  <c r="J11" i="9" s="1"/>
  <c r="H10" i="9"/>
  <c r="I10" i="9" s="1"/>
  <c r="J10" i="9" s="1"/>
  <c r="H9" i="9"/>
  <c r="I9" i="9" s="1"/>
  <c r="J9" i="9" s="1"/>
  <c r="I8" i="9"/>
  <c r="J8" i="9" s="1"/>
  <c r="H8" i="9"/>
  <c r="H7" i="9"/>
  <c r="I7" i="9" s="1"/>
  <c r="J7" i="9" s="1"/>
  <c r="H6" i="9"/>
  <c r="I6" i="9" s="1"/>
  <c r="J6" i="9" s="1"/>
  <c r="H5" i="9"/>
  <c r="I5" i="9" s="1"/>
  <c r="J5" i="9" s="1"/>
  <c r="H4" i="9"/>
  <c r="I4" i="9" s="1"/>
  <c r="J4" i="9" s="1"/>
  <c r="H3" i="9"/>
  <c r="I3" i="9" s="1"/>
  <c r="J3" i="9" s="1"/>
  <c r="H2" i="9"/>
  <c r="I2" i="9" s="1"/>
  <c r="J2" i="9" s="1"/>
  <c r="L31" i="8"/>
  <c r="L32" i="8"/>
  <c r="L33" i="8"/>
  <c r="L34" i="8"/>
  <c r="H5" i="8"/>
  <c r="H16" i="8"/>
  <c r="H7" i="8"/>
  <c r="H12" i="8"/>
  <c r="H15" i="8"/>
  <c r="H14" i="8"/>
  <c r="H6" i="8"/>
  <c r="H11" i="8"/>
  <c r="H13" i="8"/>
  <c r="H18" i="8"/>
  <c r="H9" i="8"/>
  <c r="H10" i="8"/>
  <c r="H19" i="8"/>
  <c r="H17" i="8"/>
  <c r="H8" i="8"/>
  <c r="K32" i="2"/>
  <c r="K27" i="2"/>
  <c r="F28" i="2"/>
  <c r="F29" i="2"/>
  <c r="F27" i="2"/>
  <c r="C27" i="2"/>
  <c r="C29" i="2"/>
  <c r="C28" i="2"/>
  <c r="C24" i="2"/>
  <c r="C23" i="2"/>
  <c r="H14" i="6"/>
  <c r="D11" i="5"/>
  <c r="F5" i="5"/>
  <c r="F6" i="5"/>
  <c r="F7" i="5"/>
  <c r="F11" i="5"/>
  <c r="F12" i="5"/>
  <c r="F13" i="5"/>
  <c r="F14" i="5"/>
  <c r="F4" i="5"/>
  <c r="I2" i="5"/>
  <c r="F15" i="5" s="1"/>
  <c r="D4" i="5"/>
  <c r="A15" i="5"/>
  <c r="B15" i="5"/>
  <c r="C15" i="5"/>
  <c r="D15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A12" i="5"/>
  <c r="B12" i="5"/>
  <c r="C12" i="5"/>
  <c r="D12" i="5"/>
  <c r="A13" i="5"/>
  <c r="B13" i="5"/>
  <c r="C13" i="5"/>
  <c r="D13" i="5"/>
  <c r="A14" i="5"/>
  <c r="B14" i="5"/>
  <c r="C14" i="5"/>
  <c r="D14" i="5"/>
  <c r="B4" i="5"/>
  <c r="C4" i="5"/>
  <c r="A4" i="5"/>
  <c r="A3" i="5"/>
  <c r="C3" i="5"/>
  <c r="D3" i="5"/>
  <c r="B3" i="5"/>
  <c r="L6" i="4"/>
  <c r="L4" i="4"/>
  <c r="J3" i="4"/>
  <c r="C17" i="4"/>
  <c r="D17" i="4"/>
  <c r="F17" i="4"/>
  <c r="G17" i="4"/>
  <c r="H17" i="4"/>
  <c r="C18" i="4"/>
  <c r="D18" i="4"/>
  <c r="F18" i="4"/>
  <c r="G18" i="4"/>
  <c r="H18" i="4"/>
  <c r="B18" i="4"/>
  <c r="B17" i="4"/>
  <c r="B5" i="4"/>
  <c r="C5" i="4"/>
  <c r="D5" i="4"/>
  <c r="F5" i="4"/>
  <c r="G5" i="4"/>
  <c r="H5" i="4"/>
  <c r="B6" i="4"/>
  <c r="C6" i="4"/>
  <c r="D6" i="4"/>
  <c r="F6" i="4"/>
  <c r="G6" i="4"/>
  <c r="H6" i="4"/>
  <c r="B7" i="4"/>
  <c r="C7" i="4"/>
  <c r="D7" i="4"/>
  <c r="F7" i="4"/>
  <c r="G7" i="4"/>
  <c r="H7" i="4"/>
  <c r="L5" i="4" s="1"/>
  <c r="B8" i="4"/>
  <c r="C8" i="4"/>
  <c r="D8" i="4"/>
  <c r="F8" i="4"/>
  <c r="G8" i="4"/>
  <c r="H8" i="4"/>
  <c r="B9" i="4"/>
  <c r="C9" i="4"/>
  <c r="D9" i="4"/>
  <c r="F9" i="4"/>
  <c r="G9" i="4"/>
  <c r="H9" i="4"/>
  <c r="B10" i="4"/>
  <c r="C10" i="4"/>
  <c r="D10" i="4"/>
  <c r="F10" i="4"/>
  <c r="G10" i="4"/>
  <c r="H10" i="4"/>
  <c r="B11" i="4"/>
  <c r="C11" i="4"/>
  <c r="D11" i="4"/>
  <c r="F11" i="4"/>
  <c r="G11" i="4"/>
  <c r="H11" i="4"/>
  <c r="B12" i="4"/>
  <c r="C12" i="4"/>
  <c r="D12" i="4"/>
  <c r="F12" i="4"/>
  <c r="G12" i="4"/>
  <c r="H12" i="4"/>
  <c r="B13" i="4"/>
  <c r="C13" i="4"/>
  <c r="D13" i="4"/>
  <c r="F13" i="4"/>
  <c r="G13" i="4"/>
  <c r="H13" i="4"/>
  <c r="B14" i="4"/>
  <c r="C14" i="4"/>
  <c r="D14" i="4"/>
  <c r="F14" i="4"/>
  <c r="G14" i="4"/>
  <c r="H14" i="4"/>
  <c r="B15" i="4"/>
  <c r="C15" i="4"/>
  <c r="D15" i="4"/>
  <c r="F15" i="4"/>
  <c r="G15" i="4"/>
  <c r="H15" i="4"/>
  <c r="B16" i="4"/>
  <c r="C16" i="4"/>
  <c r="D16" i="4"/>
  <c r="F16" i="4"/>
  <c r="G16" i="4"/>
  <c r="H16" i="4"/>
  <c r="C4" i="4"/>
  <c r="D4" i="4"/>
  <c r="F4" i="4"/>
  <c r="G4" i="4"/>
  <c r="H4" i="4"/>
  <c r="B4" i="4"/>
  <c r="C3" i="4"/>
  <c r="D3" i="4"/>
  <c r="E3" i="4"/>
  <c r="F3" i="4"/>
  <c r="G3" i="4"/>
  <c r="H3" i="4"/>
  <c r="I3" i="4"/>
  <c r="B3" i="4"/>
  <c r="E10" i="3"/>
  <c r="E8" i="3"/>
  <c r="F8" i="3"/>
  <c r="D8" i="3"/>
  <c r="E7" i="3"/>
  <c r="D7" i="3"/>
  <c r="F7" i="3"/>
  <c r="G7" i="3"/>
  <c r="H16" i="2"/>
  <c r="I16" i="2" s="1"/>
  <c r="K16" i="2" s="1"/>
  <c r="H17" i="2"/>
  <c r="I17" i="2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K8" i="1"/>
  <c r="K6" i="1"/>
  <c r="E12" i="1"/>
  <c r="E11" i="1"/>
  <c r="XFD12" i="1"/>
  <c r="H8" i="3"/>
  <c r="N6" i="2"/>
  <c r="N5" i="2"/>
  <c r="N4" i="2"/>
  <c r="H7" i="3"/>
  <c r="L6" i="1"/>
  <c r="N7" i="2"/>
  <c r="J4" i="5"/>
  <c r="M48" i="8" l="1"/>
  <c r="I13" i="8"/>
  <c r="I6" i="8"/>
  <c r="I14" i="8"/>
  <c r="I19" i="8"/>
  <c r="I15" i="8"/>
  <c r="I10" i="8"/>
  <c r="I12" i="8"/>
  <c r="I17" i="8"/>
  <c r="I11" i="8"/>
  <c r="I9" i="8"/>
  <c r="I18" i="8"/>
  <c r="I5" i="8"/>
  <c r="I7" i="8"/>
  <c r="I16" i="8"/>
  <c r="I8" i="8"/>
  <c r="F10" i="5"/>
  <c r="I16" i="4"/>
  <c r="I17" i="4"/>
  <c r="F9" i="5"/>
  <c r="F8" i="5"/>
  <c r="G15" i="5"/>
  <c r="H12" i="5"/>
  <c r="H8" i="5"/>
  <c r="H15" i="5"/>
  <c r="H7" i="5"/>
  <c r="H11" i="5"/>
  <c r="H14" i="5"/>
  <c r="H6" i="5"/>
  <c r="H5" i="5"/>
  <c r="H13" i="5"/>
  <c r="H9" i="5"/>
  <c r="H10" i="5"/>
  <c r="H4" i="5"/>
  <c r="K17" i="2"/>
  <c r="J17" i="2"/>
  <c r="J17" i="4"/>
  <c r="J16" i="4"/>
  <c r="J16" i="2"/>
  <c r="H5" i="2"/>
  <c r="H14" i="2"/>
  <c r="H6" i="2"/>
  <c r="H12" i="2"/>
  <c r="H18" i="2"/>
  <c r="H9" i="2"/>
  <c r="H13" i="2"/>
  <c r="H15" i="2"/>
  <c r="H11" i="2"/>
  <c r="H10" i="2"/>
  <c r="H8" i="2"/>
  <c r="H7" i="2"/>
  <c r="H4" i="2"/>
  <c r="L4" i="2" l="1"/>
  <c r="L5" i="2"/>
  <c r="G4" i="5"/>
  <c r="G8" i="5"/>
  <c r="G12" i="5"/>
  <c r="G6" i="5"/>
  <c r="G11" i="5"/>
  <c r="G9" i="5"/>
  <c r="G5" i="5"/>
  <c r="G14" i="5"/>
  <c r="G7" i="5"/>
  <c r="G10" i="5"/>
  <c r="G13" i="5"/>
  <c r="I11" i="2"/>
  <c r="I11" i="4"/>
  <c r="I15" i="4"/>
  <c r="I15" i="2"/>
  <c r="I13" i="2"/>
  <c r="I13" i="4"/>
  <c r="I7" i="2"/>
  <c r="I7" i="4"/>
  <c r="I12" i="2"/>
  <c r="I12" i="4"/>
  <c r="I18" i="2"/>
  <c r="I18" i="4"/>
  <c r="I8" i="2"/>
  <c r="I8" i="4"/>
  <c r="I6" i="4"/>
  <c r="I6" i="2"/>
  <c r="I4" i="2"/>
  <c r="I4" i="4"/>
  <c r="I10" i="2"/>
  <c r="I10" i="4"/>
  <c r="I14" i="4"/>
  <c r="I14" i="2"/>
  <c r="I5" i="4"/>
  <c r="I5" i="2"/>
  <c r="I9" i="4"/>
  <c r="I9" i="2"/>
  <c r="K9" i="2" s="1"/>
  <c r="H21" i="2"/>
  <c r="L7" i="2" s="1"/>
  <c r="H22" i="2"/>
  <c r="M11" i="2" s="1"/>
  <c r="H20" i="2"/>
  <c r="L17" i="2" s="1"/>
  <c r="L18" i="2" l="1"/>
  <c r="L12" i="2"/>
  <c r="L15" i="2"/>
  <c r="L6" i="2"/>
  <c r="L8" i="2"/>
  <c r="L16" i="2"/>
  <c r="L3" i="4"/>
  <c r="L11" i="2"/>
  <c r="L9" i="2"/>
  <c r="L14" i="2"/>
  <c r="L13" i="2"/>
  <c r="L10" i="2"/>
  <c r="M13" i="2"/>
  <c r="M8" i="2"/>
  <c r="K12" i="2"/>
  <c r="J12" i="2"/>
  <c r="J12" i="4"/>
  <c r="J5" i="2"/>
  <c r="J5" i="4"/>
  <c r="K5" i="2"/>
  <c r="M7" i="2"/>
  <c r="J15" i="2"/>
  <c r="J15" i="4"/>
  <c r="K15" i="2"/>
  <c r="K8" i="2"/>
  <c r="J8" i="2"/>
  <c r="J8" i="4"/>
  <c r="M6" i="2"/>
  <c r="J13" i="4"/>
  <c r="K13" i="2"/>
  <c r="J13" i="2"/>
  <c r="M10" i="2"/>
  <c r="M15" i="2"/>
  <c r="J10" i="2"/>
  <c r="K10" i="2"/>
  <c r="J10" i="4"/>
  <c r="M5" i="2"/>
  <c r="J4" i="2"/>
  <c r="K4" i="2"/>
  <c r="J4" i="4"/>
  <c r="J7" i="2"/>
  <c r="J7" i="4"/>
  <c r="K7" i="2"/>
  <c r="M16" i="2"/>
  <c r="M17" i="2"/>
  <c r="M14" i="2"/>
  <c r="M12" i="2"/>
  <c r="J14" i="2"/>
  <c r="J14" i="4"/>
  <c r="K14" i="2"/>
  <c r="M4" i="2"/>
  <c r="J18" i="4"/>
  <c r="K18" i="2"/>
  <c r="J18" i="2"/>
  <c r="M9" i="2"/>
  <c r="J6" i="2"/>
  <c r="J6" i="4"/>
  <c r="K6" i="2"/>
  <c r="M18" i="2"/>
  <c r="J11" i="2"/>
  <c r="J11" i="4"/>
  <c r="K11" i="2"/>
  <c r="J9" i="2"/>
  <c r="J9" i="4"/>
</calcChain>
</file>

<file path=xl/sharedStrings.xml><?xml version="1.0" encoding="utf-8"?>
<sst xmlns="http://schemas.openxmlformats.org/spreadsheetml/2006/main" count="380" uniqueCount="99">
  <si>
    <t>Sr.No</t>
  </si>
  <si>
    <t xml:space="preserve">Name </t>
  </si>
  <si>
    <t xml:space="preserve">Course </t>
  </si>
  <si>
    <t>Age</t>
  </si>
  <si>
    <t>Score_1</t>
  </si>
  <si>
    <t>Score_2</t>
  </si>
  <si>
    <t>Score_3</t>
  </si>
  <si>
    <t>Rand</t>
  </si>
  <si>
    <t>RandBetween</t>
  </si>
  <si>
    <t>written random number</t>
  </si>
  <si>
    <t>Row</t>
  </si>
  <si>
    <t>Column</t>
  </si>
  <si>
    <t>written row number</t>
  </si>
  <si>
    <t>written column number</t>
  </si>
  <si>
    <t>Mon</t>
  </si>
  <si>
    <t>Tue</t>
  </si>
  <si>
    <t>Wed</t>
  </si>
  <si>
    <t>Thu</t>
  </si>
  <si>
    <t>Fri</t>
  </si>
  <si>
    <t>Sat</t>
  </si>
  <si>
    <t>Sun</t>
  </si>
  <si>
    <t>CDAC Student Data</t>
  </si>
  <si>
    <t>Kranti</t>
  </si>
  <si>
    <t>John</t>
  </si>
  <si>
    <t>Anjali</t>
  </si>
  <si>
    <t>Rahul</t>
  </si>
  <si>
    <t>Ricky</t>
  </si>
  <si>
    <t xml:space="preserve">Riya </t>
  </si>
  <si>
    <t>krish</t>
  </si>
  <si>
    <t>Reena</t>
  </si>
  <si>
    <t>sarika</t>
  </si>
  <si>
    <t>Akash</t>
  </si>
  <si>
    <t>Anirudha</t>
  </si>
  <si>
    <t>Ajay</t>
  </si>
  <si>
    <t>Shreyash</t>
  </si>
  <si>
    <t>Anuj</t>
  </si>
  <si>
    <t>Sunil</t>
  </si>
  <si>
    <t>TM</t>
  </si>
  <si>
    <t>Percentage</t>
  </si>
  <si>
    <t>Max</t>
  </si>
  <si>
    <t>Min</t>
  </si>
  <si>
    <t>Avg</t>
  </si>
  <si>
    <t>Ratio</t>
  </si>
  <si>
    <t>&gt;for  same no in all rows</t>
  </si>
  <si>
    <t>&gt;next value is not freez, it will be change</t>
  </si>
  <si>
    <t>RESULT</t>
  </si>
  <si>
    <t>Formula</t>
  </si>
  <si>
    <t>&gt;=</t>
  </si>
  <si>
    <t>&lt;=</t>
  </si>
  <si>
    <t>&lt;&gt;</t>
  </si>
  <si>
    <t>Grade</t>
  </si>
  <si>
    <t>Check pass or Fail</t>
  </si>
  <si>
    <t>Using nested if else(check in Grade)</t>
  </si>
  <si>
    <t>if total marks&gt;avg 'High'and Tm&lt;avg='Low'</t>
  </si>
  <si>
    <t>using Avg function</t>
  </si>
  <si>
    <t>Status</t>
  </si>
  <si>
    <t>IT</t>
  </si>
  <si>
    <t>CSE</t>
  </si>
  <si>
    <t>Fees</t>
  </si>
  <si>
    <t>Dis</t>
  </si>
  <si>
    <t>Total</t>
  </si>
  <si>
    <t>Dues</t>
  </si>
  <si>
    <t>Visit_Cnt</t>
  </si>
  <si>
    <t>For Visit_Cnt</t>
  </si>
  <si>
    <t>Sarika</t>
  </si>
  <si>
    <t>Sanika</t>
  </si>
  <si>
    <t>shreya</t>
  </si>
  <si>
    <t>shree</t>
  </si>
  <si>
    <t>Kunal</t>
  </si>
  <si>
    <t>Anviat</t>
  </si>
  <si>
    <t>Absent</t>
  </si>
  <si>
    <t>P</t>
  </si>
  <si>
    <t>Sub_1</t>
  </si>
  <si>
    <t>Sub_2</t>
  </si>
  <si>
    <t>Sub_3</t>
  </si>
  <si>
    <t>Sub_4</t>
  </si>
  <si>
    <t>Pass cnt</t>
  </si>
  <si>
    <t>Fail cnt</t>
  </si>
  <si>
    <t>EXTC</t>
  </si>
  <si>
    <t>same as  left but age &gt; 25)</t>
  </si>
  <si>
    <t>Sum of Tm of Pass</t>
  </si>
  <si>
    <t>sum of  marks of IT</t>
  </si>
  <si>
    <t>sum of  marks of CSE</t>
  </si>
  <si>
    <t>TEXT</t>
  </si>
  <si>
    <t>upper</t>
  </si>
  <si>
    <t>lower</t>
  </si>
  <si>
    <t>proper</t>
  </si>
  <si>
    <t>trim</t>
  </si>
  <si>
    <t>len</t>
  </si>
  <si>
    <t>find</t>
  </si>
  <si>
    <t xml:space="preserve">left </t>
  </si>
  <si>
    <t>right</t>
  </si>
  <si>
    <t>mid</t>
  </si>
  <si>
    <t>Rank</t>
  </si>
  <si>
    <t>Total marks -</t>
  </si>
  <si>
    <t>Proper+trim</t>
  </si>
  <si>
    <t>Using formula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</si>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</sst>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FF0000"/>
      <name val="Arial Black"/>
      <family val="2"/>
    </font>
    <font>
      <sz val="11"/>
      <color theme="3"/>
      <name val="Arial Narrow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9" fontId="0" fillId="0" borderId="0" xfId="1" applyFont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0" xfId="2"/>
    <xf numFmtId="0" fontId="0" fillId="0" borderId="0" xfId="0" applyBorder="1"/>
    <xf numFmtId="0" fontId="5" fillId="5" borderId="1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7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463750510261795"/>
          <c:y val="0.21747703412073491"/>
          <c:w val="0.59897898459132337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0">
                  <c:v>Sr.No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Sheet1!$A$5:$B$16</c:f>
              <c:multiLvlStrCache>
                <c:ptCount val="8"/>
                <c:lvl>
                  <c:pt idx="0">
                    <c:v>written random number</c:v>
                  </c:pt>
                  <c:pt idx="6">
                    <c:v>written row number</c:v>
                  </c:pt>
                  <c:pt idx="7">
                    <c:v>written column number</c:v>
                  </c:pt>
                </c:lvl>
                <c:lvl>
                  <c:pt idx="1">
                    <c:v>Rand</c:v>
                  </c:pt>
                  <c:pt idx="2">
                    <c:v>RandBetween</c:v>
                  </c:pt>
                  <c:pt idx="6">
                    <c:v>Row</c:v>
                  </c:pt>
                  <c:pt idx="7">
                    <c:v>Column</c:v>
                  </c:pt>
                </c:lvl>
              </c:multiLvlStrCache>
            </c:multiLvl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6-4E8E-A51C-9C9DAAB3A640}"/>
            </c:ext>
          </c:extLst>
        </c:ser>
        <c:ser>
          <c:idx val="1"/>
          <c:order val="1"/>
          <c:tx>
            <c:strRef>
              <c:f>Sheet1!$D$1:$D$4</c:f>
              <c:strCache>
                <c:ptCount val="4"/>
                <c:pt idx="0">
                  <c:v>Name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Sheet1!$A$5:$B$16</c:f>
              <c:multiLvlStrCache>
                <c:ptCount val="8"/>
                <c:lvl>
                  <c:pt idx="0">
                    <c:v>written random number</c:v>
                  </c:pt>
                  <c:pt idx="6">
                    <c:v>written row number</c:v>
                  </c:pt>
                  <c:pt idx="7">
                    <c:v>written column number</c:v>
                  </c:pt>
                </c:lvl>
                <c:lvl>
                  <c:pt idx="1">
                    <c:v>Rand</c:v>
                  </c:pt>
                  <c:pt idx="2">
                    <c:v>RandBetween</c:v>
                  </c:pt>
                  <c:pt idx="6">
                    <c:v>Row</c:v>
                  </c:pt>
                  <c:pt idx="7">
                    <c:v>Column</c:v>
                  </c:pt>
                </c:lvl>
              </c:multiLvlStrCache>
            </c:multiLvlStrRef>
          </c:cat>
          <c:val>
            <c:numRef>
              <c:f>Sheet1!$D$5:$D$16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D76-4E8E-A51C-9C9DAAB3A640}"/>
            </c:ext>
          </c:extLst>
        </c:ser>
        <c:ser>
          <c:idx val="2"/>
          <c:order val="2"/>
          <c:tx>
            <c:strRef>
              <c:f>Sheet1!$E$1:$E$4</c:f>
              <c:strCache>
                <c:ptCount val="4"/>
                <c:pt idx="0">
                  <c:v>Course 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Sheet1!$A$5:$B$16</c:f>
              <c:multiLvlStrCache>
                <c:ptCount val="8"/>
                <c:lvl>
                  <c:pt idx="0">
                    <c:v>written random number</c:v>
                  </c:pt>
                  <c:pt idx="6">
                    <c:v>written row number</c:v>
                  </c:pt>
                  <c:pt idx="7">
                    <c:v>written column number</c:v>
                  </c:pt>
                </c:lvl>
                <c:lvl>
                  <c:pt idx="1">
                    <c:v>Rand</c:v>
                  </c:pt>
                  <c:pt idx="2">
                    <c:v>RandBetween</c:v>
                  </c:pt>
                  <c:pt idx="6">
                    <c:v>Row</c:v>
                  </c:pt>
                  <c:pt idx="7">
                    <c:v>Column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12"/>
                <c:pt idx="6">
                  <c:v>11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6-4E8E-A51C-9C9DAAB3A640}"/>
            </c:ext>
          </c:extLst>
        </c:ser>
        <c:ser>
          <c:idx val="3"/>
          <c:order val="3"/>
          <c:tx>
            <c:strRef>
              <c:f>Sheet1!$F$1:$F$4</c:f>
              <c:strCache>
                <c:ptCount val="4"/>
                <c:pt idx="0">
                  <c:v>Age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Sheet1!$A$5:$B$16</c:f>
              <c:multiLvlStrCache>
                <c:ptCount val="8"/>
                <c:lvl>
                  <c:pt idx="0">
                    <c:v>written random number</c:v>
                  </c:pt>
                  <c:pt idx="6">
                    <c:v>written row number</c:v>
                  </c:pt>
                  <c:pt idx="7">
                    <c:v>written column number</c:v>
                  </c:pt>
                </c:lvl>
                <c:lvl>
                  <c:pt idx="1">
                    <c:v>Rand</c:v>
                  </c:pt>
                  <c:pt idx="2">
                    <c:v>RandBetween</c:v>
                  </c:pt>
                  <c:pt idx="6">
                    <c:v>Row</c:v>
                  </c:pt>
                  <c:pt idx="7">
                    <c:v>Column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6-4E8E-A51C-9C9DAAB3A640}"/>
            </c:ext>
          </c:extLst>
        </c:ser>
        <c:ser>
          <c:idx val="4"/>
          <c:order val="4"/>
          <c:tx>
            <c:strRef>
              <c:f>Sheet1!$G$1:$G$4</c:f>
              <c:strCache>
                <c:ptCount val="4"/>
                <c:pt idx="0">
                  <c:v>Score_1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Sheet1!$A$5:$B$16</c:f>
              <c:multiLvlStrCache>
                <c:ptCount val="8"/>
                <c:lvl>
                  <c:pt idx="0">
                    <c:v>written random number</c:v>
                  </c:pt>
                  <c:pt idx="6">
                    <c:v>written row number</c:v>
                  </c:pt>
                  <c:pt idx="7">
                    <c:v>written column number</c:v>
                  </c:pt>
                </c:lvl>
                <c:lvl>
                  <c:pt idx="1">
                    <c:v>Rand</c:v>
                  </c:pt>
                  <c:pt idx="2">
                    <c:v>RandBetween</c:v>
                  </c:pt>
                  <c:pt idx="6">
                    <c:v>Row</c:v>
                  </c:pt>
                  <c:pt idx="7">
                    <c:v>Column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D76-4E8E-A51C-9C9DAAB3A640}"/>
            </c:ext>
          </c:extLst>
        </c:ser>
        <c:ser>
          <c:idx val="5"/>
          <c:order val="5"/>
          <c:tx>
            <c:strRef>
              <c:f>Sheet1!$H$1:$H$4</c:f>
              <c:strCache>
                <c:ptCount val="4"/>
                <c:pt idx="0">
                  <c:v>Score_2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Sheet1!$A$5:$B$16</c:f>
              <c:multiLvlStrCache>
                <c:ptCount val="8"/>
                <c:lvl>
                  <c:pt idx="0">
                    <c:v>written random number</c:v>
                  </c:pt>
                  <c:pt idx="6">
                    <c:v>written row number</c:v>
                  </c:pt>
                  <c:pt idx="7">
                    <c:v>written column number</c:v>
                  </c:pt>
                </c:lvl>
                <c:lvl>
                  <c:pt idx="1">
                    <c:v>Rand</c:v>
                  </c:pt>
                  <c:pt idx="2">
                    <c:v>RandBetween</c:v>
                  </c:pt>
                  <c:pt idx="6">
                    <c:v>Row</c:v>
                  </c:pt>
                  <c:pt idx="7">
                    <c:v>Column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D76-4E8E-A51C-9C9DAAB3A640}"/>
            </c:ext>
          </c:extLst>
        </c:ser>
        <c:ser>
          <c:idx val="6"/>
          <c:order val="6"/>
          <c:tx>
            <c:strRef>
              <c:f>Sheet1!$I$1:$I$4</c:f>
              <c:strCache>
                <c:ptCount val="4"/>
                <c:pt idx="0">
                  <c:v>Score_3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multiLvlStrRef>
              <c:f>Sheet1!$A$5:$B$16</c:f>
              <c:multiLvlStrCache>
                <c:ptCount val="8"/>
                <c:lvl>
                  <c:pt idx="0">
                    <c:v>written random number</c:v>
                  </c:pt>
                  <c:pt idx="6">
                    <c:v>written row number</c:v>
                  </c:pt>
                  <c:pt idx="7">
                    <c:v>written column number</c:v>
                  </c:pt>
                </c:lvl>
                <c:lvl>
                  <c:pt idx="1">
                    <c:v>Rand</c:v>
                  </c:pt>
                  <c:pt idx="2">
                    <c:v>RandBetween</c:v>
                  </c:pt>
                  <c:pt idx="6">
                    <c:v>Row</c:v>
                  </c:pt>
                  <c:pt idx="7">
                    <c:v>Column</c:v>
                  </c:pt>
                </c:lvl>
              </c:multiLvlStrCache>
            </c:multiLvlStrRef>
          </c:cat>
          <c:val>
            <c:numRef>
              <c:f>Sheet1!$I$5:$I$16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D76-4E8E-A51C-9C9DAAB3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0049952"/>
        <c:axId val="900055232"/>
      </c:barChart>
      <c:catAx>
        <c:axId val="90004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55232"/>
        <c:crosses val="autoZero"/>
        <c:auto val="1"/>
        <c:lblAlgn val="ctr"/>
        <c:lblOffset val="100"/>
        <c:noMultiLvlLbl val="0"/>
      </c:catAx>
      <c:valAx>
        <c:axId val="9000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15</xdr:row>
      <xdr:rowOff>117475</xdr:rowOff>
    </xdr:from>
    <xdr:to>
      <xdr:col>11</xdr:col>
      <xdr:colOff>177799</xdr:colOff>
      <xdr:row>30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7EDE9-BA7B-22F8-3DB6-FD866703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542926</xdr:colOff>
      <xdr:row>26</xdr:row>
      <xdr:rowOff>57150</xdr:rowOff>
    </xdr:from>
    <xdr:to>
      <xdr:col>13</xdr:col>
      <xdr:colOff>9526</xdr:colOff>
      <xdr:row>32</xdr:row>
      <xdr:rowOff>9525</xdr:rowOff>
    </xdr:to>
    <xdr:sp macro="[0]!flt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3363104-4AAC-4326-8C9F-20E284C7E308}"/>
            </a:ext>
          </a:extLst>
        </xdr:cNvPr>
        <xdr:cNvSpPr/>
      </xdr:nvSpPr>
      <xdr:spPr>
        <a:xfrm>
          <a:off x="6029326" y="5086350"/>
          <a:ext cx="1905000" cy="1095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500"/>
            <a:t>CLICK HERE TO</a:t>
          </a:r>
          <a:r>
            <a:rPr lang="en-IN" sz="1500" baseline="0"/>
            <a:t> FILTER</a:t>
          </a:r>
        </a:p>
        <a:p>
          <a:pPr algn="l"/>
          <a:endParaRPr lang="en-IN" sz="1600"/>
        </a:p>
      </xdr:txBody>
    </xdr:sp>
    <xdr:clientData/>
  </xdr:twoCellAnchor>
  <xdr:twoCellAnchor>
    <xdr:from>
      <xdr:col>13</xdr:col>
      <xdr:colOff>504826</xdr:colOff>
      <xdr:row>26</xdr:row>
      <xdr:rowOff>76200</xdr:rowOff>
    </xdr:from>
    <xdr:to>
      <xdr:col>17</xdr:col>
      <xdr:colOff>47626</xdr:colOff>
      <xdr:row>32</xdr:row>
      <xdr:rowOff>47625</xdr:rowOff>
    </xdr:to>
    <xdr:sp macro="[0]!dlt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872DB04-2632-45FD-A9CD-1218B4843BF9}"/>
            </a:ext>
          </a:extLst>
        </xdr:cNvPr>
        <xdr:cNvSpPr/>
      </xdr:nvSpPr>
      <xdr:spPr>
        <a:xfrm>
          <a:off x="8429626" y="5105400"/>
          <a:ext cx="1981200" cy="1114425"/>
        </a:xfrm>
        <a:prstGeom prst="roundRect">
          <a:avLst/>
        </a:prstGeom>
        <a:solidFill>
          <a:schemeClr val="accent2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500"/>
            <a:t>CLICK</a:t>
          </a:r>
          <a:r>
            <a:rPr lang="en-IN" sz="1500" baseline="0"/>
            <a:t> HERE TO DELETE</a:t>
          </a: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v_k_1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E8CB-7B6D-416E-8A95-46102AE8961C}">
  <sheetPr codeName="Sheet1"/>
  <dimension ref="A1:XFD16"/>
  <sheetViews>
    <sheetView workbookViewId="0">
      <selection activeCell="C1" sqref="C1:I17"/>
    </sheetView>
  </sheetViews>
  <sheetFormatPr defaultRowHeight="15" x14ac:dyDescent="0.25"/>
  <cols>
    <col min="1" max="2" width="34.85546875" customWidth="1"/>
  </cols>
  <sheetData>
    <row r="1" spans="1:12 16384:16384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2 16384:16384" x14ac:dyDescent="0.25">
      <c r="C2">
        <v>1</v>
      </c>
      <c r="F2" t="s">
        <v>14</v>
      </c>
    </row>
    <row r="3" spans="1:12 16384:16384" x14ac:dyDescent="0.25">
      <c r="C3">
        <v>2</v>
      </c>
      <c r="F3" t="s">
        <v>15</v>
      </c>
    </row>
    <row r="4" spans="1:12 16384:16384" x14ac:dyDescent="0.25">
      <c r="C4">
        <v>3</v>
      </c>
      <c r="F4" t="s">
        <v>16</v>
      </c>
    </row>
    <row r="5" spans="1:12 16384:16384" x14ac:dyDescent="0.25">
      <c r="B5" t="s">
        <v>9</v>
      </c>
      <c r="C5">
        <v>4</v>
      </c>
      <c r="F5" t="s">
        <v>17</v>
      </c>
    </row>
    <row r="6" spans="1:12 16384:16384" x14ac:dyDescent="0.25">
      <c r="A6" t="s">
        <v>7</v>
      </c>
      <c r="C6">
        <v>5</v>
      </c>
      <c r="F6" t="s">
        <v>18</v>
      </c>
      <c r="K6">
        <f ca="1">RAND()</f>
        <v>0.38846287259847934</v>
      </c>
      <c r="L6" t="str">
        <f ca="1">_xlfn.FORMULATEXT(K6)</f>
        <v>=RAND()</v>
      </c>
    </row>
    <row r="7" spans="1:12 16384:16384" x14ac:dyDescent="0.25">
      <c r="A7" t="s">
        <v>8</v>
      </c>
      <c r="C7">
        <v>6</v>
      </c>
      <c r="F7" t="s">
        <v>19</v>
      </c>
    </row>
    <row r="8" spans="1:12 16384:16384" x14ac:dyDescent="0.25">
      <c r="C8">
        <v>7</v>
      </c>
      <c r="F8" t="s">
        <v>20</v>
      </c>
      <c r="K8">
        <f ca="1">RAND()</f>
        <v>0.89384028254087677</v>
      </c>
    </row>
    <row r="9" spans="1:12 16384:16384" x14ac:dyDescent="0.25">
      <c r="C9">
        <v>8</v>
      </c>
      <c r="F9" t="s">
        <v>14</v>
      </c>
    </row>
    <row r="10" spans="1:12 16384:16384" x14ac:dyDescent="0.25">
      <c r="C10">
        <v>9</v>
      </c>
      <c r="F10" t="s">
        <v>15</v>
      </c>
    </row>
    <row r="11" spans="1:12 16384:16384" x14ac:dyDescent="0.25">
      <c r="A11" t="s">
        <v>10</v>
      </c>
      <c r="B11" t="s">
        <v>12</v>
      </c>
      <c r="C11">
        <v>10</v>
      </c>
      <c r="E11">
        <f>ROW()</f>
        <v>11</v>
      </c>
      <c r="F11" t="s">
        <v>16</v>
      </c>
    </row>
    <row r="12" spans="1:12 16384:16384" x14ac:dyDescent="0.25">
      <c r="A12" t="s">
        <v>11</v>
      </c>
      <c r="B12" t="s">
        <v>13</v>
      </c>
      <c r="C12">
        <v>11</v>
      </c>
      <c r="E12">
        <f>COLUMN()</f>
        <v>5</v>
      </c>
      <c r="F12" t="s">
        <v>17</v>
      </c>
      <c r="XFD12">
        <f>COLUMN()</f>
        <v>16384</v>
      </c>
    </row>
    <row r="13" spans="1:12 16384:16384" x14ac:dyDescent="0.25">
      <c r="C13">
        <v>12</v>
      </c>
      <c r="F13" t="s">
        <v>18</v>
      </c>
    </row>
    <row r="14" spans="1:12 16384:16384" x14ac:dyDescent="0.25">
      <c r="C14">
        <v>13</v>
      </c>
      <c r="F14" t="s">
        <v>19</v>
      </c>
    </row>
    <row r="15" spans="1:12 16384:16384" x14ac:dyDescent="0.25">
      <c r="C15">
        <v>14</v>
      </c>
      <c r="F15" t="s">
        <v>20</v>
      </c>
    </row>
    <row r="16" spans="1:12 16384:16384" x14ac:dyDescent="0.25">
      <c r="C16">
        <v>15</v>
      </c>
      <c r="F16" t="s">
        <v>14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4802-1053-431F-AFEC-41C52F9E5CF9}">
  <sheetPr codeName="Sheet2"/>
  <dimension ref="A1:S34"/>
  <sheetViews>
    <sheetView topLeftCell="A37" workbookViewId="0">
      <selection activeCell="B41" sqref="B41"/>
    </sheetView>
  </sheetViews>
  <sheetFormatPr defaultRowHeight="15" x14ac:dyDescent="0.25"/>
  <cols>
    <col min="12" max="12" width="17.28515625" customWidth="1"/>
    <col min="14" max="14" width="31.140625" customWidth="1"/>
  </cols>
  <sheetData>
    <row r="1" spans="1:19" x14ac:dyDescent="0.25">
      <c r="A1" s="6" t="s">
        <v>21</v>
      </c>
      <c r="B1" s="6"/>
      <c r="C1" s="6"/>
      <c r="D1" s="6"/>
      <c r="E1" s="6"/>
      <c r="F1" s="6"/>
      <c r="G1" s="6"/>
      <c r="H1" s="6"/>
      <c r="I1" s="6"/>
    </row>
    <row r="2" spans="1:19" ht="15.75" thickBot="1" x14ac:dyDescent="0.3">
      <c r="A2" s="7"/>
      <c r="B2" s="7"/>
      <c r="C2" s="7"/>
      <c r="D2" s="7"/>
      <c r="E2" s="7"/>
      <c r="F2" s="7"/>
      <c r="G2" s="7"/>
      <c r="H2" s="7"/>
      <c r="I2" s="7"/>
    </row>
    <row r="3" spans="1:19" ht="17.25" thickTop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37</v>
      </c>
      <c r="I3" s="3" t="s">
        <v>38</v>
      </c>
      <c r="J3" s="3" t="s">
        <v>45</v>
      </c>
      <c r="K3" s="3" t="s">
        <v>50</v>
      </c>
      <c r="L3" s="3" t="s">
        <v>55</v>
      </c>
      <c r="M3" s="3" t="s">
        <v>55</v>
      </c>
      <c r="N3" s="3" t="s">
        <v>46</v>
      </c>
      <c r="O3" s="3"/>
      <c r="S3" s="3"/>
    </row>
    <row r="4" spans="1:19" x14ac:dyDescent="0.25">
      <c r="A4" s="1">
        <v>1</v>
      </c>
      <c r="B4" s="1" t="s">
        <v>27</v>
      </c>
      <c r="C4" s="1" t="s">
        <v>56</v>
      </c>
      <c r="D4" s="1">
        <v>25</v>
      </c>
      <c r="E4" s="1">
        <v>54</v>
      </c>
      <c r="F4" s="1">
        <v>75</v>
      </c>
      <c r="G4" s="1">
        <v>59</v>
      </c>
      <c r="H4">
        <f>SUM(E4:G4)</f>
        <v>188</v>
      </c>
      <c r="I4" s="2">
        <f t="shared" ref="I4:I18" si="0">H4/300</f>
        <v>0.62666666666666671</v>
      </c>
      <c r="J4" t="str">
        <f>IF(I4&gt;0.5,"PASS","FAIL")</f>
        <v>PASS</v>
      </c>
      <c r="K4" t="str">
        <f t="shared" ref="K4:K18" si="1">IF(I4&gt;0.7,"A",IF(I4&gt;0.6,"B",IF(I4&gt;0.45,"C","F")))</f>
        <v>B</v>
      </c>
      <c r="L4" t="str">
        <f>IF(H4&gt;AVERAGE(H4:H18),"Above Avg","Below Avg")</f>
        <v>Below Avg</v>
      </c>
      <c r="M4" t="str">
        <f>IF(H4&gt;H$22,"High","Low")</f>
        <v>Low</v>
      </c>
      <c r="N4" t="str">
        <f ca="1">_xlfn.FORMULATEXT(J4)</f>
        <v>=IF(I4&gt;0.5,"PASS","FAIL")</v>
      </c>
      <c r="O4" t="s">
        <v>51</v>
      </c>
    </row>
    <row r="5" spans="1:19" x14ac:dyDescent="0.25">
      <c r="A5" s="1">
        <v>2</v>
      </c>
      <c r="B5" s="1" t="s">
        <v>22</v>
      </c>
      <c r="C5" s="1" t="s">
        <v>57</v>
      </c>
      <c r="D5" s="1">
        <v>20</v>
      </c>
      <c r="E5" s="1">
        <v>78</v>
      </c>
      <c r="F5" s="1">
        <v>97</v>
      </c>
      <c r="G5" s="1">
        <v>69</v>
      </c>
      <c r="H5">
        <f>SUM(E5:G5)</f>
        <v>244</v>
      </c>
      <c r="I5" s="2">
        <f t="shared" si="0"/>
        <v>0.81333333333333335</v>
      </c>
      <c r="J5" t="str">
        <f t="shared" ref="J5:J18" si="2">IF(I5&gt;0.5,"PASS","FAIL")</f>
        <v>PASS</v>
      </c>
      <c r="K5" t="str">
        <f t="shared" si="1"/>
        <v>A</v>
      </c>
      <c r="L5" t="str">
        <f t="shared" ref="L5:L18" si="3">IF(H5&gt;AVERAGE(H5:H19),"Above Avg","Below Avg")</f>
        <v>Above Avg</v>
      </c>
      <c r="M5" t="str">
        <f t="shared" ref="M5:M18" si="4">IF(H5&gt;H$22,"High","Low")</f>
        <v>High</v>
      </c>
      <c r="N5" t="str">
        <f ca="1">_xlfn.FORMULATEXT(K5)</f>
        <v>=IF(I5&gt;0.7,"A",IF(I5&gt;0.6,"B",IF(I5&gt;0.45,"C","F")))</v>
      </c>
      <c r="O5" t="s">
        <v>52</v>
      </c>
    </row>
    <row r="6" spans="1:19" x14ac:dyDescent="0.25">
      <c r="A6" s="1">
        <v>3</v>
      </c>
      <c r="B6" s="1" t="s">
        <v>23</v>
      </c>
      <c r="C6" s="1" t="s">
        <v>57</v>
      </c>
      <c r="D6" s="1">
        <v>45</v>
      </c>
      <c r="E6" s="1">
        <v>71</v>
      </c>
      <c r="F6" s="1">
        <v>54</v>
      </c>
      <c r="G6" s="1">
        <v>54</v>
      </c>
      <c r="H6">
        <f t="shared" ref="H6:H18" si="5">SUM(E6:G6)</f>
        <v>179</v>
      </c>
      <c r="I6" s="2">
        <f t="shared" si="0"/>
        <v>0.59666666666666668</v>
      </c>
      <c r="J6" t="str">
        <f t="shared" si="2"/>
        <v>PASS</v>
      </c>
      <c r="K6" t="str">
        <f>IF(I6&gt;0.7,"A",IF(I6&gt;0.6,"B",IF(I6&gt;0.45,"C","F")))</f>
        <v>C</v>
      </c>
      <c r="L6" t="str">
        <f t="shared" si="3"/>
        <v>Below Avg</v>
      </c>
      <c r="M6" t="str">
        <f t="shared" si="4"/>
        <v>Low</v>
      </c>
      <c r="N6" t="str">
        <f ca="1">_xlfn.FORMULATEXT(M6)</f>
        <v>=IF(H6&gt;H$22,"High","Low")</v>
      </c>
      <c r="O6" t="s">
        <v>53</v>
      </c>
    </row>
    <row r="7" spans="1:19" x14ac:dyDescent="0.25">
      <c r="A7" s="1">
        <v>4</v>
      </c>
      <c r="B7" s="1" t="s">
        <v>24</v>
      </c>
      <c r="C7" s="1" t="s">
        <v>78</v>
      </c>
      <c r="D7" s="1">
        <v>19</v>
      </c>
      <c r="E7" s="1">
        <v>63</v>
      </c>
      <c r="F7" s="1">
        <v>60</v>
      </c>
      <c r="G7" s="1">
        <v>65</v>
      </c>
      <c r="H7">
        <f t="shared" si="5"/>
        <v>188</v>
      </c>
      <c r="I7" s="2">
        <f t="shared" si="0"/>
        <v>0.62666666666666671</v>
      </c>
      <c r="J7" t="str">
        <f t="shared" si="2"/>
        <v>PASS</v>
      </c>
      <c r="K7" t="str">
        <f t="shared" si="1"/>
        <v>B</v>
      </c>
      <c r="L7" t="str">
        <f t="shared" si="3"/>
        <v>Below Avg</v>
      </c>
      <c r="M7" t="str">
        <f t="shared" si="4"/>
        <v>Low</v>
      </c>
      <c r="N7" t="str">
        <f ca="1">_xlfn.FORMULATEXT(L4)</f>
        <v>=IF(H4&gt;AVERAGE(H4:H18),"Above Avg","Below Avg")</v>
      </c>
      <c r="O7" t="s">
        <v>54</v>
      </c>
    </row>
    <row r="8" spans="1:19" x14ac:dyDescent="0.25">
      <c r="A8" s="1">
        <v>5</v>
      </c>
      <c r="B8" s="1" t="s">
        <v>25</v>
      </c>
      <c r="C8" s="1" t="s">
        <v>56</v>
      </c>
      <c r="D8" s="1">
        <v>35</v>
      </c>
      <c r="E8" s="1">
        <v>55</v>
      </c>
      <c r="F8" s="1">
        <v>89</v>
      </c>
      <c r="G8" s="1">
        <v>60</v>
      </c>
      <c r="H8">
        <f t="shared" si="5"/>
        <v>204</v>
      </c>
      <c r="I8" s="2">
        <f t="shared" si="0"/>
        <v>0.68</v>
      </c>
      <c r="J8" t="str">
        <f t="shared" si="2"/>
        <v>PASS</v>
      </c>
      <c r="K8" t="str">
        <f t="shared" si="1"/>
        <v>B</v>
      </c>
      <c r="L8" t="str">
        <f t="shared" si="3"/>
        <v>Below Avg</v>
      </c>
      <c r="M8" t="str">
        <f t="shared" si="4"/>
        <v>Low</v>
      </c>
    </row>
    <row r="9" spans="1:19" x14ac:dyDescent="0.25">
      <c r="A9" s="1">
        <v>6</v>
      </c>
      <c r="B9" s="1" t="s">
        <v>26</v>
      </c>
      <c r="C9" s="1" t="s">
        <v>57</v>
      </c>
      <c r="D9" s="1">
        <v>20</v>
      </c>
      <c r="E9" s="1">
        <v>57</v>
      </c>
      <c r="F9" s="1">
        <v>30</v>
      </c>
      <c r="G9" s="1">
        <v>40</v>
      </c>
      <c r="H9">
        <f t="shared" si="5"/>
        <v>127</v>
      </c>
      <c r="I9" s="2">
        <f t="shared" si="0"/>
        <v>0.42333333333333334</v>
      </c>
      <c r="J9" t="str">
        <f t="shared" si="2"/>
        <v>FAIL</v>
      </c>
      <c r="K9" t="str">
        <f t="shared" si="1"/>
        <v>F</v>
      </c>
      <c r="L9" t="str">
        <f t="shared" si="3"/>
        <v>Below Avg</v>
      </c>
      <c r="M9" t="str">
        <f t="shared" si="4"/>
        <v>Low</v>
      </c>
    </row>
    <row r="10" spans="1:19" x14ac:dyDescent="0.25">
      <c r="A10" s="1">
        <v>7</v>
      </c>
      <c r="B10" s="1" t="s">
        <v>28</v>
      </c>
      <c r="C10" s="1" t="s">
        <v>57</v>
      </c>
      <c r="D10" s="1">
        <v>18</v>
      </c>
      <c r="E10" s="1">
        <v>98</v>
      </c>
      <c r="F10" s="1">
        <v>63</v>
      </c>
      <c r="G10" s="1">
        <v>55</v>
      </c>
      <c r="H10">
        <f t="shared" si="5"/>
        <v>216</v>
      </c>
      <c r="I10" s="2">
        <f t="shared" si="0"/>
        <v>0.72</v>
      </c>
      <c r="J10" t="str">
        <f t="shared" si="2"/>
        <v>PASS</v>
      </c>
      <c r="K10" t="str">
        <f t="shared" si="1"/>
        <v>A</v>
      </c>
      <c r="L10" t="str">
        <f t="shared" si="3"/>
        <v>Below Avg</v>
      </c>
      <c r="M10" t="str">
        <f t="shared" si="4"/>
        <v>High</v>
      </c>
    </row>
    <row r="11" spans="1:19" x14ac:dyDescent="0.25">
      <c r="A11" s="1">
        <v>8</v>
      </c>
      <c r="B11" s="1" t="s">
        <v>29</v>
      </c>
      <c r="C11" s="1" t="s">
        <v>78</v>
      </c>
      <c r="D11" s="1">
        <v>20</v>
      </c>
      <c r="E11" s="1">
        <v>73</v>
      </c>
      <c r="F11" s="1">
        <v>60</v>
      </c>
      <c r="G11" s="1">
        <v>73</v>
      </c>
      <c r="H11">
        <f t="shared" si="5"/>
        <v>206</v>
      </c>
      <c r="I11" s="2">
        <f t="shared" si="0"/>
        <v>0.68666666666666665</v>
      </c>
      <c r="J11" t="str">
        <f t="shared" si="2"/>
        <v>PASS</v>
      </c>
      <c r="K11" t="str">
        <f t="shared" si="1"/>
        <v>B</v>
      </c>
      <c r="L11" t="str">
        <f t="shared" si="3"/>
        <v>Below Avg</v>
      </c>
      <c r="M11" t="str">
        <f t="shared" si="4"/>
        <v>Low</v>
      </c>
    </row>
    <row r="12" spans="1:19" x14ac:dyDescent="0.25">
      <c r="A12" s="1">
        <v>9</v>
      </c>
      <c r="B12" s="1" t="s">
        <v>30</v>
      </c>
      <c r="C12" s="1" t="s">
        <v>56</v>
      </c>
      <c r="D12" s="1">
        <v>20</v>
      </c>
      <c r="E12" s="1">
        <v>98</v>
      </c>
      <c r="F12" s="1">
        <v>62</v>
      </c>
      <c r="G12" s="1">
        <v>94</v>
      </c>
      <c r="H12">
        <f t="shared" si="5"/>
        <v>254</v>
      </c>
      <c r="I12" s="2">
        <f t="shared" si="0"/>
        <v>0.84666666666666668</v>
      </c>
      <c r="J12" t="str">
        <f t="shared" si="2"/>
        <v>PASS</v>
      </c>
      <c r="K12" t="str">
        <f t="shared" si="1"/>
        <v>A</v>
      </c>
      <c r="L12" t="str">
        <f t="shared" si="3"/>
        <v>Above Avg</v>
      </c>
      <c r="M12" t="str">
        <f t="shared" si="4"/>
        <v>High</v>
      </c>
    </row>
    <row r="13" spans="1:19" x14ac:dyDescent="0.25">
      <c r="A13" s="1">
        <v>10</v>
      </c>
      <c r="B13" s="1" t="s">
        <v>31</v>
      </c>
      <c r="C13" s="1" t="s">
        <v>57</v>
      </c>
      <c r="D13" s="1">
        <v>18</v>
      </c>
      <c r="E13" s="1">
        <v>73</v>
      </c>
      <c r="F13" s="1">
        <v>75</v>
      </c>
      <c r="G13" s="1">
        <v>87</v>
      </c>
      <c r="H13">
        <f>SUM(E13:G13)</f>
        <v>235</v>
      </c>
      <c r="I13" s="2">
        <f t="shared" si="0"/>
        <v>0.78333333333333333</v>
      </c>
      <c r="J13" t="str">
        <f t="shared" si="2"/>
        <v>PASS</v>
      </c>
      <c r="K13" t="str">
        <f t="shared" si="1"/>
        <v>A</v>
      </c>
      <c r="L13" t="str">
        <f t="shared" si="3"/>
        <v>Above Avg</v>
      </c>
      <c r="M13" t="str">
        <f t="shared" si="4"/>
        <v>High</v>
      </c>
    </row>
    <row r="14" spans="1:19" x14ac:dyDescent="0.25">
      <c r="A14" s="1">
        <v>11</v>
      </c>
      <c r="B14" s="1" t="s">
        <v>32</v>
      </c>
      <c r="C14" s="1" t="s">
        <v>57</v>
      </c>
      <c r="D14" s="1">
        <v>19</v>
      </c>
      <c r="E14" s="1">
        <v>52</v>
      </c>
      <c r="F14" s="1">
        <v>77</v>
      </c>
      <c r="G14" s="1">
        <v>52</v>
      </c>
      <c r="H14">
        <f t="shared" si="5"/>
        <v>181</v>
      </c>
      <c r="I14" s="2">
        <f t="shared" si="0"/>
        <v>0.60333333333333339</v>
      </c>
      <c r="J14" t="str">
        <f t="shared" si="2"/>
        <v>PASS</v>
      </c>
      <c r="K14" t="str">
        <f t="shared" si="1"/>
        <v>B</v>
      </c>
      <c r="L14" t="str">
        <f t="shared" si="3"/>
        <v>Below Avg</v>
      </c>
      <c r="M14" t="str">
        <f t="shared" si="4"/>
        <v>Low</v>
      </c>
    </row>
    <row r="15" spans="1:19" x14ac:dyDescent="0.25">
      <c r="A15" s="1">
        <v>12</v>
      </c>
      <c r="B15" s="1" t="s">
        <v>33</v>
      </c>
      <c r="C15" s="1" t="s">
        <v>78</v>
      </c>
      <c r="D15" s="1">
        <v>20</v>
      </c>
      <c r="E15" s="1">
        <v>68</v>
      </c>
      <c r="F15" s="1">
        <v>78</v>
      </c>
      <c r="G15" s="1">
        <v>88</v>
      </c>
      <c r="H15">
        <f t="shared" si="5"/>
        <v>234</v>
      </c>
      <c r="I15" s="2">
        <f t="shared" si="0"/>
        <v>0.78</v>
      </c>
      <c r="J15" t="str">
        <f t="shared" si="2"/>
        <v>PASS</v>
      </c>
      <c r="K15" t="str">
        <f t="shared" si="1"/>
        <v>A</v>
      </c>
      <c r="L15" t="str">
        <f t="shared" si="3"/>
        <v>Above Avg</v>
      </c>
      <c r="M15" t="str">
        <f t="shared" si="4"/>
        <v>High</v>
      </c>
    </row>
    <row r="16" spans="1:19" x14ac:dyDescent="0.25">
      <c r="A16" s="1">
        <v>13</v>
      </c>
      <c r="B16" s="1" t="s">
        <v>34</v>
      </c>
      <c r="C16" s="1" t="s">
        <v>56</v>
      </c>
      <c r="D16" s="1">
        <v>20</v>
      </c>
      <c r="E16" s="1">
        <v>95</v>
      </c>
      <c r="F16" s="1">
        <v>95</v>
      </c>
      <c r="G16" s="1">
        <v>98</v>
      </c>
      <c r="H16">
        <f t="shared" si="5"/>
        <v>288</v>
      </c>
      <c r="I16" s="2">
        <f t="shared" si="0"/>
        <v>0.96</v>
      </c>
      <c r="J16" t="str">
        <f t="shared" si="2"/>
        <v>PASS</v>
      </c>
      <c r="K16" t="str">
        <f t="shared" si="1"/>
        <v>A</v>
      </c>
      <c r="L16" t="str">
        <f t="shared" si="3"/>
        <v>Above Avg</v>
      </c>
      <c r="M16" t="str">
        <f t="shared" si="4"/>
        <v>High</v>
      </c>
    </row>
    <row r="17" spans="1:13" x14ac:dyDescent="0.25">
      <c r="A17" s="1">
        <v>14</v>
      </c>
      <c r="B17" s="1" t="s">
        <v>35</v>
      </c>
      <c r="C17" s="1" t="s">
        <v>57</v>
      </c>
      <c r="D17" s="1">
        <v>19</v>
      </c>
      <c r="E17" s="1">
        <v>72</v>
      </c>
      <c r="F17" s="1">
        <v>76</v>
      </c>
      <c r="G17" s="1">
        <v>82</v>
      </c>
      <c r="H17">
        <f t="shared" si="5"/>
        <v>230</v>
      </c>
      <c r="I17" s="2">
        <f t="shared" si="0"/>
        <v>0.76666666666666672</v>
      </c>
      <c r="J17" t="str">
        <f t="shared" si="2"/>
        <v>PASS</v>
      </c>
      <c r="K17" t="str">
        <f t="shared" si="1"/>
        <v>A</v>
      </c>
      <c r="L17" t="str">
        <f t="shared" si="3"/>
        <v>Above Avg</v>
      </c>
      <c r="M17" t="str">
        <f t="shared" si="4"/>
        <v>High</v>
      </c>
    </row>
    <row r="18" spans="1:13" x14ac:dyDescent="0.25">
      <c r="A18" s="1">
        <v>15</v>
      </c>
      <c r="B18" s="1" t="s">
        <v>36</v>
      </c>
      <c r="C18" s="1" t="s">
        <v>56</v>
      </c>
      <c r="D18" s="1">
        <v>18</v>
      </c>
      <c r="E18" s="1">
        <v>58</v>
      </c>
      <c r="F18" s="1">
        <v>71</v>
      </c>
      <c r="G18" s="1">
        <v>54</v>
      </c>
      <c r="H18">
        <f t="shared" si="5"/>
        <v>183</v>
      </c>
      <c r="I18" s="2">
        <f t="shared" si="0"/>
        <v>0.61</v>
      </c>
      <c r="J18" t="str">
        <f t="shared" si="2"/>
        <v>PASS</v>
      </c>
      <c r="K18" t="str">
        <f t="shared" si="1"/>
        <v>B</v>
      </c>
      <c r="L18" t="str">
        <f t="shared" si="3"/>
        <v>Below Avg</v>
      </c>
      <c r="M18" t="str">
        <f t="shared" si="4"/>
        <v>Low</v>
      </c>
    </row>
    <row r="20" spans="1:13" x14ac:dyDescent="0.25">
      <c r="G20" t="s">
        <v>39</v>
      </c>
      <c r="H20">
        <f>MAX(H4:H18)</f>
        <v>288</v>
      </c>
      <c r="I20" s="2"/>
      <c r="J20" t="s">
        <v>47</v>
      </c>
    </row>
    <row r="21" spans="1:13" x14ac:dyDescent="0.25">
      <c r="G21" t="s">
        <v>40</v>
      </c>
      <c r="H21">
        <f>MIN(H4:H18)</f>
        <v>127</v>
      </c>
      <c r="J21" t="s">
        <v>48</v>
      </c>
    </row>
    <row r="22" spans="1:13" x14ac:dyDescent="0.25">
      <c r="G22" t="s">
        <v>41</v>
      </c>
      <c r="H22">
        <f>AVERAGE(H4:H18)</f>
        <v>210.46666666666667</v>
      </c>
      <c r="J22" t="s">
        <v>49</v>
      </c>
    </row>
    <row r="23" spans="1:13" x14ac:dyDescent="0.25">
      <c r="B23" t="s">
        <v>76</v>
      </c>
      <c r="C23">
        <f>COUNTIF(J4:J18,"PASS")</f>
        <v>14</v>
      </c>
      <c r="G23" t="s">
        <v>42</v>
      </c>
    </row>
    <row r="24" spans="1:13" x14ac:dyDescent="0.25">
      <c r="B24" t="s">
        <v>77</v>
      </c>
      <c r="C24">
        <f>COUNTIF(J4:J18,"FAIL")</f>
        <v>1</v>
      </c>
    </row>
    <row r="27" spans="1:13" ht="45" x14ac:dyDescent="0.25">
      <c r="B27" t="s">
        <v>56</v>
      </c>
      <c r="C27">
        <f>COUNTIF($C$4:$C$18,"IT")</f>
        <v>5</v>
      </c>
      <c r="E27" s="8" t="s">
        <v>79</v>
      </c>
      <c r="F27">
        <f>COUNTIFS($C$4:$C$18,C27,$D$4:$D$18,"&gt;25")</f>
        <v>0</v>
      </c>
      <c r="J27" s="8" t="s">
        <v>80</v>
      </c>
      <c r="K27">
        <f>SUMIF($J$4:$J$18,"PASS",H4:H18)</f>
        <v>3030</v>
      </c>
    </row>
    <row r="28" spans="1:13" x14ac:dyDescent="0.25">
      <c r="B28" t="s">
        <v>57</v>
      </c>
      <c r="C28">
        <f>COUNTIF($C$4:$C$18,"CSE")</f>
        <v>7</v>
      </c>
      <c r="F28">
        <f>COUNTIFS($C$4:$C$18,C28,$D$4:$D$18,"&gt;25")</f>
        <v>0</v>
      </c>
    </row>
    <row r="29" spans="1:13" x14ac:dyDescent="0.25">
      <c r="B29" t="s">
        <v>78</v>
      </c>
      <c r="C29">
        <f>COUNTIF($C$4:$C$18,"EXTC")</f>
        <v>3</v>
      </c>
      <c r="F29">
        <f t="shared" ref="F28:F29" si="6">COUNTIFS($C$4:$C$18,C29,$D$4:$D$18,"&gt;25")</f>
        <v>0</v>
      </c>
    </row>
    <row r="32" spans="1:13" ht="45" x14ac:dyDescent="0.25">
      <c r="J32" s="8" t="s">
        <v>81</v>
      </c>
      <c r="K32">
        <f>SUMIFS($H$4:$H$18,$J$4:$J$18,"PASS",$C$4:$C$18,"CSE")</f>
        <v>1285</v>
      </c>
    </row>
    <row r="34" spans="10:10" ht="45" x14ac:dyDescent="0.25">
      <c r="J34" s="8" t="s">
        <v>82</v>
      </c>
    </row>
  </sheetData>
  <mergeCells count="2">
    <mergeCell ref="H1:I2"/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48ED-F1CD-4D49-B7C5-B0DE8E6373C5}">
  <sheetPr codeName="Sheet3"/>
  <dimension ref="A1:X27"/>
  <sheetViews>
    <sheetView tabSelected="1" topLeftCell="A14" workbookViewId="0">
      <selection activeCell="N22" sqref="N22"/>
    </sheetView>
  </sheetViews>
  <sheetFormatPr defaultRowHeight="15" x14ac:dyDescent="0.25"/>
  <sheetData>
    <row r="1" spans="1:24" ht="16.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37</v>
      </c>
      <c r="I1" s="3" t="s">
        <v>38</v>
      </c>
      <c r="J1" s="3" t="s">
        <v>45</v>
      </c>
      <c r="M1" s="3" t="s">
        <v>2</v>
      </c>
      <c r="N1" s="3" t="s">
        <v>45</v>
      </c>
    </row>
    <row r="2" spans="1:24" x14ac:dyDescent="0.25">
      <c r="A2" s="1">
        <v>1</v>
      </c>
      <c r="B2" s="1" t="s">
        <v>27</v>
      </c>
      <c r="C2" s="1" t="s">
        <v>56</v>
      </c>
      <c r="D2" s="1">
        <v>25</v>
      </c>
      <c r="E2" s="1">
        <v>54</v>
      </c>
      <c r="F2" s="1">
        <v>75</v>
      </c>
      <c r="G2" s="1">
        <v>59</v>
      </c>
      <c r="H2">
        <f>SUM(E2:G2)</f>
        <v>188</v>
      </c>
      <c r="I2" s="2">
        <f t="shared" ref="I2:I16" si="0">H2/300</f>
        <v>0.62666666666666671</v>
      </c>
      <c r="J2" t="str">
        <f>IF(I2&gt;0.5,"PASS","FAIL")</f>
        <v>PASS</v>
      </c>
      <c r="M2" s="1" t="s">
        <v>57</v>
      </c>
      <c r="N2" t="s">
        <v>97</v>
      </c>
    </row>
    <row r="3" spans="1:24" x14ac:dyDescent="0.25">
      <c r="A3" s="1">
        <v>2</v>
      </c>
      <c r="B3" s="1" t="s">
        <v>22</v>
      </c>
      <c r="C3" s="1" t="s">
        <v>57</v>
      </c>
      <c r="D3" s="1">
        <v>20</v>
      </c>
      <c r="E3" s="1">
        <v>78</v>
      </c>
      <c r="F3" s="1">
        <v>97</v>
      </c>
      <c r="G3" s="1">
        <v>69</v>
      </c>
      <c r="H3">
        <f>SUM(E3:G3)</f>
        <v>244</v>
      </c>
      <c r="I3" s="2">
        <f t="shared" si="0"/>
        <v>0.81333333333333335</v>
      </c>
      <c r="J3" t="str">
        <f t="shared" ref="J3:J16" si="1">IF(I3&gt;0.5,"PASS","FAIL")</f>
        <v>PASS</v>
      </c>
    </row>
    <row r="4" spans="1:24" x14ac:dyDescent="0.25">
      <c r="A4" s="1">
        <v>3</v>
      </c>
      <c r="B4" s="1" t="s">
        <v>23</v>
      </c>
      <c r="C4" s="1" t="s">
        <v>57</v>
      </c>
      <c r="D4" s="1">
        <v>45</v>
      </c>
      <c r="E4" s="1">
        <v>71</v>
      </c>
      <c r="F4" s="1">
        <v>54</v>
      </c>
      <c r="G4" s="1">
        <v>54</v>
      </c>
      <c r="H4">
        <f t="shared" ref="H4:H16" si="2">SUM(E4:G4)</f>
        <v>179</v>
      </c>
      <c r="I4" s="2">
        <f t="shared" si="0"/>
        <v>0.59666666666666668</v>
      </c>
      <c r="J4" t="str">
        <f t="shared" si="1"/>
        <v>PASS</v>
      </c>
    </row>
    <row r="5" spans="1:24" ht="16.5" x14ac:dyDescent="0.3">
      <c r="A5" s="1">
        <v>4</v>
      </c>
      <c r="B5" s="1" t="s">
        <v>24</v>
      </c>
      <c r="C5" s="1" t="s">
        <v>78</v>
      </c>
      <c r="D5" s="1">
        <v>19</v>
      </c>
      <c r="E5" s="1">
        <v>63</v>
      </c>
      <c r="F5" s="1">
        <v>60</v>
      </c>
      <c r="G5" s="1">
        <v>65</v>
      </c>
      <c r="H5">
        <f t="shared" si="2"/>
        <v>188</v>
      </c>
      <c r="I5" s="2">
        <f t="shared" si="0"/>
        <v>0.62666666666666671</v>
      </c>
      <c r="J5" t="str">
        <f t="shared" si="1"/>
        <v>PASS</v>
      </c>
      <c r="N5" s="3" t="s">
        <v>0</v>
      </c>
      <c r="O5" s="3" t="s">
        <v>1</v>
      </c>
      <c r="P5" s="3" t="s">
        <v>2</v>
      </c>
      <c r="Q5" s="3" t="s">
        <v>3</v>
      </c>
      <c r="R5" s="3" t="s">
        <v>4</v>
      </c>
      <c r="S5" s="3" t="s">
        <v>5</v>
      </c>
      <c r="T5" s="3" t="s">
        <v>6</v>
      </c>
      <c r="U5" s="3" t="s">
        <v>37</v>
      </c>
      <c r="V5" s="3" t="s">
        <v>38</v>
      </c>
      <c r="W5" s="3" t="s">
        <v>45</v>
      </c>
    </row>
    <row r="6" spans="1:24" x14ac:dyDescent="0.25">
      <c r="A6" s="1">
        <v>5</v>
      </c>
      <c r="B6" s="1" t="s">
        <v>25</v>
      </c>
      <c r="C6" s="1" t="s">
        <v>56</v>
      </c>
      <c r="D6" s="1">
        <v>35</v>
      </c>
      <c r="E6" s="1">
        <v>55</v>
      </c>
      <c r="F6" s="1">
        <v>89</v>
      </c>
      <c r="G6" s="1">
        <v>60</v>
      </c>
      <c r="H6">
        <f t="shared" si="2"/>
        <v>204</v>
      </c>
      <c r="I6" s="2">
        <f t="shared" si="0"/>
        <v>0.68</v>
      </c>
      <c r="J6" t="str">
        <f t="shared" si="1"/>
        <v>PASS</v>
      </c>
      <c r="N6" s="1">
        <v>1</v>
      </c>
      <c r="O6" s="1" t="s">
        <v>27</v>
      </c>
      <c r="P6" s="1" t="s">
        <v>56</v>
      </c>
      <c r="Q6" s="1">
        <v>25</v>
      </c>
      <c r="R6" s="1">
        <v>54</v>
      </c>
      <c r="S6" s="1">
        <v>75</v>
      </c>
      <c r="T6" s="1">
        <v>59</v>
      </c>
      <c r="U6">
        <v>188</v>
      </c>
      <c r="V6" s="2">
        <v>0.62666666666666671</v>
      </c>
      <c r="W6" t="s">
        <v>97</v>
      </c>
    </row>
    <row r="7" spans="1:24" x14ac:dyDescent="0.25">
      <c r="A7" s="1">
        <v>6</v>
      </c>
      <c r="B7" s="1" t="s">
        <v>26</v>
      </c>
      <c r="C7" s="1" t="s">
        <v>57</v>
      </c>
      <c r="D7" s="1">
        <v>20</v>
      </c>
      <c r="E7" s="1">
        <v>57</v>
      </c>
      <c r="F7" s="1">
        <v>30</v>
      </c>
      <c r="G7" s="1">
        <v>40</v>
      </c>
      <c r="H7">
        <f t="shared" si="2"/>
        <v>127</v>
      </c>
      <c r="I7" s="2">
        <f t="shared" si="0"/>
        <v>0.42333333333333334</v>
      </c>
      <c r="J7" t="str">
        <f t="shared" si="1"/>
        <v>FAIL</v>
      </c>
      <c r="N7" s="1">
        <v>5</v>
      </c>
      <c r="O7" s="1" t="s">
        <v>25</v>
      </c>
      <c r="P7" s="1" t="s">
        <v>56</v>
      </c>
      <c r="Q7" s="1">
        <v>35</v>
      </c>
      <c r="R7" s="1">
        <v>55</v>
      </c>
      <c r="S7" s="1">
        <v>89</v>
      </c>
      <c r="T7" s="1">
        <v>60</v>
      </c>
      <c r="U7">
        <v>204</v>
      </c>
      <c r="V7" s="2">
        <v>0.68</v>
      </c>
      <c r="W7" t="s">
        <v>97</v>
      </c>
    </row>
    <row r="8" spans="1:24" x14ac:dyDescent="0.25">
      <c r="A8" s="1">
        <v>7</v>
      </c>
      <c r="B8" s="1" t="s">
        <v>28</v>
      </c>
      <c r="C8" s="1" t="s">
        <v>57</v>
      </c>
      <c r="D8" s="1">
        <v>18</v>
      </c>
      <c r="E8" s="1">
        <v>98</v>
      </c>
      <c r="F8" s="1">
        <v>63</v>
      </c>
      <c r="G8" s="1">
        <v>55</v>
      </c>
      <c r="H8">
        <f t="shared" si="2"/>
        <v>216</v>
      </c>
      <c r="I8" s="2">
        <f t="shared" si="0"/>
        <v>0.72</v>
      </c>
      <c r="J8" t="str">
        <f t="shared" si="1"/>
        <v>PASS</v>
      </c>
      <c r="N8" s="1">
        <v>9</v>
      </c>
      <c r="O8" s="1" t="s">
        <v>30</v>
      </c>
      <c r="P8" s="1" t="s">
        <v>56</v>
      </c>
      <c r="Q8" s="1">
        <v>20</v>
      </c>
      <c r="R8" s="1">
        <v>98</v>
      </c>
      <c r="S8" s="1">
        <v>62</v>
      </c>
      <c r="T8" s="1">
        <v>94</v>
      </c>
      <c r="U8">
        <v>254</v>
      </c>
      <c r="V8" s="2">
        <v>0.84666666666666668</v>
      </c>
      <c r="W8" t="s">
        <v>97</v>
      </c>
    </row>
    <row r="9" spans="1:24" x14ac:dyDescent="0.25">
      <c r="A9" s="1">
        <v>8</v>
      </c>
      <c r="B9" s="1" t="s">
        <v>29</v>
      </c>
      <c r="C9" s="1" t="s">
        <v>78</v>
      </c>
      <c r="D9" s="1">
        <v>20</v>
      </c>
      <c r="E9" s="1">
        <v>73</v>
      </c>
      <c r="F9" s="1">
        <v>60</v>
      </c>
      <c r="G9" s="1">
        <v>73</v>
      </c>
      <c r="H9">
        <f t="shared" si="2"/>
        <v>206</v>
      </c>
      <c r="I9" s="2">
        <f t="shared" si="0"/>
        <v>0.68666666666666665</v>
      </c>
      <c r="J9" t="str">
        <f t="shared" si="1"/>
        <v>PASS</v>
      </c>
      <c r="N9" s="1">
        <v>13</v>
      </c>
      <c r="O9" s="1" t="s">
        <v>34</v>
      </c>
      <c r="P9" s="1" t="s">
        <v>56</v>
      </c>
      <c r="Q9" s="1">
        <v>20</v>
      </c>
      <c r="R9" s="1">
        <v>95</v>
      </c>
      <c r="S9" s="1">
        <v>95</v>
      </c>
      <c r="T9" s="1">
        <v>98</v>
      </c>
      <c r="U9">
        <v>288</v>
      </c>
      <c r="V9" s="2">
        <v>0.96</v>
      </c>
      <c r="W9" t="s">
        <v>97</v>
      </c>
    </row>
    <row r="10" spans="1:24" x14ac:dyDescent="0.25">
      <c r="A10" s="1">
        <v>9</v>
      </c>
      <c r="B10" s="1" t="s">
        <v>30</v>
      </c>
      <c r="C10" s="1" t="s">
        <v>56</v>
      </c>
      <c r="D10" s="1">
        <v>20</v>
      </c>
      <c r="E10" s="1">
        <v>98</v>
      </c>
      <c r="F10" s="1">
        <v>62</v>
      </c>
      <c r="G10" s="1">
        <v>94</v>
      </c>
      <c r="H10">
        <f t="shared" si="2"/>
        <v>254</v>
      </c>
      <c r="I10" s="2">
        <f t="shared" si="0"/>
        <v>0.84666666666666668</v>
      </c>
      <c r="J10" t="str">
        <f t="shared" si="1"/>
        <v>PASS</v>
      </c>
      <c r="N10" s="1">
        <v>15</v>
      </c>
      <c r="O10" s="1" t="s">
        <v>36</v>
      </c>
      <c r="P10" s="1" t="s">
        <v>56</v>
      </c>
      <c r="Q10" s="1">
        <v>18</v>
      </c>
      <c r="R10" s="1">
        <v>58</v>
      </c>
      <c r="S10" s="1">
        <v>71</v>
      </c>
      <c r="T10" s="1">
        <v>54</v>
      </c>
      <c r="U10">
        <v>183</v>
      </c>
      <c r="V10" s="2">
        <v>0.61</v>
      </c>
      <c r="W10" t="s">
        <v>97</v>
      </c>
    </row>
    <row r="11" spans="1:24" x14ac:dyDescent="0.25">
      <c r="A11" s="1">
        <v>10</v>
      </c>
      <c r="B11" s="1" t="s">
        <v>31</v>
      </c>
      <c r="C11" s="1" t="s">
        <v>57</v>
      </c>
      <c r="D11" s="1">
        <v>18</v>
      </c>
      <c r="E11" s="1">
        <v>73</v>
      </c>
      <c r="F11" s="1">
        <v>75</v>
      </c>
      <c r="G11" s="1">
        <v>87</v>
      </c>
      <c r="H11">
        <f>SUM(E11:G11)</f>
        <v>235</v>
      </c>
      <c r="I11" s="2">
        <f t="shared" si="0"/>
        <v>0.78333333333333333</v>
      </c>
      <c r="J11" t="str">
        <f t="shared" si="1"/>
        <v>PASS</v>
      </c>
    </row>
    <row r="12" spans="1:24" x14ac:dyDescent="0.25">
      <c r="A12" s="1">
        <v>11</v>
      </c>
      <c r="B12" s="1" t="s">
        <v>32</v>
      </c>
      <c r="C12" s="1" t="s">
        <v>57</v>
      </c>
      <c r="D12" s="1">
        <v>19</v>
      </c>
      <c r="E12" s="1">
        <v>52</v>
      </c>
      <c r="F12" s="1">
        <v>77</v>
      </c>
      <c r="G12" s="1">
        <v>52</v>
      </c>
      <c r="H12">
        <f t="shared" si="2"/>
        <v>181</v>
      </c>
      <c r="I12" s="2">
        <f t="shared" si="0"/>
        <v>0.60333333333333339</v>
      </c>
      <c r="J12" t="str">
        <f t="shared" si="1"/>
        <v>PASS</v>
      </c>
    </row>
    <row r="13" spans="1:24" x14ac:dyDescent="0.25">
      <c r="A13" s="1">
        <v>12</v>
      </c>
      <c r="B13" s="1" t="s">
        <v>33</v>
      </c>
      <c r="C13" s="1" t="s">
        <v>78</v>
      </c>
      <c r="D13" s="1">
        <v>20</v>
      </c>
      <c r="E13" s="1">
        <v>68</v>
      </c>
      <c r="F13" s="1">
        <v>78</v>
      </c>
      <c r="G13" s="1">
        <v>88</v>
      </c>
      <c r="H13">
        <f t="shared" si="2"/>
        <v>234</v>
      </c>
      <c r="I13" s="2">
        <f t="shared" si="0"/>
        <v>0.78</v>
      </c>
      <c r="J13" t="str">
        <f t="shared" si="1"/>
        <v>PASS</v>
      </c>
    </row>
    <row r="14" spans="1:24" x14ac:dyDescent="0.25">
      <c r="A14" s="1">
        <v>13</v>
      </c>
      <c r="B14" s="1" t="s">
        <v>34</v>
      </c>
      <c r="C14" s="1" t="s">
        <v>56</v>
      </c>
      <c r="D14" s="1">
        <v>20</v>
      </c>
      <c r="E14" s="1">
        <v>95</v>
      </c>
      <c r="F14" s="1">
        <v>95</v>
      </c>
      <c r="G14" s="1">
        <v>98</v>
      </c>
      <c r="H14">
        <f t="shared" si="2"/>
        <v>288</v>
      </c>
      <c r="I14" s="2">
        <f t="shared" si="0"/>
        <v>0.96</v>
      </c>
      <c r="J14" t="str">
        <f t="shared" si="1"/>
        <v>PASS</v>
      </c>
    </row>
    <row r="15" spans="1:24" x14ac:dyDescent="0.25">
      <c r="A15" s="1">
        <v>14</v>
      </c>
      <c r="B15" s="1" t="s">
        <v>35</v>
      </c>
      <c r="C15" s="1" t="s">
        <v>57</v>
      </c>
      <c r="D15" s="1">
        <v>19</v>
      </c>
      <c r="E15" s="1">
        <v>72</v>
      </c>
      <c r="F15" s="1">
        <v>76</v>
      </c>
      <c r="G15" s="1">
        <v>82</v>
      </c>
      <c r="H15">
        <f t="shared" si="2"/>
        <v>230</v>
      </c>
      <c r="I15" s="2">
        <f t="shared" si="0"/>
        <v>0.76666666666666672</v>
      </c>
      <c r="J15" t="str">
        <f t="shared" si="1"/>
        <v>PASS</v>
      </c>
    </row>
    <row r="16" spans="1:24" ht="16.5" x14ac:dyDescent="0.3">
      <c r="A16" s="1">
        <v>15</v>
      </c>
      <c r="B16" s="1" t="s">
        <v>36</v>
      </c>
      <c r="C16" s="1" t="s">
        <v>56</v>
      </c>
      <c r="D16" s="1">
        <v>18</v>
      </c>
      <c r="E16" s="1">
        <v>58</v>
      </c>
      <c r="F16" s="1">
        <v>71</v>
      </c>
      <c r="G16" s="1">
        <v>54</v>
      </c>
      <c r="H16">
        <f t="shared" si="2"/>
        <v>183</v>
      </c>
      <c r="I16" s="2">
        <f t="shared" si="0"/>
        <v>0.61</v>
      </c>
      <c r="J16" t="str">
        <f t="shared" si="1"/>
        <v>PASS</v>
      </c>
      <c r="O16" s="3" t="s">
        <v>0</v>
      </c>
      <c r="P16" s="3" t="s">
        <v>1</v>
      </c>
      <c r="Q16" s="3" t="s">
        <v>2</v>
      </c>
      <c r="R16" s="3" t="s">
        <v>3</v>
      </c>
      <c r="S16" s="3" t="s">
        <v>4</v>
      </c>
      <c r="T16" s="3" t="s">
        <v>5</v>
      </c>
      <c r="U16" s="3" t="s">
        <v>6</v>
      </c>
      <c r="V16" s="3" t="s">
        <v>37</v>
      </c>
      <c r="W16" s="3" t="s">
        <v>38</v>
      </c>
      <c r="X16" s="3" t="s">
        <v>45</v>
      </c>
    </row>
    <row r="17" spans="1:24" x14ac:dyDescent="0.25">
      <c r="O17" s="1">
        <v>6</v>
      </c>
      <c r="P17" s="1" t="s">
        <v>26</v>
      </c>
      <c r="Q17" s="1" t="s">
        <v>57</v>
      </c>
      <c r="R17" s="1">
        <v>20</v>
      </c>
      <c r="S17" s="1">
        <v>57</v>
      </c>
      <c r="T17" s="1">
        <v>30</v>
      </c>
      <c r="U17" s="1">
        <v>40</v>
      </c>
      <c r="V17">
        <v>127</v>
      </c>
      <c r="W17" s="2">
        <v>0.42333333333333334</v>
      </c>
      <c r="X17" t="s">
        <v>98</v>
      </c>
    </row>
    <row r="21" spans="1:24" ht="16.5" x14ac:dyDescent="0.3">
      <c r="A21" s="3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37</v>
      </c>
      <c r="I21" s="3" t="s">
        <v>38</v>
      </c>
      <c r="J21" s="3" t="s">
        <v>45</v>
      </c>
    </row>
    <row r="22" spans="1:24" x14ac:dyDescent="0.25">
      <c r="A22" s="1">
        <v>2</v>
      </c>
      <c r="B22" s="1" t="s">
        <v>22</v>
      </c>
      <c r="C22" s="1" t="s">
        <v>57</v>
      </c>
      <c r="D22" s="1">
        <v>20</v>
      </c>
      <c r="E22" s="1">
        <v>78</v>
      </c>
      <c r="F22" s="1">
        <v>97</v>
      </c>
      <c r="G22" s="1">
        <v>69</v>
      </c>
      <c r="H22">
        <v>244</v>
      </c>
      <c r="I22" s="2">
        <v>0.81333333333333335</v>
      </c>
      <c r="J22" t="s">
        <v>97</v>
      </c>
    </row>
    <row r="23" spans="1:24" x14ac:dyDescent="0.25">
      <c r="A23" s="1">
        <v>3</v>
      </c>
      <c r="B23" s="1" t="s">
        <v>23</v>
      </c>
      <c r="C23" s="1" t="s">
        <v>57</v>
      </c>
      <c r="D23" s="1">
        <v>45</v>
      </c>
      <c r="E23" s="1">
        <v>71</v>
      </c>
      <c r="F23" s="1">
        <v>54</v>
      </c>
      <c r="G23" s="1">
        <v>54</v>
      </c>
      <c r="H23">
        <v>179</v>
      </c>
      <c r="I23" s="2">
        <v>0.59666666666666668</v>
      </c>
      <c r="J23" t="s">
        <v>97</v>
      </c>
    </row>
    <row r="24" spans="1:24" x14ac:dyDescent="0.25">
      <c r="A24" s="1">
        <v>7</v>
      </c>
      <c r="B24" s="1" t="s">
        <v>28</v>
      </c>
      <c r="C24" s="1" t="s">
        <v>57</v>
      </c>
      <c r="D24" s="1">
        <v>18</v>
      </c>
      <c r="E24" s="1">
        <v>98</v>
      </c>
      <c r="F24" s="1">
        <v>63</v>
      </c>
      <c r="G24" s="1">
        <v>55</v>
      </c>
      <c r="H24">
        <v>216</v>
      </c>
      <c r="I24" s="2">
        <v>0.72</v>
      </c>
      <c r="J24" t="s">
        <v>97</v>
      </c>
    </row>
    <row r="25" spans="1:24" x14ac:dyDescent="0.25">
      <c r="A25" s="1">
        <v>10</v>
      </c>
      <c r="B25" s="1" t="s">
        <v>31</v>
      </c>
      <c r="C25" s="1" t="s">
        <v>57</v>
      </c>
      <c r="D25" s="1">
        <v>18</v>
      </c>
      <c r="E25" s="1">
        <v>73</v>
      </c>
      <c r="F25" s="1">
        <v>75</v>
      </c>
      <c r="G25" s="1">
        <v>87</v>
      </c>
      <c r="H25">
        <v>235</v>
      </c>
      <c r="I25" s="2">
        <v>0.78333333333333333</v>
      </c>
      <c r="J25" t="s">
        <v>97</v>
      </c>
    </row>
    <row r="26" spans="1:24" x14ac:dyDescent="0.25">
      <c r="A26" s="1">
        <v>11</v>
      </c>
      <c r="B26" s="1" t="s">
        <v>32</v>
      </c>
      <c r="C26" s="1" t="s">
        <v>57</v>
      </c>
      <c r="D26" s="1">
        <v>19</v>
      </c>
      <c r="E26" s="1">
        <v>52</v>
      </c>
      <c r="F26" s="1">
        <v>77</v>
      </c>
      <c r="G26" s="1">
        <v>52</v>
      </c>
      <c r="H26">
        <v>181</v>
      </c>
      <c r="I26" s="2">
        <v>0.60333333333333339</v>
      </c>
      <c r="J26" t="s">
        <v>97</v>
      </c>
    </row>
    <row r="27" spans="1:24" x14ac:dyDescent="0.25">
      <c r="A27" s="1">
        <v>14</v>
      </c>
      <c r="B27" s="1" t="s">
        <v>35</v>
      </c>
      <c r="C27" s="1" t="s">
        <v>57</v>
      </c>
      <c r="D27" s="1">
        <v>19</v>
      </c>
      <c r="E27" s="1">
        <v>72</v>
      </c>
      <c r="F27" s="1">
        <v>76</v>
      </c>
      <c r="G27" s="1">
        <v>82</v>
      </c>
      <c r="H27">
        <v>230</v>
      </c>
      <c r="I27" s="2">
        <v>0.76666666666666672</v>
      </c>
      <c r="J27" t="s">
        <v>97</v>
      </c>
      <c r="W27" s="11"/>
      <c r="X27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A446-973E-4A5C-8CDD-D505D8F75169}">
  <sheetPr codeName="Sheet4"/>
  <dimension ref="B3:I10"/>
  <sheetViews>
    <sheetView workbookViewId="0">
      <selection activeCell="A2" sqref="A2"/>
    </sheetView>
  </sheetViews>
  <sheetFormatPr defaultRowHeight="15" x14ac:dyDescent="0.25"/>
  <sheetData>
    <row r="3" spans="2:9" x14ac:dyDescent="0.25">
      <c r="B3">
        <v>1</v>
      </c>
      <c r="C3">
        <v>4</v>
      </c>
      <c r="D3">
        <v>7</v>
      </c>
    </row>
    <row r="4" spans="2:9" x14ac:dyDescent="0.25">
      <c r="B4">
        <v>2</v>
      </c>
      <c r="C4">
        <v>55</v>
      </c>
      <c r="D4">
        <v>8</v>
      </c>
    </row>
    <row r="5" spans="2:9" x14ac:dyDescent="0.25">
      <c r="B5">
        <v>3</v>
      </c>
      <c r="C5">
        <v>6</v>
      </c>
      <c r="D5">
        <v>9</v>
      </c>
    </row>
    <row r="7" spans="2:9" x14ac:dyDescent="0.25">
      <c r="D7">
        <f>C$4</f>
        <v>55</v>
      </c>
      <c r="E7">
        <f>$C$4</f>
        <v>55</v>
      </c>
      <c r="F7">
        <f t="shared" ref="F7:G7" si="0">$C$4</f>
        <v>55</v>
      </c>
      <c r="G7">
        <f t="shared" si="0"/>
        <v>55</v>
      </c>
      <c r="H7" t="str">
        <f ca="1">_xlfn.FORMULATEXT(G7)</f>
        <v>=$C$4</v>
      </c>
      <c r="I7" t="s">
        <v>43</v>
      </c>
    </row>
    <row r="8" spans="2:9" x14ac:dyDescent="0.25">
      <c r="D8">
        <f>D$4</f>
        <v>8</v>
      </c>
      <c r="E8">
        <f t="shared" ref="E8:F8" si="1">E$4</f>
        <v>0</v>
      </c>
      <c r="F8">
        <f t="shared" si="1"/>
        <v>0</v>
      </c>
      <c r="H8" t="str">
        <f ca="1">_xlfn.FORMULATEXT(F8)</f>
        <v>=F$4</v>
      </c>
      <c r="I8" t="s">
        <v>44</v>
      </c>
    </row>
    <row r="10" spans="2:9" x14ac:dyDescent="0.25">
      <c r="E10">
        <f>COUNT(Nested_IF!A3:I18+Sheet4!A1=Nested_IF!A3:B6)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3721-3F5C-4B42-B67D-2248AF109121}">
  <sheetPr codeName="Sheet5"/>
  <dimension ref="B3:L18"/>
  <sheetViews>
    <sheetView workbookViewId="0">
      <selection activeCell="B3" sqref="B3:J3"/>
    </sheetView>
  </sheetViews>
  <sheetFormatPr defaultRowHeight="15" x14ac:dyDescent="0.25"/>
  <sheetData>
    <row r="3" spans="2:12" x14ac:dyDescent="0.25">
      <c r="B3" t="str">
        <f>Nested_IF!A3</f>
        <v>Sr.No</v>
      </c>
      <c r="C3" t="str">
        <f>Nested_IF!B3</f>
        <v xml:space="preserve">Name </v>
      </c>
      <c r="D3" t="str">
        <f>Nested_IF!C3</f>
        <v xml:space="preserve">Course </v>
      </c>
      <c r="E3" t="str">
        <f>Nested_IF!D3</f>
        <v>Age</v>
      </c>
      <c r="F3" t="str">
        <f>Nested_IF!E3</f>
        <v>Score_1</v>
      </c>
      <c r="G3" t="str">
        <f>Nested_IF!F3</f>
        <v>Score_2</v>
      </c>
      <c r="H3" t="str">
        <f>Nested_IF!G3</f>
        <v>Score_3</v>
      </c>
      <c r="I3" t="str">
        <f>Nested_IF!H3</f>
        <v>TM</v>
      </c>
      <c r="J3" t="str">
        <f>Nested_IF!I3</f>
        <v>Percentage</v>
      </c>
      <c r="L3">
        <f>COUNT(I4:I18)</f>
        <v>15</v>
      </c>
    </row>
    <row r="4" spans="2:12" x14ac:dyDescent="0.25">
      <c r="B4">
        <f>Nested_IF!A4</f>
        <v>1</v>
      </c>
      <c r="C4" t="str">
        <f>Nested_IF!B4</f>
        <v xml:space="preserve">Riya </v>
      </c>
      <c r="D4" t="str">
        <f>Nested_IF!C4</f>
        <v>IT</v>
      </c>
      <c r="E4">
        <f>Nested_IF!D4</f>
        <v>25</v>
      </c>
      <c r="F4">
        <f>Nested_IF!E4</f>
        <v>54</v>
      </c>
      <c r="G4">
        <f>Nested_IF!F4</f>
        <v>75</v>
      </c>
      <c r="H4">
        <f>Nested_IF!G4</f>
        <v>59</v>
      </c>
      <c r="I4">
        <f>Nested_IF!H4</f>
        <v>188</v>
      </c>
      <c r="J4" s="2">
        <f>Nested_IF!I4</f>
        <v>0.62666666666666671</v>
      </c>
      <c r="L4" t="str">
        <f>_xlfn.CONCAT(C4:C18)</f>
        <v>Riya KrantiJohnAnjaliRahulRickykrishReenasarikaAkashAnirudhaAjayShreyashAnujSunil</v>
      </c>
    </row>
    <row r="5" spans="2:12" x14ac:dyDescent="0.25">
      <c r="B5">
        <f>Nested_IF!A5</f>
        <v>2</v>
      </c>
      <c r="C5" t="str">
        <f>Nested_IF!B5</f>
        <v>Kranti</v>
      </c>
      <c r="D5" t="str">
        <f>Nested_IF!C5</f>
        <v>CSE</v>
      </c>
      <c r="E5">
        <f>Nested_IF!D5</f>
        <v>20</v>
      </c>
      <c r="F5">
        <f>Nested_IF!E5</f>
        <v>78</v>
      </c>
      <c r="G5">
        <f>Nested_IF!F5</f>
        <v>97</v>
      </c>
      <c r="H5">
        <f>Nested_IF!G5</f>
        <v>69</v>
      </c>
      <c r="I5">
        <f>Nested_IF!H5</f>
        <v>244</v>
      </c>
      <c r="J5" s="2">
        <f>Nested_IF!I5</f>
        <v>0.81333333333333335</v>
      </c>
      <c r="L5">
        <f>COUNTA(H4:H18)</f>
        <v>15</v>
      </c>
    </row>
    <row r="6" spans="2:12" x14ac:dyDescent="0.25">
      <c r="B6">
        <f>Nested_IF!A6</f>
        <v>3</v>
      </c>
      <c r="C6" t="str">
        <f>Nested_IF!B6</f>
        <v>John</v>
      </c>
      <c r="D6" t="str">
        <f>Nested_IF!C6</f>
        <v>CSE</v>
      </c>
      <c r="E6">
        <f>Nested_IF!D6</f>
        <v>45</v>
      </c>
      <c r="F6">
        <f>Nested_IF!E6</f>
        <v>71</v>
      </c>
      <c r="G6">
        <f>Nested_IF!F6</f>
        <v>54</v>
      </c>
      <c r="H6">
        <f>Nested_IF!G6</f>
        <v>54</v>
      </c>
      <c r="I6">
        <f>Nested_IF!H6</f>
        <v>179</v>
      </c>
      <c r="J6" s="2">
        <f>Nested_IF!I6</f>
        <v>0.59666666666666668</v>
      </c>
      <c r="L6">
        <f>COUNTBLANK(K6)</f>
        <v>1</v>
      </c>
    </row>
    <row r="7" spans="2:12" x14ac:dyDescent="0.25">
      <c r="B7">
        <f>Nested_IF!A7</f>
        <v>4</v>
      </c>
      <c r="C7" t="str">
        <f>Nested_IF!B7</f>
        <v>Anjali</v>
      </c>
      <c r="D7" t="str">
        <f>Nested_IF!C7</f>
        <v>EXTC</v>
      </c>
      <c r="E7">
        <f>Nested_IF!D7</f>
        <v>19</v>
      </c>
      <c r="F7">
        <f>Nested_IF!E7</f>
        <v>63</v>
      </c>
      <c r="G7">
        <f>Nested_IF!F7</f>
        <v>60</v>
      </c>
      <c r="H7">
        <f>Nested_IF!G7</f>
        <v>65</v>
      </c>
      <c r="I7">
        <f>Nested_IF!H7</f>
        <v>188</v>
      </c>
      <c r="J7" s="2">
        <f>Nested_IF!I7</f>
        <v>0.62666666666666671</v>
      </c>
    </row>
    <row r="8" spans="2:12" x14ac:dyDescent="0.25">
      <c r="B8">
        <f>Nested_IF!A8</f>
        <v>5</v>
      </c>
      <c r="C8" t="str">
        <f>Nested_IF!B8</f>
        <v>Rahul</v>
      </c>
      <c r="D8" t="str">
        <f>Nested_IF!C8</f>
        <v>IT</v>
      </c>
      <c r="E8">
        <f>Nested_IF!D8</f>
        <v>35</v>
      </c>
      <c r="F8">
        <f>Nested_IF!E8</f>
        <v>55</v>
      </c>
      <c r="G8">
        <f>Nested_IF!F8</f>
        <v>89</v>
      </c>
      <c r="H8">
        <f>Nested_IF!G8</f>
        <v>60</v>
      </c>
      <c r="I8">
        <f>Nested_IF!H8</f>
        <v>204</v>
      </c>
      <c r="J8" s="2">
        <f>Nested_IF!I8</f>
        <v>0.68</v>
      </c>
    </row>
    <row r="9" spans="2:12" x14ac:dyDescent="0.25">
      <c r="B9">
        <f>Nested_IF!A9</f>
        <v>6</v>
      </c>
      <c r="C9" t="str">
        <f>Nested_IF!B9</f>
        <v>Ricky</v>
      </c>
      <c r="D9" t="str">
        <f>Nested_IF!C9</f>
        <v>CSE</v>
      </c>
      <c r="E9">
        <f>Nested_IF!D9</f>
        <v>20</v>
      </c>
      <c r="F9">
        <f>Nested_IF!E9</f>
        <v>57</v>
      </c>
      <c r="G9">
        <f>Nested_IF!F9</f>
        <v>30</v>
      </c>
      <c r="H9">
        <f>Nested_IF!G9</f>
        <v>40</v>
      </c>
      <c r="I9">
        <f>Nested_IF!H9</f>
        <v>127</v>
      </c>
      <c r="J9" s="2">
        <f>Nested_IF!I9</f>
        <v>0.42333333333333334</v>
      </c>
    </row>
    <row r="10" spans="2:12" x14ac:dyDescent="0.25">
      <c r="B10">
        <f>Nested_IF!A10</f>
        <v>7</v>
      </c>
      <c r="C10" t="str">
        <f>Nested_IF!B10</f>
        <v>krish</v>
      </c>
      <c r="D10" t="str">
        <f>Nested_IF!C10</f>
        <v>CSE</v>
      </c>
      <c r="E10">
        <f>Nested_IF!D10</f>
        <v>18</v>
      </c>
      <c r="F10">
        <f>Nested_IF!E10</f>
        <v>98</v>
      </c>
      <c r="G10">
        <f>Nested_IF!F10</f>
        <v>63</v>
      </c>
      <c r="H10">
        <f>Nested_IF!G10</f>
        <v>55</v>
      </c>
      <c r="I10">
        <f>Nested_IF!H10</f>
        <v>216</v>
      </c>
      <c r="J10" s="2">
        <f>Nested_IF!I10</f>
        <v>0.72</v>
      </c>
    </row>
    <row r="11" spans="2:12" x14ac:dyDescent="0.25">
      <c r="B11">
        <f>Nested_IF!A11</f>
        <v>8</v>
      </c>
      <c r="C11" t="str">
        <f>Nested_IF!B11</f>
        <v>Reena</v>
      </c>
      <c r="D11" t="str">
        <f>Nested_IF!C11</f>
        <v>EXTC</v>
      </c>
      <c r="E11">
        <f>Nested_IF!D11</f>
        <v>20</v>
      </c>
      <c r="F11">
        <f>Nested_IF!E11</f>
        <v>73</v>
      </c>
      <c r="G11">
        <f>Nested_IF!F11</f>
        <v>60</v>
      </c>
      <c r="H11">
        <f>Nested_IF!G11</f>
        <v>73</v>
      </c>
      <c r="I11">
        <f>Nested_IF!H11</f>
        <v>206</v>
      </c>
      <c r="J11" s="2">
        <f>Nested_IF!I11</f>
        <v>0.68666666666666665</v>
      </c>
    </row>
    <row r="12" spans="2:12" x14ac:dyDescent="0.25">
      <c r="B12">
        <f>Nested_IF!A12</f>
        <v>9</v>
      </c>
      <c r="C12" t="str">
        <f>Nested_IF!B12</f>
        <v>sarika</v>
      </c>
      <c r="D12" t="str">
        <f>Nested_IF!C12</f>
        <v>IT</v>
      </c>
      <c r="E12">
        <f>Nested_IF!D12</f>
        <v>20</v>
      </c>
      <c r="F12">
        <f>Nested_IF!E12</f>
        <v>98</v>
      </c>
      <c r="G12">
        <f>Nested_IF!F12</f>
        <v>62</v>
      </c>
      <c r="H12">
        <f>Nested_IF!G12</f>
        <v>94</v>
      </c>
      <c r="I12">
        <f>Nested_IF!H12</f>
        <v>254</v>
      </c>
      <c r="J12" s="2">
        <f>Nested_IF!I12</f>
        <v>0.84666666666666668</v>
      </c>
    </row>
    <row r="13" spans="2:12" x14ac:dyDescent="0.25">
      <c r="B13">
        <f>Nested_IF!A13</f>
        <v>10</v>
      </c>
      <c r="C13" t="str">
        <f>Nested_IF!B13</f>
        <v>Akash</v>
      </c>
      <c r="D13" t="str">
        <f>Nested_IF!C13</f>
        <v>CSE</v>
      </c>
      <c r="E13">
        <f>Nested_IF!D13</f>
        <v>18</v>
      </c>
      <c r="F13">
        <f>Nested_IF!E13</f>
        <v>73</v>
      </c>
      <c r="G13">
        <f>Nested_IF!F13</f>
        <v>75</v>
      </c>
      <c r="H13">
        <f>Nested_IF!G13</f>
        <v>87</v>
      </c>
      <c r="I13">
        <f>Nested_IF!H13</f>
        <v>235</v>
      </c>
      <c r="J13" s="2">
        <f>Nested_IF!I13</f>
        <v>0.78333333333333333</v>
      </c>
    </row>
    <row r="14" spans="2:12" x14ac:dyDescent="0.25">
      <c r="B14">
        <f>Nested_IF!A14</f>
        <v>11</v>
      </c>
      <c r="C14" t="str">
        <f>Nested_IF!B14</f>
        <v>Anirudha</v>
      </c>
      <c r="D14" t="str">
        <f>Nested_IF!C14</f>
        <v>CSE</v>
      </c>
      <c r="E14">
        <f>Nested_IF!D14</f>
        <v>19</v>
      </c>
      <c r="F14">
        <f>Nested_IF!E14</f>
        <v>52</v>
      </c>
      <c r="G14">
        <f>Nested_IF!F14</f>
        <v>77</v>
      </c>
      <c r="H14">
        <f>Nested_IF!G14</f>
        <v>52</v>
      </c>
      <c r="I14">
        <f>Nested_IF!H14</f>
        <v>181</v>
      </c>
      <c r="J14" s="2">
        <f>Nested_IF!I14</f>
        <v>0.60333333333333339</v>
      </c>
    </row>
    <row r="15" spans="2:12" x14ac:dyDescent="0.25">
      <c r="B15">
        <f>Nested_IF!A15</f>
        <v>12</v>
      </c>
      <c r="C15" t="str">
        <f>Nested_IF!B15</f>
        <v>Ajay</v>
      </c>
      <c r="D15" t="str">
        <f>Nested_IF!C15</f>
        <v>EXTC</v>
      </c>
      <c r="E15">
        <f>Nested_IF!D15</f>
        <v>20</v>
      </c>
      <c r="F15">
        <f>Nested_IF!E15</f>
        <v>68</v>
      </c>
      <c r="G15">
        <f>Nested_IF!F15</f>
        <v>78</v>
      </c>
      <c r="H15">
        <f>Nested_IF!G15</f>
        <v>88</v>
      </c>
      <c r="I15">
        <f>Nested_IF!H15</f>
        <v>234</v>
      </c>
      <c r="J15" s="2">
        <f>Nested_IF!I15</f>
        <v>0.78</v>
      </c>
    </row>
    <row r="16" spans="2:12" x14ac:dyDescent="0.25">
      <c r="B16">
        <f>Nested_IF!A16</f>
        <v>13</v>
      </c>
      <c r="C16" t="str">
        <f>Nested_IF!B16</f>
        <v>Shreyash</v>
      </c>
      <c r="D16" t="str">
        <f>Nested_IF!C16</f>
        <v>IT</v>
      </c>
      <c r="E16">
        <f>Nested_IF!D16</f>
        <v>20</v>
      </c>
      <c r="F16">
        <f>Nested_IF!E16</f>
        <v>95</v>
      </c>
      <c r="G16">
        <f>Nested_IF!F16</f>
        <v>95</v>
      </c>
      <c r="H16">
        <f>Nested_IF!G16</f>
        <v>98</v>
      </c>
      <c r="I16">
        <f>Nested_IF!H16</f>
        <v>288</v>
      </c>
      <c r="J16" s="2">
        <f>Nested_IF!I16</f>
        <v>0.96</v>
      </c>
    </row>
    <row r="17" spans="2:10" x14ac:dyDescent="0.25">
      <c r="B17">
        <f>Nested_IF!A17</f>
        <v>14</v>
      </c>
      <c r="C17" t="str">
        <f>Nested_IF!B17</f>
        <v>Anuj</v>
      </c>
      <c r="D17" t="str">
        <f>Nested_IF!C17</f>
        <v>CSE</v>
      </c>
      <c r="E17">
        <f>Nested_IF!D17</f>
        <v>19</v>
      </c>
      <c r="F17">
        <f>Nested_IF!E17</f>
        <v>72</v>
      </c>
      <c r="G17">
        <f>Nested_IF!F17</f>
        <v>76</v>
      </c>
      <c r="H17">
        <f>Nested_IF!G17</f>
        <v>82</v>
      </c>
      <c r="I17">
        <f>Nested_IF!H17</f>
        <v>230</v>
      </c>
      <c r="J17" s="2">
        <f>Nested_IF!I17</f>
        <v>0.76666666666666672</v>
      </c>
    </row>
    <row r="18" spans="2:10" x14ac:dyDescent="0.25">
      <c r="B18">
        <f>Nested_IF!A18</f>
        <v>15</v>
      </c>
      <c r="C18" t="str">
        <f>Nested_IF!B18</f>
        <v>Sunil</v>
      </c>
      <c r="D18" t="str">
        <f>Nested_IF!C18</f>
        <v>IT</v>
      </c>
      <c r="E18">
        <f>Nested_IF!D18</f>
        <v>18</v>
      </c>
      <c r="F18">
        <f>Nested_IF!E18</f>
        <v>58</v>
      </c>
      <c r="G18">
        <f>Nested_IF!F18</f>
        <v>71</v>
      </c>
      <c r="H18">
        <f>Nested_IF!G18</f>
        <v>54</v>
      </c>
      <c r="I18">
        <f>Nested_IF!H18</f>
        <v>183</v>
      </c>
      <c r="J18" s="2">
        <f>Nested_IF!I18</f>
        <v>0.61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D40-E318-44D7-880A-2A7BF1C343C0}">
  <sheetPr codeName="Sheet6"/>
  <dimension ref="A2:K15"/>
  <sheetViews>
    <sheetView workbookViewId="0">
      <selection activeCell="D11" sqref="D11"/>
    </sheetView>
  </sheetViews>
  <sheetFormatPr defaultRowHeight="15" x14ac:dyDescent="0.25"/>
  <cols>
    <col min="10" max="10" width="59.85546875" customWidth="1"/>
    <col min="11" max="11" width="50.85546875" customWidth="1"/>
  </cols>
  <sheetData>
    <row r="2" spans="1:11" x14ac:dyDescent="0.25">
      <c r="H2" s="5" t="s">
        <v>60</v>
      </c>
      <c r="I2">
        <f>SUM(E4:E15)</f>
        <v>61740</v>
      </c>
    </row>
    <row r="3" spans="1:11" x14ac:dyDescent="0.25">
      <c r="A3" s="4" t="str">
        <f>Nested_IF!A3</f>
        <v>Sr.No</v>
      </c>
      <c r="B3" s="4" t="str">
        <f>Nested_IF!B3</f>
        <v xml:space="preserve">Name </v>
      </c>
      <c r="C3" s="4" t="str">
        <f>Nested_IF!C3</f>
        <v xml:space="preserve">Course </v>
      </c>
      <c r="D3" s="4" t="str">
        <f>Nested_IF!D3</f>
        <v>Age</v>
      </c>
      <c r="E3" s="4" t="s">
        <v>58</v>
      </c>
      <c r="F3" s="4" t="s">
        <v>59</v>
      </c>
      <c r="G3" s="4" t="s">
        <v>61</v>
      </c>
      <c r="H3" s="4" t="s">
        <v>62</v>
      </c>
      <c r="J3" s="4" t="s">
        <v>46</v>
      </c>
    </row>
    <row r="4" spans="1:11" x14ac:dyDescent="0.25">
      <c r="A4" s="1">
        <f>Nested_IF!A4</f>
        <v>1</v>
      </c>
      <c r="B4" s="1" t="str">
        <f>Nested_IF!B4</f>
        <v xml:space="preserve">Riya </v>
      </c>
      <c r="C4" s="1" t="str">
        <f>Nested_IF!C4</f>
        <v>IT</v>
      </c>
      <c r="D4" s="1">
        <f>Nested_IF!D4</f>
        <v>25</v>
      </c>
      <c r="E4" s="1">
        <v>2000</v>
      </c>
      <c r="F4" s="1">
        <f>IF(E4&gt; AVERAGE($E$4:$E$15), $I$2*0.1,0)</f>
        <v>0</v>
      </c>
      <c r="G4" s="1">
        <f>IF(E4&gt;AVERAGE($E$4:$E$15),$I$2*0.9-E4,$I$2-E4)</f>
        <v>59740</v>
      </c>
      <c r="H4" s="1" t="str">
        <f>IF(AND(D4&gt;25,E4&gt;AVERAGEA($E$4:$E$15),C4&lt;&gt;"CSE"),"In","Out")</f>
        <v>Out</v>
      </c>
      <c r="J4" t="str">
        <f ca="1">_xlfn.FORMULATEXT(H4)</f>
        <v>=IF(AND(D4&gt;25,E4&gt;AVERAGEA($E$4:$E$15),C4&lt;&gt;"CSE"),"In","Out")</v>
      </c>
      <c r="K4" t="s">
        <v>63</v>
      </c>
    </row>
    <row r="5" spans="1:11" x14ac:dyDescent="0.25">
      <c r="A5" s="1">
        <f>Nested_IF!A5</f>
        <v>2</v>
      </c>
      <c r="B5" s="1" t="str">
        <f>Nested_IF!B5</f>
        <v>Kranti</v>
      </c>
      <c r="C5" s="1" t="str">
        <f>Nested_IF!C5</f>
        <v>CSE</v>
      </c>
      <c r="D5" s="1">
        <f>Nested_IF!D5</f>
        <v>20</v>
      </c>
      <c r="E5" s="1">
        <v>3000</v>
      </c>
      <c r="F5" s="1">
        <f t="shared" ref="F5:F15" si="0">IF(E5&gt; AVERAGE($E$4:$E$15), $I$2*0.1,0)</f>
        <v>0</v>
      </c>
      <c r="G5" s="1">
        <f t="shared" ref="G5:G15" si="1">IF(E5&gt;AVERAGE($E$4:$E$15),$I$2*0.9-E5,$I$2-E5)</f>
        <v>58740</v>
      </c>
      <c r="H5" s="1" t="str">
        <f t="shared" ref="H5:H15" si="2">IF(AND(D5&gt;25,E5&gt;AVERAGEA($E$4:$E$15),C5&lt;&gt;"CSE"),"In","Out")</f>
        <v>Out</v>
      </c>
    </row>
    <row r="6" spans="1:11" x14ac:dyDescent="0.25">
      <c r="A6" s="1">
        <f>Nested_IF!A6</f>
        <v>3</v>
      </c>
      <c r="B6" s="1" t="str">
        <f>Nested_IF!B6</f>
        <v>John</v>
      </c>
      <c r="C6" s="1" t="str">
        <f>Nested_IF!C6</f>
        <v>CSE</v>
      </c>
      <c r="D6" s="1">
        <f>Nested_IF!D6</f>
        <v>45</v>
      </c>
      <c r="E6" s="1">
        <v>4000</v>
      </c>
      <c r="F6" s="1">
        <f t="shared" si="0"/>
        <v>0</v>
      </c>
      <c r="G6" s="1">
        <f t="shared" si="1"/>
        <v>57740</v>
      </c>
      <c r="H6" s="1" t="str">
        <f t="shared" si="2"/>
        <v>Out</v>
      </c>
    </row>
    <row r="7" spans="1:11" x14ac:dyDescent="0.25">
      <c r="A7" s="1">
        <f>Nested_IF!A7</f>
        <v>4</v>
      </c>
      <c r="B7" s="1" t="str">
        <f>Nested_IF!B7</f>
        <v>Anjali</v>
      </c>
      <c r="C7" s="1" t="str">
        <f>Nested_IF!C7</f>
        <v>EXTC</v>
      </c>
      <c r="D7" s="1">
        <f>Nested_IF!D7</f>
        <v>19</v>
      </c>
      <c r="E7" s="1">
        <v>4000</v>
      </c>
      <c r="F7" s="1">
        <f t="shared" si="0"/>
        <v>0</v>
      </c>
      <c r="G7" s="1">
        <f t="shared" si="1"/>
        <v>57740</v>
      </c>
      <c r="H7" s="1" t="str">
        <f t="shared" si="2"/>
        <v>Out</v>
      </c>
    </row>
    <row r="8" spans="1:11" x14ac:dyDescent="0.25">
      <c r="A8" s="1">
        <f>Nested_IF!A8</f>
        <v>5</v>
      </c>
      <c r="B8" s="1" t="str">
        <f>Nested_IF!B8</f>
        <v>Rahul</v>
      </c>
      <c r="C8" s="1" t="str">
        <f>Nested_IF!C8</f>
        <v>IT</v>
      </c>
      <c r="D8" s="1">
        <f>Nested_IF!D8</f>
        <v>35</v>
      </c>
      <c r="E8" s="1">
        <v>7000</v>
      </c>
      <c r="F8" s="1">
        <f t="shared" si="0"/>
        <v>6174</v>
      </c>
      <c r="G8" s="1">
        <f t="shared" si="1"/>
        <v>48566</v>
      </c>
      <c r="H8" s="1" t="str">
        <f t="shared" si="2"/>
        <v>In</v>
      </c>
    </row>
    <row r="9" spans="1:11" x14ac:dyDescent="0.25">
      <c r="A9" s="1">
        <f>Nested_IF!A9</f>
        <v>6</v>
      </c>
      <c r="B9" s="1" t="str">
        <f>Nested_IF!B9</f>
        <v>Ricky</v>
      </c>
      <c r="C9" s="1" t="str">
        <f>Nested_IF!C9</f>
        <v>CSE</v>
      </c>
      <c r="D9" s="1">
        <f>Nested_IF!D9</f>
        <v>20</v>
      </c>
      <c r="E9" s="1">
        <v>9000</v>
      </c>
      <c r="F9" s="1">
        <f t="shared" si="0"/>
        <v>6174</v>
      </c>
      <c r="G9" s="1">
        <f t="shared" si="1"/>
        <v>46566</v>
      </c>
      <c r="H9" s="1" t="str">
        <f t="shared" si="2"/>
        <v>Out</v>
      </c>
    </row>
    <row r="10" spans="1:11" x14ac:dyDescent="0.25">
      <c r="A10" s="1">
        <f>Nested_IF!A10</f>
        <v>7</v>
      </c>
      <c r="B10" s="1" t="str">
        <f>Nested_IF!B10</f>
        <v>krish</v>
      </c>
      <c r="C10" s="1" t="str">
        <f>Nested_IF!C10</f>
        <v>CSE</v>
      </c>
      <c r="D10" s="1">
        <f>Nested_IF!D10</f>
        <v>18</v>
      </c>
      <c r="E10" s="1">
        <v>9800</v>
      </c>
      <c r="F10" s="1">
        <f t="shared" si="0"/>
        <v>6174</v>
      </c>
      <c r="G10" s="1">
        <f t="shared" si="1"/>
        <v>45766</v>
      </c>
      <c r="H10" s="1" t="str">
        <f t="shared" si="2"/>
        <v>Out</v>
      </c>
    </row>
    <row r="11" spans="1:11" x14ac:dyDescent="0.25">
      <c r="A11" s="1">
        <f>Nested_IF!A11</f>
        <v>8</v>
      </c>
      <c r="B11" s="1" t="str">
        <f>Nested_IF!B11</f>
        <v>Reena</v>
      </c>
      <c r="C11" s="1" t="str">
        <f>Nested_IF!C11</f>
        <v>EXTC</v>
      </c>
      <c r="D11" s="1">
        <f>Nested_IF!D11</f>
        <v>20</v>
      </c>
      <c r="E11" s="1">
        <v>5600</v>
      </c>
      <c r="F11" s="1">
        <f t="shared" si="0"/>
        <v>6174</v>
      </c>
      <c r="G11" s="1">
        <f t="shared" si="1"/>
        <v>49966</v>
      </c>
      <c r="H11" s="1" t="str">
        <f t="shared" si="2"/>
        <v>Out</v>
      </c>
    </row>
    <row r="12" spans="1:11" x14ac:dyDescent="0.25">
      <c r="A12" s="1">
        <f>Nested_IF!A12</f>
        <v>9</v>
      </c>
      <c r="B12" s="1" t="str">
        <f>Nested_IF!B12</f>
        <v>sarika</v>
      </c>
      <c r="C12" s="1" t="str">
        <f>Nested_IF!C12</f>
        <v>IT</v>
      </c>
      <c r="D12" s="1">
        <f>Nested_IF!D12</f>
        <v>20</v>
      </c>
      <c r="E12" s="1">
        <v>3000</v>
      </c>
      <c r="F12" s="1">
        <f t="shared" si="0"/>
        <v>0</v>
      </c>
      <c r="G12" s="1">
        <f t="shared" si="1"/>
        <v>58740</v>
      </c>
      <c r="H12" s="1" t="str">
        <f t="shared" si="2"/>
        <v>Out</v>
      </c>
    </row>
    <row r="13" spans="1:11" x14ac:dyDescent="0.25">
      <c r="A13" s="1">
        <f>Nested_IF!A13</f>
        <v>10</v>
      </c>
      <c r="B13" s="1" t="str">
        <f>Nested_IF!B13</f>
        <v>Akash</v>
      </c>
      <c r="C13" s="1" t="str">
        <f>Nested_IF!C13</f>
        <v>CSE</v>
      </c>
      <c r="D13" s="1">
        <f>Nested_IF!D13</f>
        <v>18</v>
      </c>
      <c r="E13" s="1">
        <v>3000</v>
      </c>
      <c r="F13" s="1">
        <f t="shared" si="0"/>
        <v>0</v>
      </c>
      <c r="G13" s="1">
        <f t="shared" si="1"/>
        <v>58740</v>
      </c>
      <c r="H13" s="1" t="str">
        <f t="shared" si="2"/>
        <v>Out</v>
      </c>
    </row>
    <row r="14" spans="1:11" x14ac:dyDescent="0.25">
      <c r="A14" s="1">
        <f>Nested_IF!A14</f>
        <v>11</v>
      </c>
      <c r="B14" s="1" t="str">
        <f>Nested_IF!B14</f>
        <v>Anirudha</v>
      </c>
      <c r="C14" s="1" t="str">
        <f>Nested_IF!C14</f>
        <v>CSE</v>
      </c>
      <c r="D14" s="1">
        <f>Nested_IF!D14</f>
        <v>19</v>
      </c>
      <c r="E14" s="1">
        <v>2440</v>
      </c>
      <c r="F14" s="1">
        <f t="shared" si="0"/>
        <v>0</v>
      </c>
      <c r="G14" s="1">
        <f t="shared" si="1"/>
        <v>59300</v>
      </c>
      <c r="H14" s="1" t="str">
        <f t="shared" si="2"/>
        <v>Out</v>
      </c>
    </row>
    <row r="15" spans="1:11" x14ac:dyDescent="0.25">
      <c r="A15" s="1">
        <f>Nested_IF!A15</f>
        <v>12</v>
      </c>
      <c r="B15" s="1" t="str">
        <f>Nested_IF!B15</f>
        <v>Ajay</v>
      </c>
      <c r="C15" s="1" t="str">
        <f>Nested_IF!C15</f>
        <v>EXTC</v>
      </c>
      <c r="D15" s="1">
        <f>Nested_IF!D15</f>
        <v>20</v>
      </c>
      <c r="E15" s="1">
        <v>8900</v>
      </c>
      <c r="F15" s="1">
        <f t="shared" si="0"/>
        <v>6174</v>
      </c>
      <c r="G15" s="1">
        <f t="shared" si="1"/>
        <v>46666</v>
      </c>
      <c r="H15" s="1" t="str">
        <f t="shared" si="2"/>
        <v>Out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D53D-95B8-45CF-9C93-689FA894A4B8}">
  <sheetPr codeName="Sheet7"/>
  <dimension ref="B2:I14"/>
  <sheetViews>
    <sheetView workbookViewId="0">
      <selection activeCell="K15" sqref="K15"/>
    </sheetView>
  </sheetViews>
  <sheetFormatPr defaultRowHeight="15" x14ac:dyDescent="0.25"/>
  <sheetData>
    <row r="2" spans="2:9" ht="16.5" x14ac:dyDescent="0.3">
      <c r="B2" s="3" t="s">
        <v>0</v>
      </c>
      <c r="C2" s="3" t="s">
        <v>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37</v>
      </c>
      <c r="I2" s="3" t="s">
        <v>38</v>
      </c>
    </row>
    <row r="3" spans="2:9" x14ac:dyDescent="0.25">
      <c r="B3">
        <v>1</v>
      </c>
      <c r="C3" t="s">
        <v>64</v>
      </c>
      <c r="D3" t="s">
        <v>70</v>
      </c>
      <c r="E3" t="s">
        <v>71</v>
      </c>
      <c r="F3" t="s">
        <v>70</v>
      </c>
      <c r="G3" t="s">
        <v>70</v>
      </c>
    </row>
    <row r="4" spans="2:9" x14ac:dyDescent="0.25">
      <c r="B4">
        <v>2</v>
      </c>
      <c r="C4" t="s">
        <v>65</v>
      </c>
      <c r="D4" t="s">
        <v>71</v>
      </c>
      <c r="E4" t="s">
        <v>70</v>
      </c>
      <c r="F4" t="s">
        <v>71</v>
      </c>
      <c r="G4" t="s">
        <v>71</v>
      </c>
    </row>
    <row r="5" spans="2:9" x14ac:dyDescent="0.25">
      <c r="B5">
        <v>3</v>
      </c>
      <c r="C5" t="s">
        <v>66</v>
      </c>
      <c r="D5" t="s">
        <v>70</v>
      </c>
      <c r="E5" t="s">
        <v>71</v>
      </c>
      <c r="F5" t="s">
        <v>70</v>
      </c>
      <c r="G5" t="s">
        <v>70</v>
      </c>
    </row>
    <row r="6" spans="2:9" x14ac:dyDescent="0.25">
      <c r="B6">
        <v>4</v>
      </c>
      <c r="C6" t="s">
        <v>34</v>
      </c>
      <c r="D6" t="s">
        <v>71</v>
      </c>
      <c r="E6" t="s">
        <v>70</v>
      </c>
      <c r="F6" t="s">
        <v>70</v>
      </c>
      <c r="G6" t="s">
        <v>70</v>
      </c>
    </row>
    <row r="7" spans="2:9" x14ac:dyDescent="0.25">
      <c r="B7">
        <v>5</v>
      </c>
      <c r="C7" t="s">
        <v>67</v>
      </c>
      <c r="D7" t="s">
        <v>70</v>
      </c>
      <c r="E7" t="s">
        <v>71</v>
      </c>
      <c r="F7" t="s">
        <v>71</v>
      </c>
      <c r="G7" t="s">
        <v>71</v>
      </c>
    </row>
    <row r="8" spans="2:9" x14ac:dyDescent="0.25">
      <c r="B8">
        <v>6</v>
      </c>
      <c r="C8" t="s">
        <v>32</v>
      </c>
      <c r="D8" t="s">
        <v>71</v>
      </c>
      <c r="E8" t="s">
        <v>70</v>
      </c>
      <c r="F8" t="s">
        <v>70</v>
      </c>
      <c r="G8" t="s">
        <v>70</v>
      </c>
    </row>
    <row r="9" spans="2:9" x14ac:dyDescent="0.25">
      <c r="B9">
        <v>7</v>
      </c>
      <c r="C9" t="s">
        <v>68</v>
      </c>
      <c r="D9" t="s">
        <v>70</v>
      </c>
      <c r="E9" t="s">
        <v>71</v>
      </c>
      <c r="F9" t="s">
        <v>70</v>
      </c>
      <c r="G9" t="s">
        <v>70</v>
      </c>
    </row>
    <row r="10" spans="2:9" x14ac:dyDescent="0.25">
      <c r="B10">
        <v>8</v>
      </c>
      <c r="C10" t="s">
        <v>69</v>
      </c>
      <c r="D10" t="s">
        <v>71</v>
      </c>
      <c r="E10" t="s">
        <v>70</v>
      </c>
      <c r="F10" t="s">
        <v>71</v>
      </c>
      <c r="G10" t="s">
        <v>71</v>
      </c>
    </row>
    <row r="11" spans="2:9" x14ac:dyDescent="0.25">
      <c r="B11">
        <v>9</v>
      </c>
      <c r="C11" t="s">
        <v>24</v>
      </c>
      <c r="D11" t="s">
        <v>70</v>
      </c>
      <c r="E11" t="s">
        <v>71</v>
      </c>
      <c r="F11" t="s">
        <v>70</v>
      </c>
      <c r="G11" t="s">
        <v>70</v>
      </c>
    </row>
    <row r="12" spans="2:9" x14ac:dyDescent="0.25">
      <c r="B12">
        <v>10</v>
      </c>
      <c r="C12" t="s">
        <v>25</v>
      </c>
      <c r="D12" t="s">
        <v>71</v>
      </c>
      <c r="E12" t="s">
        <v>70</v>
      </c>
      <c r="F12" t="s">
        <v>70</v>
      </c>
      <c r="G12" t="s">
        <v>70</v>
      </c>
    </row>
    <row r="14" spans="2:9" x14ac:dyDescent="0.25">
      <c r="H14">
        <f>COUNTIF(D3:G12,"P")</f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51DE-A7AE-4227-8611-89F7A5C76CC0}">
  <sheetPr codeName="Sheet8"/>
  <dimension ref="A1:N48"/>
  <sheetViews>
    <sheetView workbookViewId="0">
      <selection activeCell="L12" sqref="L12"/>
    </sheetView>
  </sheetViews>
  <sheetFormatPr defaultRowHeight="15" x14ac:dyDescent="0.25"/>
  <cols>
    <col min="3" max="3" width="18.140625" customWidth="1"/>
    <col min="4" max="4" width="10.28515625" customWidth="1"/>
    <col min="5" max="5" width="17.140625" customWidth="1"/>
    <col min="8" max="8" width="28.28515625" customWidth="1"/>
    <col min="9" max="9" width="14.140625" customWidth="1"/>
    <col min="13" max="13" width="30.5703125" customWidth="1"/>
  </cols>
  <sheetData>
    <row r="1" spans="1:14" x14ac:dyDescent="0.25">
      <c r="A1" t="s">
        <v>94</v>
      </c>
    </row>
    <row r="4" spans="1:14" ht="16.5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37</v>
      </c>
      <c r="I4" s="3" t="s">
        <v>93</v>
      </c>
      <c r="K4" s="3" t="s">
        <v>2</v>
      </c>
      <c r="M4" s="3" t="s">
        <v>4</v>
      </c>
    </row>
    <row r="5" spans="1:14" x14ac:dyDescent="0.25">
      <c r="A5" s="1">
        <v>15</v>
      </c>
      <c r="B5" s="1" t="s">
        <v>36</v>
      </c>
      <c r="C5" s="1" t="s">
        <v>56</v>
      </c>
      <c r="D5" s="1">
        <v>18</v>
      </c>
      <c r="E5" s="1">
        <v>58</v>
      </c>
      <c r="F5" s="1">
        <v>71</v>
      </c>
      <c r="G5" s="1">
        <v>54</v>
      </c>
      <c r="H5">
        <f>SUM(E5:G5)</f>
        <v>183</v>
      </c>
      <c r="I5">
        <f>RANK(H5,$H$5:$H$19)</f>
        <v>12</v>
      </c>
      <c r="K5" s="1" t="s">
        <v>56</v>
      </c>
      <c r="M5">
        <v>68</v>
      </c>
      <c r="N5" s="1" t="s">
        <v>33</v>
      </c>
    </row>
    <row r="6" spans="1:14" x14ac:dyDescent="0.25">
      <c r="A6" s="1">
        <v>9</v>
      </c>
      <c r="B6" s="1" t="s">
        <v>30</v>
      </c>
      <c r="C6" s="1" t="s">
        <v>56</v>
      </c>
      <c r="D6" s="1">
        <v>20</v>
      </c>
      <c r="E6" s="1">
        <v>98</v>
      </c>
      <c r="F6" s="1">
        <v>62</v>
      </c>
      <c r="G6" s="1">
        <v>94</v>
      </c>
      <c r="H6">
        <f>SUM(E6:G6)</f>
        <v>254</v>
      </c>
      <c r="I6">
        <f>RANK(H6,$H$5:$H$19)</f>
        <v>2</v>
      </c>
      <c r="M6">
        <v>73</v>
      </c>
      <c r="N6" s="1" t="s">
        <v>31</v>
      </c>
    </row>
    <row r="7" spans="1:14" x14ac:dyDescent="0.25">
      <c r="A7" s="1">
        <v>13</v>
      </c>
      <c r="B7" s="1" t="s">
        <v>34</v>
      </c>
      <c r="C7" s="1" t="s">
        <v>56</v>
      </c>
      <c r="D7" s="1">
        <v>20</v>
      </c>
      <c r="E7" s="1">
        <v>95</v>
      </c>
      <c r="F7" s="1">
        <v>95</v>
      </c>
      <c r="G7" s="1">
        <v>98</v>
      </c>
      <c r="H7">
        <f>SUM(E7:G7)</f>
        <v>288</v>
      </c>
      <c r="I7">
        <f>RANK(H7,$H$5:$H$19)</f>
        <v>1</v>
      </c>
      <c r="M7">
        <v>52</v>
      </c>
      <c r="N7" s="1" t="s">
        <v>32</v>
      </c>
    </row>
    <row r="8" spans="1:14" x14ac:dyDescent="0.25">
      <c r="A8" s="1">
        <v>1</v>
      </c>
      <c r="B8" s="1" t="s">
        <v>27</v>
      </c>
      <c r="C8" s="1" t="s">
        <v>56</v>
      </c>
      <c r="D8" s="1">
        <v>25</v>
      </c>
      <c r="E8" s="1">
        <v>54</v>
      </c>
      <c r="F8" s="1">
        <v>75</v>
      </c>
      <c r="G8" s="1">
        <v>59</v>
      </c>
      <c r="H8">
        <f>SUM(E8:G8)</f>
        <v>188</v>
      </c>
      <c r="I8">
        <f>RANK(H8,$H$5:$H$19)</f>
        <v>10</v>
      </c>
      <c r="M8">
        <v>63</v>
      </c>
      <c r="N8" s="1" t="s">
        <v>24</v>
      </c>
    </row>
    <row r="9" spans="1:14" x14ac:dyDescent="0.25">
      <c r="A9" s="1">
        <v>5</v>
      </c>
      <c r="B9" s="1" t="s">
        <v>25</v>
      </c>
      <c r="C9" s="1" t="s">
        <v>56</v>
      </c>
      <c r="D9" s="1">
        <v>35</v>
      </c>
      <c r="E9" s="1">
        <v>55</v>
      </c>
      <c r="F9" s="1">
        <v>89</v>
      </c>
      <c r="G9" s="1">
        <v>60</v>
      </c>
      <c r="H9">
        <f>SUM(E9:G9)</f>
        <v>204</v>
      </c>
      <c r="I9">
        <f>RANK(H9,$H$5:$H$19)</f>
        <v>9</v>
      </c>
      <c r="M9">
        <v>72</v>
      </c>
      <c r="N9" s="1" t="s">
        <v>35</v>
      </c>
    </row>
    <row r="10" spans="1:14" x14ac:dyDescent="0.25">
      <c r="A10" s="1">
        <v>4</v>
      </c>
      <c r="B10" s="1" t="s">
        <v>24</v>
      </c>
      <c r="C10" s="1" t="s">
        <v>78</v>
      </c>
      <c r="D10" s="1">
        <v>19</v>
      </c>
      <c r="E10" s="1">
        <v>63</v>
      </c>
      <c r="F10" s="1">
        <v>60</v>
      </c>
      <c r="G10" s="1">
        <v>65</v>
      </c>
      <c r="H10">
        <f>SUM(E10:G10)</f>
        <v>188</v>
      </c>
      <c r="I10">
        <f>RANK(H10,$H$5:$H$19)</f>
        <v>10</v>
      </c>
      <c r="M10">
        <v>71</v>
      </c>
      <c r="N10" s="1" t="s">
        <v>23</v>
      </c>
    </row>
    <row r="11" spans="1:14" x14ac:dyDescent="0.25">
      <c r="A11" s="1">
        <v>8</v>
      </c>
      <c r="B11" s="1" t="s">
        <v>29</v>
      </c>
      <c r="C11" s="1" t="s">
        <v>78</v>
      </c>
      <c r="D11" s="1">
        <v>20</v>
      </c>
      <c r="E11" s="1">
        <v>73</v>
      </c>
      <c r="F11" s="1">
        <v>60</v>
      </c>
      <c r="G11" s="1">
        <v>73</v>
      </c>
      <c r="H11">
        <f>SUM(E11:G11)</f>
        <v>206</v>
      </c>
      <c r="I11">
        <f>RANK(H11,$H$5:$H$19)</f>
        <v>8</v>
      </c>
      <c r="M11">
        <v>78</v>
      </c>
      <c r="N11" s="1" t="s">
        <v>22</v>
      </c>
    </row>
    <row r="12" spans="1:14" x14ac:dyDescent="0.25">
      <c r="A12" s="1">
        <v>12</v>
      </c>
      <c r="B12" s="1" t="s">
        <v>33</v>
      </c>
      <c r="C12" s="1" t="s">
        <v>78</v>
      </c>
      <c r="D12" s="1">
        <v>20</v>
      </c>
      <c r="E12" s="1">
        <v>68</v>
      </c>
      <c r="F12" s="1">
        <v>78</v>
      </c>
      <c r="G12" s="1">
        <v>88</v>
      </c>
      <c r="H12">
        <f>SUM(E12:G12)</f>
        <v>234</v>
      </c>
      <c r="I12">
        <f>RANK(H12,$H$5:$H$19)</f>
        <v>5</v>
      </c>
      <c r="M12">
        <v>98</v>
      </c>
      <c r="N12" s="1" t="s">
        <v>28</v>
      </c>
    </row>
    <row r="13" spans="1:14" x14ac:dyDescent="0.25">
      <c r="A13" s="1">
        <v>7</v>
      </c>
      <c r="B13" s="1" t="s">
        <v>28</v>
      </c>
      <c r="C13" s="1" t="s">
        <v>57</v>
      </c>
      <c r="D13" s="1">
        <v>18</v>
      </c>
      <c r="E13" s="1">
        <v>98</v>
      </c>
      <c r="F13" s="1">
        <v>63</v>
      </c>
      <c r="G13" s="1">
        <v>55</v>
      </c>
      <c r="H13">
        <f>SUM(E13:G13)</f>
        <v>216</v>
      </c>
      <c r="I13">
        <f>RANK(H13,$H$5:$H$19)</f>
        <v>7</v>
      </c>
      <c r="M13">
        <v>55</v>
      </c>
      <c r="N13" s="1" t="s">
        <v>25</v>
      </c>
    </row>
    <row r="14" spans="1:14" x14ac:dyDescent="0.25">
      <c r="A14" s="1">
        <v>10</v>
      </c>
      <c r="B14" s="1" t="s">
        <v>31</v>
      </c>
      <c r="C14" s="1" t="s">
        <v>57</v>
      </c>
      <c r="D14" s="1">
        <v>18</v>
      </c>
      <c r="E14" s="1">
        <v>73</v>
      </c>
      <c r="F14" s="1">
        <v>75</v>
      </c>
      <c r="G14" s="1">
        <v>87</v>
      </c>
      <c r="H14">
        <f>SUM(E14:G14)</f>
        <v>235</v>
      </c>
      <c r="I14">
        <f>RANK(H14,$H$5:$H$19)</f>
        <v>4</v>
      </c>
      <c r="M14">
        <v>73</v>
      </c>
      <c r="N14" s="1" t="s">
        <v>29</v>
      </c>
    </row>
    <row r="15" spans="1:14" x14ac:dyDescent="0.25">
      <c r="A15" s="1">
        <v>11</v>
      </c>
      <c r="B15" s="1" t="s">
        <v>32</v>
      </c>
      <c r="C15" s="1" t="s">
        <v>57</v>
      </c>
      <c r="D15" s="1">
        <v>19</v>
      </c>
      <c r="E15" s="1">
        <v>52</v>
      </c>
      <c r="F15" s="1">
        <v>77</v>
      </c>
      <c r="G15" s="1">
        <v>52</v>
      </c>
      <c r="H15">
        <f>SUM(E15:G15)</f>
        <v>181</v>
      </c>
      <c r="I15">
        <f>RANK(H15,$H$5:$H$19)</f>
        <v>13</v>
      </c>
      <c r="M15">
        <v>57</v>
      </c>
      <c r="N15" s="1" t="s">
        <v>26</v>
      </c>
    </row>
    <row r="16" spans="1:14" x14ac:dyDescent="0.25">
      <c r="A16" s="1">
        <v>14</v>
      </c>
      <c r="B16" s="1" t="s">
        <v>35</v>
      </c>
      <c r="C16" s="1" t="s">
        <v>57</v>
      </c>
      <c r="D16" s="1">
        <v>19</v>
      </c>
      <c r="E16" s="1">
        <v>72</v>
      </c>
      <c r="F16" s="1">
        <v>76</v>
      </c>
      <c r="G16" s="1">
        <v>82</v>
      </c>
      <c r="H16">
        <f>SUM(E16:G16)</f>
        <v>230</v>
      </c>
      <c r="I16">
        <f>RANK(H16,$H$5:$H$19)</f>
        <v>6</v>
      </c>
      <c r="M16">
        <v>54</v>
      </c>
      <c r="N16" s="1" t="s">
        <v>27</v>
      </c>
    </row>
    <row r="17" spans="1:14" x14ac:dyDescent="0.25">
      <c r="A17" s="1">
        <v>2</v>
      </c>
      <c r="B17" s="1" t="s">
        <v>22</v>
      </c>
      <c r="C17" s="1" t="s">
        <v>57</v>
      </c>
      <c r="D17" s="1">
        <v>20</v>
      </c>
      <c r="E17" s="1">
        <v>78</v>
      </c>
      <c r="F17" s="1">
        <v>97</v>
      </c>
      <c r="G17" s="1">
        <v>69</v>
      </c>
      <c r="H17">
        <f>SUM(E17:G17)</f>
        <v>244</v>
      </c>
      <c r="I17">
        <f>RANK(H17,$H$5:$H$19)</f>
        <v>3</v>
      </c>
      <c r="M17">
        <v>98</v>
      </c>
      <c r="N17" s="1" t="s">
        <v>30</v>
      </c>
    </row>
    <row r="18" spans="1:14" x14ac:dyDescent="0.25">
      <c r="A18" s="1">
        <v>6</v>
      </c>
      <c r="B18" s="1" t="s">
        <v>26</v>
      </c>
      <c r="C18" s="1" t="s">
        <v>57</v>
      </c>
      <c r="D18" s="1">
        <v>20</v>
      </c>
      <c r="E18" s="1">
        <v>57</v>
      </c>
      <c r="F18" s="1">
        <v>30</v>
      </c>
      <c r="G18" s="1">
        <v>40</v>
      </c>
      <c r="H18">
        <f>SUM(E18:G18)</f>
        <v>127</v>
      </c>
      <c r="I18">
        <f>RANK(H18,$H$5:$H$19)</f>
        <v>15</v>
      </c>
      <c r="M18">
        <v>95</v>
      </c>
      <c r="N18" s="1" t="s">
        <v>34</v>
      </c>
    </row>
    <row r="19" spans="1:14" x14ac:dyDescent="0.25">
      <c r="A19" s="1">
        <v>3</v>
      </c>
      <c r="B19" s="1" t="s">
        <v>23</v>
      </c>
      <c r="C19" s="1" t="s">
        <v>57</v>
      </c>
      <c r="D19" s="1">
        <v>45</v>
      </c>
      <c r="E19" s="1">
        <v>71</v>
      </c>
      <c r="F19" s="1">
        <v>54</v>
      </c>
      <c r="G19" s="1">
        <v>54</v>
      </c>
      <c r="H19">
        <f>SUM(E19:G19)</f>
        <v>179</v>
      </c>
      <c r="I19">
        <f>RANK(H19,$H$5:$H$19)</f>
        <v>14</v>
      </c>
      <c r="M19">
        <v>58</v>
      </c>
      <c r="N19" s="1" t="s">
        <v>36</v>
      </c>
    </row>
    <row r="20" spans="1:14" x14ac:dyDescent="0.25">
      <c r="A20" s="10"/>
      <c r="B20" s="10"/>
      <c r="C20" s="10"/>
      <c r="D20" s="10"/>
      <c r="E20" s="10"/>
      <c r="F20" s="10"/>
      <c r="G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N21" s="10"/>
    </row>
    <row r="22" spans="1:14" ht="16.5" x14ac:dyDescent="0.3">
      <c r="A22" s="3"/>
      <c r="B22" s="3"/>
      <c r="C22" s="3"/>
      <c r="D22" s="3"/>
      <c r="E22" s="3"/>
      <c r="F22" s="3"/>
      <c r="G22" s="3"/>
      <c r="H22" s="3"/>
      <c r="I22" s="3"/>
      <c r="N22" s="10"/>
    </row>
    <row r="23" spans="1:14" ht="16.5" x14ac:dyDescent="0.3">
      <c r="A23" s="3" t="s">
        <v>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37</v>
      </c>
      <c r="I23" s="3" t="s">
        <v>93</v>
      </c>
      <c r="N23" s="10"/>
    </row>
    <row r="24" spans="1:14" x14ac:dyDescent="0.25">
      <c r="A24" s="1">
        <v>15</v>
      </c>
      <c r="B24" s="1" t="s">
        <v>36</v>
      </c>
      <c r="C24" s="1" t="s">
        <v>56</v>
      </c>
      <c r="D24" s="1">
        <v>18</v>
      </c>
      <c r="E24" s="1">
        <v>58</v>
      </c>
      <c r="F24" s="1">
        <v>71</v>
      </c>
      <c r="G24" s="1">
        <v>54</v>
      </c>
      <c r="H24">
        <v>183</v>
      </c>
      <c r="I24">
        <v>12</v>
      </c>
      <c r="N24" s="10"/>
    </row>
    <row r="25" spans="1:14" x14ac:dyDescent="0.25">
      <c r="A25" s="1">
        <v>9</v>
      </c>
      <c r="B25" s="1" t="s">
        <v>30</v>
      </c>
      <c r="C25" s="1" t="s">
        <v>56</v>
      </c>
      <c r="D25" s="1">
        <v>20</v>
      </c>
      <c r="E25" s="1">
        <v>98</v>
      </c>
      <c r="F25" s="1">
        <v>62</v>
      </c>
      <c r="G25" s="1">
        <v>94</v>
      </c>
      <c r="H25">
        <v>254</v>
      </c>
      <c r="I25">
        <v>2</v>
      </c>
      <c r="N25" s="10"/>
    </row>
    <row r="26" spans="1:14" x14ac:dyDescent="0.25">
      <c r="A26" s="1">
        <v>13</v>
      </c>
      <c r="B26" s="1" t="s">
        <v>34</v>
      </c>
      <c r="C26" s="1" t="s">
        <v>56</v>
      </c>
      <c r="D26" s="1">
        <v>20</v>
      </c>
      <c r="E26" s="1">
        <v>95</v>
      </c>
      <c r="F26" s="1">
        <v>95</v>
      </c>
      <c r="G26" s="1">
        <v>98</v>
      </c>
      <c r="H26">
        <v>288</v>
      </c>
      <c r="I26">
        <v>1</v>
      </c>
      <c r="N26" s="10"/>
    </row>
    <row r="27" spans="1:14" x14ac:dyDescent="0.25">
      <c r="A27" s="1">
        <v>1</v>
      </c>
      <c r="B27" s="1" t="s">
        <v>27</v>
      </c>
      <c r="C27" s="1" t="s">
        <v>56</v>
      </c>
      <c r="D27" s="1">
        <v>25</v>
      </c>
      <c r="E27" s="1">
        <v>54</v>
      </c>
      <c r="F27" s="1">
        <v>75</v>
      </c>
      <c r="G27" s="1">
        <v>59</v>
      </c>
      <c r="H27">
        <v>188</v>
      </c>
      <c r="I27">
        <v>10</v>
      </c>
      <c r="N27" s="10"/>
    </row>
    <row r="28" spans="1:14" x14ac:dyDescent="0.25">
      <c r="A28" s="1">
        <v>5</v>
      </c>
      <c r="B28" s="1" t="s">
        <v>25</v>
      </c>
      <c r="C28" s="1" t="s">
        <v>56</v>
      </c>
      <c r="D28" s="1">
        <v>35</v>
      </c>
      <c r="E28" s="1">
        <v>55</v>
      </c>
      <c r="F28" s="1">
        <v>89</v>
      </c>
      <c r="G28" s="1">
        <v>60</v>
      </c>
      <c r="H28">
        <v>204</v>
      </c>
      <c r="I28">
        <v>9</v>
      </c>
    </row>
    <row r="29" spans="1:14" x14ac:dyDescent="0.25">
      <c r="A29" s="1">
        <v>4</v>
      </c>
      <c r="B29" s="1" t="s">
        <v>24</v>
      </c>
      <c r="C29" s="1" t="s">
        <v>78</v>
      </c>
      <c r="D29" s="1">
        <v>19</v>
      </c>
      <c r="E29" s="1">
        <v>63</v>
      </c>
      <c r="F29" s="1">
        <v>60</v>
      </c>
      <c r="G29" s="1">
        <v>65</v>
      </c>
      <c r="H29">
        <v>188</v>
      </c>
      <c r="I29">
        <v>10</v>
      </c>
    </row>
    <row r="30" spans="1:14" ht="16.5" x14ac:dyDescent="0.3">
      <c r="A30" s="1">
        <v>8</v>
      </c>
      <c r="B30" s="1" t="s">
        <v>29</v>
      </c>
      <c r="C30" s="1" t="s">
        <v>78</v>
      </c>
      <c r="D30" s="1">
        <v>20</v>
      </c>
      <c r="E30" s="1">
        <v>73</v>
      </c>
      <c r="F30" s="1">
        <v>60</v>
      </c>
      <c r="G30" s="1">
        <v>73</v>
      </c>
      <c r="H30">
        <v>206</v>
      </c>
      <c r="I30">
        <v>8</v>
      </c>
      <c r="L30" s="3" t="s">
        <v>95</v>
      </c>
    </row>
    <row r="31" spans="1:14" x14ac:dyDescent="0.25">
      <c r="A31" s="1">
        <v>12</v>
      </c>
      <c r="B31" s="1" t="s">
        <v>33</v>
      </c>
      <c r="C31" s="1" t="s">
        <v>78</v>
      </c>
      <c r="D31" s="1">
        <v>20</v>
      </c>
      <c r="E31" s="1">
        <v>68</v>
      </c>
      <c r="F31" s="1">
        <v>78</v>
      </c>
      <c r="G31" s="1">
        <v>88</v>
      </c>
      <c r="H31">
        <v>234</v>
      </c>
      <c r="I31">
        <v>5</v>
      </c>
      <c r="L31" t="str">
        <f>UPPER(TRIM(C31))</f>
        <v>EXTC</v>
      </c>
    </row>
    <row r="32" spans="1:14" x14ac:dyDescent="0.25">
      <c r="A32" s="1">
        <v>7</v>
      </c>
      <c r="B32" s="1" t="s">
        <v>28</v>
      </c>
      <c r="C32" s="1" t="s">
        <v>57</v>
      </c>
      <c r="D32" s="1">
        <v>18</v>
      </c>
      <c r="E32" s="1">
        <v>98</v>
      </c>
      <c r="F32" s="1">
        <v>63</v>
      </c>
      <c r="G32" s="1">
        <v>55</v>
      </c>
      <c r="H32">
        <v>216</v>
      </c>
      <c r="I32">
        <v>7</v>
      </c>
      <c r="L32" t="str">
        <f t="shared" ref="L32:L34" si="0">UPPER(TRIM(C32))</f>
        <v>CSE</v>
      </c>
    </row>
    <row r="33" spans="1:13" x14ac:dyDescent="0.25">
      <c r="A33" s="1">
        <v>10</v>
      </c>
      <c r="B33" s="1" t="s">
        <v>31</v>
      </c>
      <c r="C33" s="1" t="s">
        <v>57</v>
      </c>
      <c r="D33" s="1">
        <v>18</v>
      </c>
      <c r="E33" s="1">
        <v>73</v>
      </c>
      <c r="F33" s="1">
        <v>75</v>
      </c>
      <c r="G33" s="1">
        <v>87</v>
      </c>
      <c r="H33">
        <v>235</v>
      </c>
      <c r="I33">
        <v>4</v>
      </c>
      <c r="L33" t="str">
        <f t="shared" si="0"/>
        <v>CSE</v>
      </c>
    </row>
    <row r="34" spans="1:13" x14ac:dyDescent="0.25">
      <c r="A34" s="1">
        <v>11</v>
      </c>
      <c r="B34" s="1" t="s">
        <v>32</v>
      </c>
      <c r="C34" s="1" t="s">
        <v>57</v>
      </c>
      <c r="D34" s="1">
        <v>19</v>
      </c>
      <c r="E34" s="1">
        <v>52</v>
      </c>
      <c r="F34" s="1">
        <v>77</v>
      </c>
      <c r="G34" s="1">
        <v>52</v>
      </c>
      <c r="H34">
        <v>181</v>
      </c>
      <c r="I34">
        <v>13</v>
      </c>
      <c r="L34" t="str">
        <f t="shared" si="0"/>
        <v>CSE</v>
      </c>
    </row>
    <row r="35" spans="1:13" x14ac:dyDescent="0.25">
      <c r="A35" s="1">
        <v>14</v>
      </c>
      <c r="B35" s="1" t="s">
        <v>35</v>
      </c>
      <c r="C35" s="1" t="s">
        <v>57</v>
      </c>
      <c r="D35" s="1">
        <v>19</v>
      </c>
      <c r="E35" s="1">
        <v>72</v>
      </c>
      <c r="F35" s="1">
        <v>76</v>
      </c>
      <c r="G35" s="1">
        <v>82</v>
      </c>
      <c r="H35">
        <v>230</v>
      </c>
      <c r="I35">
        <v>6</v>
      </c>
    </row>
    <row r="36" spans="1:13" x14ac:dyDescent="0.25">
      <c r="A36" s="1">
        <v>2</v>
      </c>
      <c r="B36" s="1" t="s">
        <v>22</v>
      </c>
      <c r="C36" s="1" t="s">
        <v>57</v>
      </c>
      <c r="D36" s="1">
        <v>20</v>
      </c>
      <c r="E36" s="1">
        <v>78</v>
      </c>
      <c r="F36" s="1">
        <v>97</v>
      </c>
      <c r="G36" s="1">
        <v>69</v>
      </c>
      <c r="H36">
        <v>244</v>
      </c>
      <c r="I36">
        <v>3</v>
      </c>
    </row>
    <row r="37" spans="1:13" x14ac:dyDescent="0.25">
      <c r="A37" s="1">
        <v>6</v>
      </c>
      <c r="B37" s="1" t="s">
        <v>26</v>
      </c>
      <c r="C37" s="1" t="s">
        <v>57</v>
      </c>
      <c r="D37" s="1">
        <v>20</v>
      </c>
      <c r="E37" s="1">
        <v>57</v>
      </c>
      <c r="F37" s="1">
        <v>30</v>
      </c>
      <c r="G37" s="1">
        <v>40</v>
      </c>
      <c r="H37">
        <v>127</v>
      </c>
      <c r="I37">
        <v>15</v>
      </c>
    </row>
    <row r="38" spans="1:13" x14ac:dyDescent="0.25">
      <c r="A38" s="1">
        <v>3</v>
      </c>
      <c r="B38" s="1" t="s">
        <v>23</v>
      </c>
      <c r="C38" s="1" t="s">
        <v>57</v>
      </c>
      <c r="D38" s="1">
        <v>45</v>
      </c>
      <c r="E38" s="1">
        <v>71</v>
      </c>
      <c r="F38" s="1">
        <v>54</v>
      </c>
      <c r="G38" s="1">
        <v>54</v>
      </c>
      <c r="H38">
        <v>179</v>
      </c>
      <c r="I38">
        <v>14</v>
      </c>
    </row>
    <row r="47" spans="1:13" ht="16.5" x14ac:dyDescent="0.3">
      <c r="D47" s="3"/>
      <c r="E47" s="3"/>
      <c r="M47" t="s">
        <v>96</v>
      </c>
    </row>
    <row r="48" spans="1:13" x14ac:dyDescent="0.25">
      <c r="I48" s="9"/>
      <c r="M48" t="str">
        <f>LOWER(_xlfn.CONCAT(LEFT(D48,1),"_",LEFT(E48,1),"_",B48,"@cdacmumbai.com"))</f>
        <v>__@cdacmumbai.com</v>
      </c>
    </row>
  </sheetData>
  <sortState xmlns:xlrd2="http://schemas.microsoft.com/office/spreadsheetml/2017/richdata2" ref="A5:I19">
    <sortCondition ref="C5:C19" customList="IT,EXTC,CS"/>
    <sortCondition ref="D5:D19"/>
  </sortState>
  <conditionalFormatting sqref="A4:I21 A24:I27">
    <cfRule type="expression" dxfId="3" priority="4">
      <formula>$A$4</formula>
    </cfRule>
  </conditionalFormatting>
  <conditionalFormatting sqref="K4:K5">
    <cfRule type="expression" dxfId="2" priority="3">
      <formula>$A$4</formula>
    </cfRule>
  </conditionalFormatting>
  <conditionalFormatting sqref="A22:I22">
    <cfRule type="expression" dxfId="1" priority="2">
      <formula>$A$4</formula>
    </cfRule>
  </conditionalFormatting>
  <conditionalFormatting sqref="A23:I23">
    <cfRule type="expression" dxfId="0" priority="1">
      <formula>$A$4</formula>
    </cfRule>
  </conditionalFormatting>
  <hyperlinks>
    <hyperlink ref="I48" r:id="rId1" display="v_k_103@gmail.com" xr:uid="{925B6177-010F-4A19-9CF6-4E5F5E45C26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7A2C-09B7-4E51-A0DF-CCD74F7F4C4C}">
  <sheetPr codeName="Sheet9"/>
  <dimension ref="C1:C10"/>
  <sheetViews>
    <sheetView workbookViewId="0">
      <selection activeCell="C11" sqref="C11"/>
    </sheetView>
  </sheetViews>
  <sheetFormatPr defaultRowHeight="15" x14ac:dyDescent="0.25"/>
  <sheetData>
    <row r="1" spans="3:3" x14ac:dyDescent="0.25">
      <c r="C1" t="s">
        <v>83</v>
      </c>
    </row>
    <row r="2" spans="3:3" x14ac:dyDescent="0.25">
      <c r="C2" t="s">
        <v>84</v>
      </c>
    </row>
    <row r="3" spans="3:3" x14ac:dyDescent="0.25">
      <c r="C3" t="s">
        <v>85</v>
      </c>
    </row>
    <row r="4" spans="3:3" x14ac:dyDescent="0.25">
      <c r="C4" t="s">
        <v>86</v>
      </c>
    </row>
    <row r="5" spans="3:3" x14ac:dyDescent="0.25">
      <c r="C5" t="s">
        <v>87</v>
      </c>
    </row>
    <row r="6" spans="3:3" x14ac:dyDescent="0.25">
      <c r="C6" t="s">
        <v>88</v>
      </c>
    </row>
    <row r="7" spans="3:3" x14ac:dyDescent="0.25">
      <c r="C7" t="s">
        <v>89</v>
      </c>
    </row>
    <row r="8" spans="3:3" x14ac:dyDescent="0.25">
      <c r="C8" t="s">
        <v>90</v>
      </c>
    </row>
    <row r="9" spans="3:3" x14ac:dyDescent="0.25">
      <c r="C9" t="s">
        <v>91</v>
      </c>
    </row>
    <row r="10" spans="3:3" x14ac:dyDescent="0.25">
      <c r="C10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Sheet1</vt:lpstr>
      <vt:lpstr>Nested_IF</vt:lpstr>
      <vt:lpstr>Sheet8</vt:lpstr>
      <vt:lpstr>Sheet3</vt:lpstr>
      <vt:lpstr>Sheet4</vt:lpstr>
      <vt:lpstr>Sheet5</vt:lpstr>
      <vt:lpstr>Sheet6</vt:lpstr>
      <vt:lpstr>Sheet7</vt:lpstr>
      <vt:lpstr>Notes</vt:lpstr>
      <vt:lpstr>Sheet7!Criteria</vt:lpstr>
      <vt:lpstr>Sheet8!Criteria</vt:lpstr>
      <vt:lpstr>Sheet7!Extract</vt:lpstr>
      <vt:lpstr>Sheet8!Extract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sarika katkar</dc:creator>
  <cp:lastModifiedBy>AAYUSH</cp:lastModifiedBy>
  <dcterms:created xsi:type="dcterms:W3CDTF">2025-01-07T03:47:29Z</dcterms:created>
  <dcterms:modified xsi:type="dcterms:W3CDTF">2025-01-07T12:53:34Z</dcterms:modified>
</cp:coreProperties>
</file>