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Ex4.xml" ContentType="application/vnd.ms-office.chartex+xml"/>
  <Override PartName="/xl/charts/style13.xml" ContentType="application/vnd.ms-office.chartstyle+xml"/>
  <Override PartName="/xl/charts/colors13.xml" ContentType="application/vnd.ms-office.chartcolorstyle+xml"/>
  <Override PartName="/xl/charts/chartEx5.xml" ContentType="application/vnd.ms-office.chartex+xml"/>
  <Override PartName="/xl/charts/style14.xml" ContentType="application/vnd.ms-office.chartstyle+xml"/>
  <Override PartName="/xl/charts/colors14.xml" ContentType="application/vnd.ms-office.chartcolorstyle+xml"/>
  <Override PartName="/xl/pivotTables/pivotTable5.xml" ContentType="application/vnd.openxmlformats-officedocument.spreadsheetml.pivotTable+xml"/>
  <Override PartName="/xl/drawings/drawing9.xml" ContentType="application/vnd.openxmlformats-officedocument.drawing+xml"/>
  <Override PartName="/xl/charts/chart10.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6.xml" ContentType="application/vnd.openxmlformats-officedocument.spreadsheetml.pivotTable+xml"/>
  <Override PartName="/xl/drawings/drawing10.xml" ContentType="application/vnd.openxmlformats-officedocument.drawing+xml"/>
  <Override PartName="/xl/charts/chart11.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7.xml" ContentType="application/vnd.openxmlformats-officedocument.spreadsheetml.pivotTable+xml"/>
  <Override PartName="/xl/drawings/drawing11.xml" ContentType="application/vnd.openxmlformats-officedocument.drawing+xml"/>
  <Override PartName="/xl/charts/chartEx6.xml" ContentType="application/vnd.ms-office.chartex+xml"/>
  <Override PartName="/xl/charts/style17.xml" ContentType="application/vnd.ms-office.chartstyle+xml"/>
  <Override PartName="/xl/charts/colors17.xml" ContentType="application/vnd.ms-office.chartcolorstyle+xml"/>
  <Override PartName="/xl/pivotTables/pivotTable8.xml" ContentType="application/vnd.openxmlformats-officedocument.spreadsheetml.pivotTable+xml"/>
  <Override PartName="/xl/drawings/drawing12.xml" ContentType="application/vnd.openxmlformats-officedocument.drawing+xml"/>
  <Override PartName="/xl/slicers/slicer5.xml" ContentType="application/vnd.ms-excel.slicer+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mc:AlternateContent xmlns:mc="http://schemas.openxmlformats.org/markup-compatibility/2006">
    <mc:Choice Requires="x15">
      <x15ac:absPath xmlns:x15ac="http://schemas.microsoft.com/office/spreadsheetml/2010/11/ac" url="D:\Downloads\"/>
    </mc:Choice>
  </mc:AlternateContent>
  <xr:revisionPtr revIDLastSave="0" documentId="13_ncr:1_{87D2EF51-BBE6-4BBE-8F4A-5FAC0C83B5C0}" xr6:coauthVersionLast="47" xr6:coauthVersionMax="47" xr10:uidLastSave="{00000000-0000-0000-0000-000000000000}"/>
  <bookViews>
    <workbookView xWindow="-108" yWindow="-108" windowWidth="23256" windowHeight="12456" xr2:uid="{00000000-000D-0000-FFFF-FFFF00000000}"/>
  </bookViews>
  <sheets>
    <sheet name="Dashboard" sheetId="10" r:id="rId1"/>
    <sheet name="Data" sheetId="1" r:id="rId2"/>
    <sheet name="Rating" sheetId="11" r:id="rId3"/>
    <sheet name="Gender" sheetId="13" r:id="rId4"/>
    <sheet name="Education by attrition" sheetId="15" r:id="rId5"/>
    <sheet name="Attrition by job" sheetId="17" r:id="rId6"/>
    <sheet name="Dpt wise attrition" sheetId="18" r:id="rId7"/>
    <sheet name="Attrition by age group" sheetId="19" r:id="rId8"/>
    <sheet name="Merital Status" sheetId="20" r:id="rId9"/>
    <sheet name="KPI" sheetId="9" r:id="rId10"/>
    <sheet name="Images" sheetId="2" r:id="rId11"/>
  </sheets>
  <definedNames>
    <definedName name="_xlchart.v1.10" hidden="1">'Attrition by job'!$E$3</definedName>
    <definedName name="_xlchart.v1.11" hidden="1">'Attrition by job'!$E$4:$E$12</definedName>
    <definedName name="_xlchart.v1.12" hidden="1">'Attrition by job'!$D$4:$D$12</definedName>
    <definedName name="_xlchart.v1.13" hidden="1">'Attrition by job'!$E$3</definedName>
    <definedName name="_xlchart.v1.14" hidden="1">'Attrition by job'!$E$4:$E$12</definedName>
    <definedName name="_xlchart.v1.15" hidden="1">'Attrition by job'!$D$4:$D$12</definedName>
    <definedName name="_xlchart.v1.16" hidden="1">'Attrition by job'!$E$3</definedName>
    <definedName name="_xlchart.v1.17" hidden="1">'Attrition by job'!$E$4:$E$12</definedName>
    <definedName name="_xlchart.v1.18" hidden="1">'Attrition by job'!$D$4:$D$12</definedName>
    <definedName name="_xlchart.v1.19" hidden="1">'Attrition by job'!$E$3</definedName>
    <definedName name="_xlchart.v1.20" hidden="1">'Attrition by job'!$E$4:$E$12</definedName>
    <definedName name="_xlchart.v1.21" hidden="1">'Attrition by job'!$D$4:$D$12</definedName>
    <definedName name="_xlchart.v1.22" hidden="1">'Attrition by job'!$E$3</definedName>
    <definedName name="_xlchart.v1.23" hidden="1">'Attrition by job'!$E$4:$E$12</definedName>
    <definedName name="_xlchart.v1.3" hidden="1">'Attrition by job'!$D$4:$D$12</definedName>
    <definedName name="_xlchart.v1.4" hidden="1">'Attrition by job'!$E$3</definedName>
    <definedName name="_xlchart.v1.5" hidden="1">'Attrition by job'!$E$4:$E$12</definedName>
    <definedName name="_xlchart.v1.6" hidden="1">'Attrition by job'!$D$4:$D$12</definedName>
    <definedName name="_xlchart.v1.7" hidden="1">'Attrition by job'!$E$3</definedName>
    <definedName name="_xlchart.v1.8" hidden="1">'Attrition by job'!$E$4:$E$12</definedName>
    <definedName name="_xlchart.v1.9" hidden="1">'Attrition by job'!$D$4:$D$12</definedName>
    <definedName name="_xlchart.v2.0" hidden="1">'Merital Status'!$D$4:$D$6</definedName>
    <definedName name="_xlchart.v2.1" hidden="1">'Merital Status'!$E$3</definedName>
    <definedName name="_xlchart.v2.2" hidden="1">'Merital Status'!$E$4:$E$6</definedName>
    <definedName name="_xlchart.v2.24" hidden="1">'Merital Status'!$D$4:$D$6</definedName>
    <definedName name="_xlchart.v2.25" hidden="1">'Merital Status'!$E$3</definedName>
    <definedName name="_xlchart.v2.26" hidden="1">'Merital Status'!$E$4:$E$6</definedName>
    <definedName name="_xlcn.WorksheetConnection_HRDATA_Excel.xlsxTable_1" hidden="1">Table_1[]</definedName>
    <definedName name="Slicer_Department">#N/A</definedName>
    <definedName name="Slicer_Education_Field1">#N/A</definedName>
    <definedName name="Slicer_Gender3">#N/A</definedName>
  </definedNames>
  <calcPr calcId="191029"/>
  <pivotCaches>
    <pivotCache cacheId="20" r:id="rId12"/>
    <pivotCache cacheId="21" r:id="rId13"/>
    <pivotCache cacheId="22" r:id="rId14"/>
    <pivotCache cacheId="23" r:id="rId15"/>
    <pivotCache cacheId="24" r:id="rId16"/>
    <pivotCache cacheId="25" r:id="rId17"/>
    <pivotCache cacheId="26" r:id="rId18"/>
    <pivotCache cacheId="27" r:id="rId19"/>
  </pivotCaches>
  <extLst>
    <ext xmlns:x14="http://schemas.microsoft.com/office/spreadsheetml/2009/9/main" uri="{876F7934-8845-4945-9796-88D515C7AA90}">
      <x14:pivotCaches>
        <pivotCache cacheId="8" r:id="rId20"/>
        <pivotCache cacheId="9" r:id="rId21"/>
      </x14:pivotCaches>
    </ex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_1" name="Table_1" connection="WorksheetConnection_HR DATA_Excel.xlsx!Table_1"/>
        </x15:modelTables>
      </x15:dataModel>
    </ext>
    <ext uri="GoogleSheetsCustomDataVersion2">
      <go:sheetsCustomData xmlns:go="http://customooxmlschemas.google.com/" r:id="rId29" roundtripDataChecksum="0W7NtiAel2xy0cZdwUBcRsMoEuXg6pzXui43o1bypBA="/>
    </ext>
  </extLst>
</workbook>
</file>

<file path=xl/calcChain.xml><?xml version="1.0" encoding="utf-8"?>
<calcChain xmlns="http://schemas.openxmlformats.org/spreadsheetml/2006/main">
  <c r="D5" i="20" l="1"/>
  <c r="D6" i="20"/>
  <c r="D4" i="20"/>
  <c r="D5" i="17"/>
  <c r="D6" i="17"/>
  <c r="D7" i="17"/>
  <c r="D8" i="17"/>
  <c r="D9" i="17"/>
  <c r="D10" i="17"/>
  <c r="D11" i="17"/>
  <c r="D12" i="17"/>
  <c r="D4" i="17"/>
  <c r="B6" i="11"/>
  <c r="C6" i="11" s="1"/>
  <c r="C8" i="9"/>
  <c r="B8" i="9"/>
  <c r="A8" i="9"/>
  <c r="E6" i="20"/>
  <c r="E11" i="17"/>
  <c r="E7" i="17"/>
  <c r="E10" i="17"/>
  <c r="E5" i="20"/>
  <c r="E9" i="17"/>
  <c r="E6" i="17"/>
  <c r="E8" i="17"/>
  <c r="E4" i="20"/>
  <c r="E5" i="17"/>
  <c r="E12" i="17"/>
  <c r="E4" i="17"/>
  <c r="B10" i="13"/>
  <c r="B9" i="13"/>
  <c r="C9" i="13" l="1"/>
  <c r="C10" i="13"/>
  <c r="B7" i="11"/>
  <c r="C7" i="11" s="1"/>
  <c r="D8" i="9"/>
  <c r="E8"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A01B2C-6A0D-4AF4-81B9-9FC54BBF6DB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6B718E9-8215-4265-9C02-B7FB9558FA62}" name="WorksheetConnection_HR DATA_Excel.xlsx!Table_1" type="102" refreshedVersion="8" minRefreshableVersion="5">
    <extLst>
      <ext xmlns:x15="http://schemas.microsoft.com/office/spreadsheetml/2010/11/main" uri="{DE250136-89BD-433C-8126-D09CA5730AF9}">
        <x15:connection id="Table_1" autoDelete="1">
          <x15:rangePr sourceName="_xlcn.WorksheetConnection_HRDATA_Excel.xlsxTable_1"/>
        </x15:connection>
      </ext>
    </extLst>
  </connection>
</connections>
</file>

<file path=xl/sharedStrings.xml><?xml version="1.0" encoding="utf-8"?>
<sst xmlns="http://schemas.openxmlformats.org/spreadsheetml/2006/main" count="19217" uniqueCount="1569">
  <si>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</si>
  <si>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</si>
  <si>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</si>
  <si>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</si>
  <si>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</si>
  <si>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</si>
  <si>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</si>
  <si>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</si>
  <si>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</si>
  <si>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</si>
  <si>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</si>
  <si>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</si>
  <si>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</si>
  <si>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</si>
  <si>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</si>
  <si>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</si>
  <si>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</si>
  <si>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</si>
  <si>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</si>
  <si>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</si>
  <si>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</si>
  <si>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</si>
  <si>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</si>
  <si>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</si>
  <si>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</si>
  <si>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</si>
  <si>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</si>
  <si>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</si>
  <si>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</si>
  <si>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</si>
  <si>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</si>
  <si>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</si>
  <si>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</si>
  <si>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</si>
  <si>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</si>
  <si>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</si>
  <si>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</si>
  <si>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</si>
  <si>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</si>
  <si>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</si>
  <si>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</si>
  <si>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</si>
  <si>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</si>
  <si>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</si>
  <si>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</si>
  <si>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</si>
  <si>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</si>
  <si>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</si>
  <si>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</si>
  <si>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</si>
  <si>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</si>
  <si>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</si>
  <si>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</si>
  <si>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</si>
  <si>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</si>
  <si>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</si>
  <si>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</si>
  <si>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</si>
  <si>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</si>
  <si>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</si>
  <si>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</si>
  <si>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</si>
  <si>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</si>
  <si>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</si>
  <si>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</si>
  <si>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</si>
  <si>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</si>
  <si>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</si>
  <si>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</si>
  <si>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</si>
  <si>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</si>
  <si>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</si>
  <si>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</si>
  <si>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</si>
  <si>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</si>
  <si>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</si>
  <si>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</si>
  <si>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</si>
  <si>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</si>
  <si>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</si>
  <si>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</si>
  <si>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</si>
  <si>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</si>
  <si>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</si>
  <si>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</si>
  <si>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</si>
  <si>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</si>
  <si>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</si>
  <si>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</si>
  <si>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</si>
  <si>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</si>
  <si>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</si>
  <si>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</si>
  <si>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</si>
  <si>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</si>
  <si>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</si>
  <si>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</si>
  <si>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</si>
  <si>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</si>
  <si>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</si>
  <si>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</si>
  <si>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</si>
  <si>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</si>
  <si>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</si>
  <si>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</si>
  <si>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</si>
  <si>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</si>
  <si>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</si>
  <si>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</si>
  <si>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</si>
  <si>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</si>
  <si>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</si>
  <si>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</si>
  <si>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</si>
  <si>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</si>
  <si>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</si>
  <si>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</si>
  <si>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</si>
  <si>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</si>
  <si>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</si>
  <si>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</si>
  <si>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</si>
  <si>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</si>
  <si>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</si>
  <si>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</si>
  <si>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</si>
  <si>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</si>
  <si>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</si>
  <si>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</si>
  <si>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</si>
  <si>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</si>
  <si>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</si>
  <si>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</si>
  <si>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</si>
  <si>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</si>
  <si>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</si>
  <si>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</si>
  <si>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</si>
  <si>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</si>
  <si>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</si>
  <si>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</si>
  <si>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</si>
  <si>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</si>
  <si>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</si>
  <si>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</si>
  <si>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</si>
  <si>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</si>
  <si>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</si>
  <si>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</si>
  <si>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</si>
  <si>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</si>
  <si>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</si>
  <si>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</si>
  <si>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</si>
  <si>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</si>
  <si>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</si>
  <si>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</si>
  <si>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</si>
  <si>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</si>
  <si>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</si>
  <si>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</si>
  <si>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</si>
  <si>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</si>
  <si>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</si>
  <si>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</si>
  <si>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</si>
  <si>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</si>
  <si>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</si>
  <si>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</si>
  <si>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</si>
  <si>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</si>
  <si>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</si>
  <si>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</si>
  <si>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</si>
  <si>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</si>
  <si>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</si>
  <si>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</si>
  <si>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</si>
  <si>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</si>
  <si>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</si>
  <si>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</si>
  <si>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</si>
  <si>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</si>
  <si>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</si>
  <si>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</si>
  <si>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</si>
  <si>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</si>
  <si>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</si>
  <si>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</si>
  <si>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</si>
  <si>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</si>
  <si>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</si>
  <si>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</si>
  <si>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</si>
  <si>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</si>
  <si>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</si>
  <si>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</si>
  <si>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</si>
  <si>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</si>
  <si>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</si>
  <si>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</si>
  <si>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</si>
  <si>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</si>
  <si>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</si>
  <si>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</si>
  <si>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</si>
  <si>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</si>
  <si>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</si>
  <si>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</si>
  <si>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</si>
  <si>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</si>
  <si>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</si>
  <si>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</si>
  <si>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</si>
  <si>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</si>
  <si>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</si>
  <si>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</si>
  <si>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</si>
  <si>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</si>
  <si>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</si>
  <si>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</si>
  <si>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</si>
  <si>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</si>
  <si>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</si>
  <si>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</si>
  <si>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</si>
  <si>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</si>
  <si>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</si>
  <si>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</si>
  <si>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</si>
  <si>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</si>
  <si>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</si>
  <si>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</si>
  <si>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</si>
  <si>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</si>
  <si>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</si>
  <si>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</si>
  <si>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</si>
  <si>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</si>
  <si>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</si>
  <si>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</si>
  <si>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</si>
  <si>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</si>
  <si>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</si>
  <si>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</si>
  <si>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</si>
  <si>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</si>
  <si>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</si>
  <si>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</si>
  <si>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</si>
  <si>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</si>
  <si>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</si>
  <si>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</si>
  <si>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</si>
  <si>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</si>
  <si>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</si>
  <si>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</si>
  <si>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</si>
  <si>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</si>
  <si>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</si>
  <si>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</si>
  <si>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</si>
  <si>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</si>
  <si>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</si>
  <si>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</si>
  <si>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</si>
  <si>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</si>
  <si>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</si>
  <si>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</si>
  <si>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</si>
  <si>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</si>
  <si>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</si>
  <si>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</si>
  <si>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</si>
  <si>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</si>
  <si>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</si>
  <si>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</si>
  <si>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</si>
  <si>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</si>
  <si>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</si>
  <si>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</si>
  <si>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</si>
  <si>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</si>
  <si>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</si>
  <si>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</si>
  <si>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</si>
  <si>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</si>
  <si>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</si>
  <si>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</si>
  <si>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</si>
  <si>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</si>
  <si>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</si>
  <si>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</si>
  <si>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</si>
  <si>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</si>
  <si>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</si>
  <si>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</si>
  <si>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</si>
  <si>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</si>
  <si>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</si>
  <si>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</si>
  <si>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</si>
  <si>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</si>
  <si>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</si>
  <si>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</si>
  <si>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</si>
  <si>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</si>
  <si>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</si>
  <si>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</si>
  <si>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</si>
  <si>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</si>
  <si>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</si>
  <si>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</si>
  <si>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</si>
  <si>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</si>
  <si>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</si>
  <si>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</si>
  <si>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</si>
  <si>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</si>
  <si>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</si>
  <si>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</si>
  <si>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</si>
  <si>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</si>
  <si>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</si>
  <si>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</si>
  <si>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</si>
  <si>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</si>
  <si>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</si>
  <si>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</si>
  <si>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</si>
  <si>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</si>
  <si>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</si>
  <si>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</si>
  <si>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</si>
  <si>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</si>
  <si>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</si>
  <si>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</si>
  <si>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</si>
  <si>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</si>
  <si>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</si>
  <si>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</si>
  <si>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</si>
  <si>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</si>
  <si>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</si>
  <si>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</si>
  <si>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</si>
  <si>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</si>
  <si>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</si>
  <si>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</si>
  <si>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</si>
  <si>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</si>
  <si>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</si>
  <si>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</si>
  <si>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</si>
  <si>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</si>
  <si>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</si>
  <si>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</si>
  <si>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</si>
  <si>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</si>
  <si>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</si>
  <si>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</si>
  <si>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</si>
  <si>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</si>
  <si>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</si>
  <si>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</si>
  <si>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</si>
  <si>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</si>
  <si>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</si>
  <si>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</si>
  <si>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</si>
  <si>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</si>
  <si>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</si>
  <si>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</si>
  <si>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</si>
  <si>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</si>
  <si>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</si>
  <si>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</si>
  <si>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</si>
  <si>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</si>
  <si>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</si>
  <si>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</si>
  <si>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</si>
  <si>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</si>
  <si>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</si>
  <si>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</si>
  <si>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</si>
  <si>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</si>
  <si>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</si>
  <si>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</si>
  <si>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</si>
  <si>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</si>
  <si>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</si>
  <si>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</si>
  <si>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</si>
  <si>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</si>
  <si>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</si>
  <si>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</si>
  <si>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</si>
  <si>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</si>
  <si>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</si>
  <si>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</si>
  <si>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</si>
  <si>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</si>
  <si>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</si>
  <si>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</si>
  <si>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</si>
  <si>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</si>
  <si>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</si>
  <si>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</si>
  <si>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</si>
  <si>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</si>
  <si>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</si>
  <si>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</si>
  <si>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</si>
  <si>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</si>
  <si>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</si>
  <si>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</si>
  <si>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</si>
  <si>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</si>
  <si>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</si>
  <si>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</si>
  <si>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</si>
  <si>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</si>
  <si>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</si>
  <si>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</si>
  <si>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</si>
  <si>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</si>
  <si>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</si>
  <si>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</si>
  <si>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</si>
  <si>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</si>
  <si>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</si>
  <si>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</si>
  <si>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</si>
  <si>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</si>
  <si>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</si>
  <si>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</si>
  <si>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</si>
  <si>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</si>
  <si>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</si>
  <si>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</si>
  <si>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</si>
  <si>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</si>
  <si>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</si>
  <si>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</si>
  <si>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</si>
  <si>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</si>
  <si>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</si>
  <si>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</si>
  <si>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</si>
  <si>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</si>
  <si>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</si>
  <si>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</si>
  <si>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</si>
  <si>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</si>
  <si>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</si>
  <si>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</si>
  <si>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</si>
  <si>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</si>
  <si>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</si>
  <si>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</si>
  <si>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</si>
  <si>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</si>
  <si>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</si>
  <si>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</si>
  <si>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</si>
  <si>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</si>
  <si>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</si>
  <si>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</si>
  <si>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</si>
  <si>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</si>
  <si>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</si>
  <si>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</si>
  <si>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</si>
  <si>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</si>
  <si>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</si>
  <si>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</si>
  <si>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</si>
  <si>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</si>
  <si>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</si>
  <si>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</si>
  <si>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</si>
  <si>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</si>
  <si>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</si>
  <si>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</si>
  <si>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</si>
  <si>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</si>
  <si>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</si>
  <si>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</si>
  <si>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</si>
  <si>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</si>
  <si>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</si>
  <si>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</si>
  <si>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</si>
  <si>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</si>
  <si>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</si>
  <si>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</si>
  <si>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</si>
  <si>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</si>
  <si>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</si>
  <si>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</si>
  <si>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</si>
  <si>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</si>
  <si>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</si>
  <si>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</si>
  <si>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</si>
  <si>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</si>
  <si>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</si>
  <si>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</si>
  <si>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</si>
  <si>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</si>
  <si>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</si>
  <si>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</si>
  <si>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</si>
  <si>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</si>
  <si>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</si>
  <si>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</si>
  <si>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</si>
  <si>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</si>
  <si>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</si>
  <si>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</si>
  <si>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</si>
  <si>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</si>
  <si>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</si>
  <si>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</si>
  <si>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</si>
  <si>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</si>
  <si>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</si>
  <si>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</si>
  <si>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</si>
  <si>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</si>
  <si>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</si>
  <si>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</si>
  <si>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</si>
  <si>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</si>
  <si>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</si>
  <si>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</si>
  <si>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</si>
  <si>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</si>
  <si>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</si>
  <si>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</si>
  <si>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</si>
  <si>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</si>
  <si>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</si>
  <si>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</si>
  <si>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</si>
  <si>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</si>
  <si>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</si>
  <si>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</si>
  <si>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</si>
  <si>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</si>
  <si>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</si>
  <si>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</si>
  <si>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</si>
  <si>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</si>
  <si>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</si>
  <si>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</si>
  <si>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</si>
  <si>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</si>
  <si>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</si>
  <si>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</si>
  <si>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</si>
  <si>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</si>
  <si>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</si>
  <si>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</si>
  <si>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</si>
  <si>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</si>
  <si>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</si>
  <si>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</si>
  <si>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</si>
  <si>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</si>
  <si>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</si>
  <si>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</si>
  <si>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</si>
  <si>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</si>
  <si>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</si>
  <si>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</si>
  <si>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</si>
  <si>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</si>
  <si>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</si>
  <si>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</si>
  <si>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</si>
  <si>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</si>
  <si>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</si>
  <si>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</si>
  <si>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</si>
  <si>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</si>
  <si>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</si>
  <si>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</si>
  <si>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</si>
  <si>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</si>
  <si>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</si>
  <si>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</si>
  <si>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</si>
  <si>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</si>
  <si>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</si>
  <si>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</si>
  <si>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</si>
  <si>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</si>
  <si>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</si>
  <si>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</si>
  <si>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</si>
  <si>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</si>
  <si>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</si>
  <si>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</si>
  <si>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</si>
  <si>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</si>
  <si>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</si>
  <si>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</si>
  <si>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</si>
  <si>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</si>
  <si>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</si>
  <si>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</si>
  <si>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</si>
  <si>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</si>
  <si>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</si>
  <si>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</si>
  <si>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</si>
  <si>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</si>
  <si>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</si>
  <si>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</si>
  <si>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</si>
  <si>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</si>
  <si>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</si>
  <si>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</si>
  <si>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</si>
  <si>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</si>
  <si>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</si>
  <si>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</si>
  <si>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</si>
  <si>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</si>
  <si>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</si>
  <si>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</si>
  <si>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</si>
  <si>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</si>
  <si>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</si>
  <si>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</si>
  <si>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</si>
  <si>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</si>
  <si>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</si>
  <si>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</si>
  <si>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</si>
  <si>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</si>
  <si>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</si>
  <si>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</si>
  <si>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</si>
  <si>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</si>
  <si>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</si>
  <si>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</si>
  <si>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</si>
  <si>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</si>
  <si>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</si>
  <si>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</si>
  <si>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</si>
  <si>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</si>
  <si>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</si>
  <si>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</si>
  <si>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</si>
  <si>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</si>
  <si>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</si>
  <si>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</si>
  <si>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</si>
  <si>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</si>
  <si>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</si>
  <si>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</si>
  <si>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</si>
  <si>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</si>
  <si>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</si>
  <si>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</si>
  <si>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</si>
  <si>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</si>
  <si>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</si>
  <si>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</si>
  <si>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</si>
  <si>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</si>
  <si>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</si>
  <si>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</si>
  <si>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</si>
  <si>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</si>
  <si>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</si>
  <si>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</si>
  <si>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</si>
  <si>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</si>
  <si>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</si>
  <si>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</si>
  <si>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</si>
  <si>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</si>
  <si>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</si>
  <si>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</si>
  <si>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</si>
  <si>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</si>
  <si>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</si>
  <si>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</si>
  <si>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</si>
  <si>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</si>
  <si>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</si>
  <si>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</si>
  <si>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</si>
  <si>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</si>
  <si>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</si>
  <si>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</si>
  <si>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</si>
  <si>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</si>
  <si>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</si>
  <si>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</si>
  <si>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</si>
  <si>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</si>
  <si>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</si>
  <si>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</si>
  <si>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</si>
  <si>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</si>
  <si>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</si>
  <si>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</si>
  <si>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</si>
  <si>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</si>
  <si>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</si>
  <si>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</si>
  <si>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</si>
  <si>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</si>
  <si>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</si>
  <si>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</si>
  <si>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</si>
  <si>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</si>
  <si>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</si>
  <si>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</si>
  <si>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</si>
  <si>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</si>
  <si>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</si>
  <si>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</si>
  <si>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</si>
  <si>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</si>
  <si>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</si>
  <si>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</si>
  <si>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</si>
  <si>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</si>
  <si>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</si>
  <si>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</si>
  <si>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</si>
  <si>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</si>
  <si>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</si>
  <si>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</si>
  <si>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</si>
  <si>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</si>
  <si>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</si>
  <si>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</si>
  <si>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</si>
  <si>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</si>
  <si>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</si>
  <si>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</si>
  <si>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</si>
  <si>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</si>
  <si>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</si>
  <si>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</si>
  <si>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</si>
  <si>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</si>
  <si>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</si>
  <si>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</si>
  <si>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</si>
  <si>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</si>
  <si>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</si>
  <si>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</si>
  <si>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</si>
  <si>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</si>
  <si>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</si>
  <si>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</si>
  <si>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</si>
  <si>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</si>
  <si>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</si>
  <si>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</si>
  <si>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</si>
  <si>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</si>
  <si>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</si>
  <si>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</si>
  <si>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</si>
  <si>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</si>
  <si>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</si>
  <si>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</si>
  <si>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</si>
  <si>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</si>
  <si>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</si>
  <si>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</si>
  <si>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</si>
  <si>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</si>
  <si>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</si>
  <si>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</si>
  <si>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</si>
  <si>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</si>
  <si>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</si>
  <si>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</si>
  <si>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</si>
  <si>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</si>
  <si>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</si>
  <si>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</si>
  <si>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</si>
  <si>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</si>
  <si>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</si>
  <si>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</si>
  <si>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</si>
  <si>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</si>
  <si>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</si>
  <si>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</si>
  <si>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</si>
  <si>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</si>
  <si>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</si>
  <si>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</si>
  <si>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</si>
  <si>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</si>
  <si>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</si>
  <si>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</si>
  <si>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</si>
  <si>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</si>
  <si>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</si>
  <si>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</si>
  <si>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</si>
  <si>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</si>
  <si>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</si>
  <si>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</si>
  <si>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</si>
  <si>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</si>
  <si>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</si>
  <si>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</si>
  <si>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</si>
  <si>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</si>
  <si>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</si>
  <si>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</si>
  <si>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</si>
  <si>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</si>
  <si>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</si>
  <si>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</si>
  <si>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</si>
  <si>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</si>
  <si>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</si>
  <si>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</si>
  <si>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</si>
  <si>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</si>
  <si>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</si>
  <si>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</si>
  <si>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</si>
  <si>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</si>
  <si>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</si>
  <si>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</si>
  <si>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</si>
  <si>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</si>
  <si>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</si>
  <si>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</si>
  <si>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</si>
  <si>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</si>
  <si>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</si>
  <si>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</si>
  <si>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</si>
  <si>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</si>
  <si>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</si>
  <si>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</si>
  <si>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</si>
  <si>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</si>
  <si>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</si>
  <si>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</si>
  <si>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</si>
  <si>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</si>
  <si>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</si>
  <si>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</si>
  <si>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</si>
  <si>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</si>
  <si>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</si>
  <si>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</si>
  <si>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</si>
  <si>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</si>
  <si>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</si>
  <si>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</si>
  <si>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</si>
  <si>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</si>
  <si>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</si>
  <si>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</si>
  <si>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</si>
  <si>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</si>
  <si>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</si>
  <si>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</si>
  <si>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</si>
  <si>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</si>
  <si>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</si>
  <si>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</si>
  <si>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</si>
  <si>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</si>
  <si>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</si>
  <si>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</si>
  <si>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</si>
  <si>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</si>
  <si>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</si>
  <si>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</si>
  <si>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</si>
  <si>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</si>
  <si>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</si>
  <si>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</si>
  <si>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</si>
  <si>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</si>
  <si>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</si>
  <si>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</si>
  <si>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</si>
  <si>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</si>
  <si>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</si>
  <si>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</si>
  <si>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</si>
  <si>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</si>
  <si>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</si>
  <si>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</si>
  <si>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</si>
  <si>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</si>
  <si>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</si>
  <si>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</si>
  <si>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</si>
  <si>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</si>
  <si>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</si>
  <si>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</si>
  <si>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</si>
  <si>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</si>
  <si>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</si>
  <si>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</si>
  <si>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</si>
  <si>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</si>
  <si>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</si>
  <si>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</si>
  <si>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</si>
  <si>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</si>
  <si>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</si>
  <si>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</si>
  <si>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</si>
  <si>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</si>
  <si>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</si>
  <si>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</si>
  <si>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</si>
  <si>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</si>
  <si>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</si>
  <si>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</si>
  <si>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</si>
  <si>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</si>
  <si>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</si>
  <si>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</si>
  <si>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</si>
  <si>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</si>
  <si>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</si>
  <si>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</si>
  <si>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</si>
  <si>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</si>
  <si>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</si>
  <si>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</si>
  <si>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</si>
  <si>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</si>
  <si>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</si>
  <si>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</si>
  <si>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</si>
  <si>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</si>
  <si>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</si>
  <si>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</si>
  <si>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</si>
  <si>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</si>
  <si>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</si>
  <si>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</si>
  <si>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</si>
  <si>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</si>
  <si>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</si>
  <si>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</si>
  <si>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</si>
  <si>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</si>
  <si>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</si>
  <si>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</si>
  <si>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</si>
  <si>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</si>
  <si>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</si>
  <si>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</si>
  <si>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</si>
  <si>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</si>
  <si>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</si>
  <si>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</si>
  <si>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</si>
  <si>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</si>
  <si>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</si>
  <si>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</si>
  <si>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</si>
  <si>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</si>
  <si>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</si>
  <si>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</si>
  <si>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</si>
  <si>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</si>
  <si>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</si>
  <si>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</si>
  <si>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</si>
  <si>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</si>
  <si>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</si>
  <si>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</si>
  <si>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</si>
  <si>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</si>
  <si>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</si>
  <si>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</si>
  <si>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</si>
  <si>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</si>
  <si>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</si>
  <si>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</si>
  <si>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</si>
  <si>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</si>
  <si>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</si>
  <si>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</si>
  <si>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</si>
  <si>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</si>
  <si>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</si>
  <si>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</si>
  <si>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</si>
  <si>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</si>
  <si>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</si>
  <si>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</si>
  <si>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</si>
  <si>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</si>
  <si>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</si>
  <si>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</si>
  <si>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</si>
  <si>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</si>
  <si>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</si>
  <si>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</si>
  <si>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</si>
  <si>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</si>
  <si>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</si>
  <si>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</si>
  <si>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</si>
  <si>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</si>
  <si>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</si>
  <si>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</si>
  <si>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</si>
  <si>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</si>
  <si>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</si>
  <si>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</si>
  <si>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</si>
  <si>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</si>
  <si>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</si>
  <si>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</si>
  <si>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</si>
  <si>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</si>
  <si>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</si>
  <si>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</si>
  <si>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</si>
  <si>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</si>
  <si>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</si>
  <si>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</si>
  <si>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</si>
  <si>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</si>
  <si>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</si>
  <si>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</si>
  <si>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</si>
  <si>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</si>
  <si>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</si>
  <si>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</si>
  <si>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</si>
  <si>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</si>
  <si>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</si>
  <si>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</si>
  <si>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</si>
  <si>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</si>
  <si>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</si>
  <si>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</si>
  <si>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</si>
  <si>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</si>
  <si>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</si>
  <si>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</si>
  <si>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</si>
  <si>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</si>
  <si>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</si>
  <si>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</si>
  <si>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</si>
  <si>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</si>
  <si>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</si>
  <si>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</si>
  <si>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</si>
  <si>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</si>
  <si>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</si>
  <si>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</si>
  <si>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</si>
  <si>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</si>
  <si>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</si>
  <si>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</si>
  <si>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</si>
  <si>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</si>
  <si>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</si>
  <si>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</si>
  <si>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</si>
  <si>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</si>
  <si>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</si>
  <si>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</si>
  <si>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</si>
  <si>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</si>
  <si>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</si>
  <si>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</si>
  <si>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</si>
  <si>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</si>
  <si>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</si>
  <si>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</si>
  <si>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</si>
  <si>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</si>
  <si>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</si>
  <si>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</si>
  <si>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</si>
  <si>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</si>
  <si>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</si>
  <si>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</si>
  <si>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</si>
  <si>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</si>
  <si>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</si>
  <si>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</si>
  <si>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</si>
  <si>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</si>
  <si>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</si>
  <si>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</si>
  <si>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</si>
  <si>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</si>
  <si>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</si>
  <si>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</si>
  <si>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</si>
  <si>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</si>
  <si>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</si>
  <si>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</si>
  <si>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</si>
  <si>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</si>
  <si>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</si>
  <si>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</si>
  <si>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</si>
  <si>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</si>
  <si>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</si>
  <si>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</si>
  <si>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</si>
  <si>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</si>
  <si>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</si>
  <si>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</si>
  <si>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</si>
  <si>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</si>
  <si>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</si>
  <si>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</si>
  <si>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</si>
  <si>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</si>
  <si>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</si>
  <si>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</si>
  <si>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</si>
  <si>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</si>
  <si>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</si>
  <si>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</si>
  <si>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</si>
  <si>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</si>
  <si>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</si>
  <si>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</si>
  <si>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</si>
  <si>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</si>
  <si>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</si>
  <si>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</si>
  <si>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</si>
  <si>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</si>
  <si>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</si>
  <si>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</si>
  <si>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</si>
  <si>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</si>
  <si>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</si>
  <si>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</si>
  <si>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</si>
  <si>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</si>
  <si>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</si>
  <si>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</si>
  <si>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</si>
  <si>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</si>
  <si>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</si>
  <si>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</si>
  <si>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</si>
  <si>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</si>
  <si>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</si>
  <si>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</si>
  <si>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</si>
  <si>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</si>
  <si>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</si>
  <si>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</si>
  <si>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</si>
  <si>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</si>
  <si>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</si>
  <si>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</si>
  <si>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</si>
  <si>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</si>
  <si>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</si>
  <si>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</si>
  <si>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</si>
  <si>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</si>
  <si>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</si>
  <si>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</si>
  <si>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</si>
  <si>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</si>
  <si>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</si>
  <si>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</si>
  <si>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</si>
  <si>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</si>
  <si>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</si>
  <si>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</si>
  <si>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</si>
  <si>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</si>
  <si>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</si>
  <si>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</si>
  <si>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</si>
  <si>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</si>
  <si>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</si>
  <si>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</si>
  <si>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</si>
  <si>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</si>
  <si>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</si>
  <si>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</si>
  <si>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</si>
  <si>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</si>
  <si>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</si>
  <si>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</si>
  <si>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</si>
  <si>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</si>
  <si>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</si>
  <si>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</si>
  <si>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</si>
  <si>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</si>
  <si>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</si>
  <si>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</si>
  <si>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</si>
  <si>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</si>
  <si>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</si>
  <si>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</si>
  <si>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</si>
  <si>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</si>
  <si>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</si>
  <si>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</si>
  <si>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</si>
  <si>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</si>
  <si>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</si>
  <si>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</si>
  <si>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</si>
  <si>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</si>
  <si>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</si>
  <si>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</si>
  <si>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</si>
  <si>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</si>
  <si>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</si>
  <si>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</si>
  <si>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</si>
  <si>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</si>
  <si>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</si>
  <si>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</si>
  <si>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</si>
  <si>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</si>
  <si>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</si>
  <si>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</si>
  <si>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</si>
  <si>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</si>
  <si>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</si>
  <si>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</si>
  <si>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</si>
  <si>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</si>
  <si>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</si>
  <si>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</si>
  <si>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</si>
  <si>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</si>
  <si>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</si>
  <si>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</si>
  <si>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</si>
  <si>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</si>
  <si>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</si>
  <si>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</si>
  <si>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</si>
  <si>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</si>
  <si>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</si>
  <si>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</si>
  <si>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</si>
  <si>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</si>
  <si>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</si>
  <si>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</si>
  <si>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</si>
  <si>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</si>
  <si>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</si>
  <si>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</si>
  <si>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</si>
  <si>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</si>
  <si>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</si>
  <si>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</si>
  <si>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</si>
  <si>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</si>
  <si>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</si>
  <si>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</si>
  <si>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</si>
  <si>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</si>
  <si>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</si>
  <si>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</si>
  <si>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</si>
  <si>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</si>
  <si>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</si>
  <si>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</si>
  <si>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</si>
  <si>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</si>
  <si>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</si>
  <si>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</si>
  <si>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</si>
  <si>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</si>
  <si>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</si>
  <si>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</si>
  <si>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</si>
  <si>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</si>
  <si>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</si>
  <si>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</si>
  <si>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</si>
  <si>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</si>
  <si>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</si>
  <si>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</si>
  <si>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</si>
  <si>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</si>
  <si>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</si>
  <si>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</si>
  <si>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</si>
  <si>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</si>
  <si>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</si>
  <si>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</si>
  <si>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</si>
  <si>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</si>
  <si>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</si>
  <si>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</si>
  <si>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</si>
  <si>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</si>
  <si>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</si>
  <si>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</si>
  <si>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</si>
  <si>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</si>
  <si>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</si>
  <si>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</si>
  <si>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</si>
  <si>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</si>
  <si>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</si>
  <si>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</si>
  <si>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</si>
  <si>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</si>
  <si>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</si>
  <si>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</si>
  <si>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</si>
  <si>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</si>
  <si>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</si>
  <si>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</si>
  <si>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</si>
  <si>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</si>
  <si>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</si>
  <si>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</si>
  <si>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</si>
  <si>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</si>
  <si>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</si>
  <si>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</si>
  <si>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</si>
  <si>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</si>
  <si>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</si>
  <si>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</si>
  <si>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</si>
  <si>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</si>
  <si>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</si>
  <si>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</si>
  <si>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</si>
  <si>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</si>
  <si>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</si>
  <si>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</si>
  <si>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</si>
  <si>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</si>
  <si>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</si>
  <si>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</si>
  <si>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</si>
  <si>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</si>
  <si>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</si>
  <si>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</si>
  <si>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</si>
  <si>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</si>
  <si>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</si>
  <si>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</si>
  <si>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</si>
  <si>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</si>
  <si>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</si>
  <si>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</si>
  <si>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</si>
  <si>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</si>
  <si>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</si>
  <si>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</si>
  <si>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</si>
  <si>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</si>
  <si>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</si>
  <si>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</si>
  <si>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</si>
  <si>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</si>
  <si>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</si>
  <si>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</si>
  <si>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</si>
  <si>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</si>
  <si>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</si>
  <si>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</si>
  <si>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</si>
  <si>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</si>
  <si>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</si>
  <si>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</si>
  <si>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</si>
  <si>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</si>
  <si>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</si>
  <si>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</si>
  <si>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</si>
  <si>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</si>
  <si>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</si>
  <si>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</si>
  <si>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</si>
  <si>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</si>
  <si>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</si>
  <si>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</si>
  <si>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</si>
  <si>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</si>
  <si>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</si>
  <si>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</si>
  <si>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</si>
  <si>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</si>
  <si>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</si>
  <si>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</si>
  <si>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</si>
  <si>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</si>
  <si>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</si>
  <si>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</si>
  <si>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</si>
  <si>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</si>
  <si>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</si>
  <si>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</si>
  <si>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</si>
  <si>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</si>
  <si>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</si>
  <si>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</si>
  <si>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</si>
  <si>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</si>
  <si>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</si>
  <si>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</si>
  <si>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</si>
  <si>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</si>
  <si>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</si>
  <si>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</si>
  <si>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</si>
  <si>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</si>
  <si>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</si>
  <si>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</si>
  <si>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</si>
  <si>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</si>
  <si>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</si>
  <si>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</si>
  <si>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</si>
  <si>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</si>
  <si>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</si>
  <si>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</si>
  <si>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</si>
  <si>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</si>
  <si>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</si>
  <si>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</si>
  <si>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</si>
  <si>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</si>
  <si>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</si>
  <si>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</si>
  <si>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</si>
  <si>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</si>
  <si>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</si>
  <si>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</si>
  <si>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</si>
  <si>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</si>
  <si>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</si>
  <si>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</si>
  <si>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</si>
  <si>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</si>
  <si>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</si>
  <si>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</si>
  <si>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</si>
  <si>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</si>
  <si>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</si>
  <si>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</si>
  <si>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</si>
  <si>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</si>
  <si>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</si>
  <si>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</si>
  <si>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</si>
  <si>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</si>
  <si>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</si>
  <si>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</si>
  <si>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</si>
  <si>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</si>
  <si>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</si>
  <si>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</si>
  <si>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</si>
  <si>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</si>
  <si>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</si>
  <si>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</si>
  <si>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</si>
  <si>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</si>
  <si>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</si>
  <si>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</si>
  <si>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</si>
  <si>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</si>
  <si>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</si>
  <si>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</si>
  <si>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</si>
  <si>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</si>
  <si>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</si>
  <si>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</si>
  <si>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</si>
  <si>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</si>
  <si>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</si>
  <si>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</si>
  <si>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</si>
  <si>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</si>
  <si>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</si>
  <si>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</si>
  <si>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</si>
  <si>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</si>
  <si>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</si>
  <si>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</si>
  <si>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</si>
  <si>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</si>
  <si>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</si>
  <si>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</si>
  <si>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</si>
  <si>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</si>
  <si>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</si>
  <si>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</si>
  <si>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</si>
  <si>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</si>
  <si>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</si>
  <si>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</si>
  <si>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</si>
  <si>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</si>
  <si>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</si>
  <si>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</si>
  <si>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</si>
  <si>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</si>
  <si>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</si>
  <si>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</si>
  <si>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</si>
  <si>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</si>
  <si>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</si>
  <si>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</si>
  <si>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</si>
  <si>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</si>
  <si>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</si>
  <si>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</si>
  <si>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</si>
  <si>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</si>
  <si>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</si>
  <si>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</si>
  <si>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</si>
  <si>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</si>
  <si>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</si>
  <si>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</si>
  <si>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</si>
  <si>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</si>
  <si>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</si>
  <si>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</si>
  <si>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</si>
  <si>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</si>
  <si>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</si>
  <si>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</si>
  <si>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</si>
  <si>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</si>
  <si>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t>
  </si>
  <si>
    <t>Average of Age</t>
  </si>
  <si>
    <t>Total Employee</t>
  </si>
  <si>
    <t>Attrition Rate</t>
  </si>
  <si>
    <t>Average Age</t>
  </si>
  <si>
    <t>Active Employee</t>
  </si>
  <si>
    <t>Average of Job Satisfaction</t>
  </si>
  <si>
    <t>Rating</t>
  </si>
  <si>
    <t>Balance rating</t>
  </si>
  <si>
    <t>Row Labels</t>
  </si>
  <si>
    <t>Grand Total</t>
  </si>
  <si>
    <t>Count of Employee Count</t>
  </si>
  <si>
    <t>Percentage</t>
  </si>
  <si>
    <t>Count of CF_attrition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</si>
</sst>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2"/>
      <color theme="1"/>
      <name val="Calibri"/>
      <scheme val="minor"/>
    </font>
    <font>
      <sz val="11"/>
      <color theme="1"/>
      <name val="Calibri"/>
      <family val="2"/>
      <scheme val="minor"/>
    </font>
    <font>
      <sz val="12"/>
      <color theme="1"/>
      <name val="Calibri"/>
      <scheme val="minor"/>
    </font>
    <font>
      <sz val="12"/>
      <color theme="1"/>
      <name val="Calibri"/>
      <family val="2"/>
      <scheme val="minor"/>
    </font>
  </fonts>
  <fills count="4">
    <fill>
      <patternFill patternType="none"/>
    </fill>
    <fill>
      <patternFill patternType="gray125"/>
    </fill>
    <fill>
      <patternFill patternType="solid">
        <fgColor rgb="FF13016F"/>
        <bgColor indexed="64"/>
      </patternFill>
    </fill>
    <fill>
      <patternFill patternType="solid">
        <fgColor theme="4"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s>
  <cellStyleXfs count="2">
    <xf numFmtId="0" fontId="0" fillId="0" borderId="0"/>
    <xf numFmtId="9" fontId="2" fillId="0" borderId="0" applyFont="0" applyFill="0" applyBorder="0" applyAlignment="0" applyProtection="0"/>
  </cellStyleXfs>
  <cellXfs count="22">
    <xf numFmtId="0" fontId="0" fillId="0" borderId="0" xfId="0"/>
    <xf numFmtId="0" fontId="2" fillId="0" borderId="1" xfId="0" applyFont="1" applyBorder="1"/>
    <xf numFmtId="0" fontId="0" fillId="0" borderId="1" xfId="0" applyBorder="1"/>
    <xf numFmtId="1" fontId="0" fillId="0" borderId="0" xfId="0" applyNumberFormat="1"/>
    <xf numFmtId="10" fontId="0" fillId="0" borderId="0" xfId="1" applyNumberFormat="1" applyFont="1"/>
    <xf numFmtId="0" fontId="0" fillId="2" borderId="0" xfId="0" applyFill="1"/>
    <xf numFmtId="0" fontId="0" fillId="0" borderId="4" xfId="0" applyBorder="1"/>
    <xf numFmtId="164" fontId="0" fillId="0" borderId="5" xfId="0" applyNumberFormat="1" applyBorder="1"/>
    <xf numFmtId="164" fontId="0" fillId="0" borderId="0" xfId="0" applyNumberFormat="1"/>
    <xf numFmtId="2" fontId="0" fillId="0" borderId="0" xfId="0" applyNumberFormat="1"/>
    <xf numFmtId="0" fontId="0" fillId="0" borderId="2" xfId="0" pivotButton="1" applyBorder="1"/>
    <xf numFmtId="0" fontId="0" fillId="0" borderId="2" xfId="0" applyBorder="1" applyAlignment="1">
      <alignment horizontal="left"/>
    </xf>
    <xf numFmtId="0" fontId="0" fillId="0" borderId="3" xfId="0" applyBorder="1" applyAlignment="1">
      <alignment horizontal="left"/>
    </xf>
    <xf numFmtId="0" fontId="0" fillId="0" borderId="7" xfId="0" applyBorder="1" applyAlignment="1">
      <alignment horizontal="left"/>
    </xf>
    <xf numFmtId="0" fontId="0" fillId="0" borderId="0" xfId="0" pivotButton="1"/>
    <xf numFmtId="0" fontId="0" fillId="0" borderId="0" xfId="0" applyAlignment="1">
      <alignment horizontal="left"/>
    </xf>
    <xf numFmtId="0" fontId="0" fillId="3" borderId="0" xfId="0" applyFill="1"/>
    <xf numFmtId="9" fontId="0" fillId="0" borderId="0" xfId="1" applyFont="1"/>
    <xf numFmtId="0" fontId="1" fillId="2" borderId="0" xfId="0" applyFont="1" applyFill="1"/>
    <xf numFmtId="0" fontId="3" fillId="0" borderId="0" xfId="0" applyFont="1"/>
    <xf numFmtId="0" fontId="0" fillId="0" borderId="6" xfId="0" applyBorder="1"/>
    <xf numFmtId="0" fontId="0" fillId="0" borderId="5" xfId="0" applyBorder="1"/>
  </cellXfs>
  <cellStyles count="2">
    <cellStyle name="Normal" xfId="0" builtinId="0"/>
    <cellStyle name="Percent" xfId="1" builtinId="5"/>
  </cellStyles>
  <dxfs count="50">
    <dxf>
      <numFmt numFmtId="164" formatCode="0.0"/>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Data-style" pivot="0" count="3" xr9:uid="{00000000-0011-0000-FFFF-FFFF00000000}">
      <tableStyleElement type="headerRow" dxfId="49"/>
      <tableStyleElement type="firstRowStripe" dxfId="48"/>
      <tableStyleElement type="secondRowStripe" dxfId="47"/>
    </tableStyle>
  </tableStyles>
  <colors>
    <mruColors>
      <color rgb="FFB1039C"/>
      <color rgb="FF4B49A5"/>
      <color rgb="FF28467C"/>
      <color rgb="FF799AD5"/>
      <color rgb="FFDF6613"/>
      <color rgb="FFFA62C0"/>
      <color rgb="FF2C02FC"/>
      <color rgb="FF13016F"/>
      <color rgb="FFFA50E6"/>
      <color rgb="FF99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3" Type="http://schemas.openxmlformats.org/officeDocument/2006/relationships/worksheet" Target="worksheets/sheet3.xml"/><Relationship Id="rId21" Type="http://schemas.openxmlformats.org/officeDocument/2006/relationships/pivotCacheDefinition" Target="pivotCache/pivotCacheDefinition10.xml"/><Relationship Id="rId34"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pivotCacheDefinition" Target="pivotCache/pivotCacheDefinition9.xml"/><Relationship Id="rId29"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2.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1.xml"/><Relationship Id="rId30" Type="http://schemas.openxmlformats.org/officeDocument/2006/relationships/theme" Target="theme/theme1.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1.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a:gsLst>
                  <a:gs pos="0">
                    <a:schemeClr val="accent2">
                      <a:lumMod val="75000"/>
                    </a:schemeClr>
                  </a:gs>
                  <a:gs pos="100000">
                    <a:schemeClr val="accent1">
                      <a:lumMod val="75000"/>
                    </a:schemeClr>
                  </a:gs>
                </a:gsLst>
                <a:lin ang="5400000" scaled="1"/>
              </a:gradFill>
              <a:ln w="19050">
                <a:noFill/>
              </a:ln>
              <a:effectLst/>
            </c:spPr>
            <c:extLst>
              <c:ext xmlns:c16="http://schemas.microsoft.com/office/drawing/2014/chart" uri="{C3380CC4-5D6E-409C-BE32-E72D297353CC}">
                <c16:uniqueId val="{00000001-2F29-4AE6-888D-53DC5044CA22}"/>
              </c:ext>
            </c:extLst>
          </c:dPt>
          <c:dPt>
            <c:idx val="1"/>
            <c:bubble3D val="0"/>
            <c:spPr>
              <a:solidFill>
                <a:schemeClr val="bg1">
                  <a:lumMod val="85000"/>
                  <a:alpha val="62000"/>
                </a:schemeClr>
              </a:solidFill>
              <a:ln w="19050">
                <a:solidFill>
                  <a:schemeClr val="lt1"/>
                </a:solidFill>
              </a:ln>
              <a:effectLst/>
            </c:spPr>
            <c:extLst>
              <c:ext xmlns:c16="http://schemas.microsoft.com/office/drawing/2014/chart" uri="{C3380CC4-5D6E-409C-BE32-E72D297353CC}">
                <c16:uniqueId val="{00000003-2F29-4AE6-888D-53DC5044CA22}"/>
              </c:ext>
            </c:extLst>
          </c:dPt>
          <c:val>
            <c:numRef>
              <c:f>Rating!$C$6:$C$7</c:f>
              <c:numCache>
                <c:formatCode>0.00</c:formatCode>
                <c:ptCount val="2"/>
                <c:pt idx="0">
                  <c:v>0.65663265306122454</c:v>
                </c:pt>
                <c:pt idx="1">
                  <c:v>0.34336734693877546</c:v>
                </c:pt>
              </c:numCache>
            </c:numRef>
          </c:val>
          <c:extLst>
            <c:ext xmlns:c16="http://schemas.microsoft.com/office/drawing/2014/chart" uri="{C3380CC4-5D6E-409C-BE32-E72D297353CC}">
              <c16:uniqueId val="{00000004-2F29-4AE6-888D-53DC5044CA22}"/>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DATA_Excel.xlsx]Dpt wise attrition!Department wist attrition</c:name>
    <c:fmtId val="4"/>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992481370012114E-2"/>
          <c:y val="6.2499805867461823E-2"/>
          <c:w val="0.93141795216359591"/>
          <c:h val="0.8815750102243135"/>
        </c:manualLayout>
      </c:layout>
      <c:pie3DChart>
        <c:varyColors val="1"/>
        <c:ser>
          <c:idx val="0"/>
          <c:order val="0"/>
          <c:tx>
            <c:strRef>
              <c:f>'Dpt wise attrition'!$B$3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9D7-4396-9598-DBCFCB3CCB4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9D7-4396-9598-DBCFCB3CCB4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9D7-4396-9598-DBCFCB3CCB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'Dpt wise attrition'!$A$4:$A$7</c:f>
              <c:strCache>
                <c:ptCount val="3"/>
                <c:pt idx="0">
                  <c:v>HR</c:v>
                </c:pt>
                <c:pt idx="1">
                  <c:v>R&amp;D</c:v>
                </c:pt>
                <c:pt idx="2">
                  <c:v>Sales</c:v>
                </c:pt>
              </c:strCache>
            </c:strRef>
          </c:cat>
          <c:val>
            <c:numRef>
              <c:f>'Dpt wise attrition'!$B$4:$B$7</c:f>
              <c:numCache>
                <c:formatCode>General</c:formatCode>
                <c:ptCount val="3"/>
                <c:pt idx="0">
                  <c:v>12</c:v>
                </c:pt>
                <c:pt idx="1">
                  <c:v>133</c:v>
                </c:pt>
                <c:pt idx="2">
                  <c:v>92</c:v>
                </c:pt>
              </c:numCache>
            </c:numRef>
          </c:val>
          <c:extLst>
            <c:ext xmlns:c16="http://schemas.microsoft.com/office/drawing/2014/chart" uri="{C3380CC4-5D6E-409C-BE32-E72D297353CC}">
              <c16:uniqueId val="{00000006-F468-49AD-B5FC-55304CD07815}"/>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DATA_Excel.xlsx]Attrition by age group!Attrition by age group</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group'!$B$3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age group'!$A$4:$A$9</c:f>
              <c:strCache>
                <c:ptCount val="5"/>
                <c:pt idx="0">
                  <c:v>25 - 34</c:v>
                </c:pt>
                <c:pt idx="1">
                  <c:v>35 - 44</c:v>
                </c:pt>
                <c:pt idx="2">
                  <c:v>Under 25</c:v>
                </c:pt>
                <c:pt idx="3">
                  <c:v>45 - 54</c:v>
                </c:pt>
                <c:pt idx="4">
                  <c:v>Over 55</c:v>
                </c:pt>
              </c:strCache>
            </c:strRef>
          </c:cat>
          <c:val>
            <c:numRef>
              <c:f>'Attrition by age group'!$B$4:$B$9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BC98-4D81-BDFD-F8E415C58A3F}"/>
            </c:ext>
          </c:extLst>
        </c:ser>
        <c:dLbls>
          <c:dLblPos val="outEnd"/>
          <c:showLegendKey val="0"/>
          <c:showVal val="1"/>
          <c:showCatName val="0"/>
          <c:showSerName val="0"/>
          <c:showPercent val="0"/>
          <c:showBubbleSize val="0"/>
        </c:dLbls>
        <c:gapWidth val="219"/>
        <c:overlap val="-27"/>
        <c:axId val="1613343663"/>
        <c:axId val="1291792191"/>
      </c:barChart>
      <c:catAx>
        <c:axId val="161334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792191"/>
        <c:crosses val="autoZero"/>
        <c:auto val="1"/>
        <c:lblAlgn val="ctr"/>
        <c:lblOffset val="100"/>
        <c:noMultiLvlLbl val="0"/>
      </c:catAx>
      <c:valAx>
        <c:axId val="1291792191"/>
        <c:scaling>
          <c:orientation val="minMax"/>
        </c:scaling>
        <c:delete val="1"/>
        <c:axPos val="l"/>
        <c:numFmt formatCode="General" sourceLinked="1"/>
        <c:majorTickMark val="none"/>
        <c:minorTickMark val="none"/>
        <c:tickLblPos val="nextTo"/>
        <c:crossAx val="1613343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798053527980535"/>
          <c:y val="1.9120458891013385E-2"/>
          <c:w val="0.73917274939172761"/>
          <c:h val="0.96813256851497786"/>
        </c:manualLayout>
      </c:layout>
      <c:doughnutChart>
        <c:varyColors val="1"/>
        <c:ser>
          <c:idx val="0"/>
          <c:order val="0"/>
          <c:dPt>
            <c:idx val="0"/>
            <c:bubble3D val="0"/>
            <c:spPr>
              <a:gradFill>
                <a:gsLst>
                  <a:gs pos="0">
                    <a:srgbClr val="FA50E6"/>
                  </a:gs>
                  <a:gs pos="38000">
                    <a:srgbClr val="B1039C"/>
                  </a:gs>
                </a:gsLst>
                <a:lin ang="5400000" scaled="1"/>
              </a:gradFill>
              <a:ln w="19050">
                <a:solidFill>
                  <a:schemeClr val="lt1"/>
                </a:solidFill>
              </a:ln>
              <a:effectLst/>
            </c:spPr>
            <c:extLst>
              <c:ext xmlns:c16="http://schemas.microsoft.com/office/drawing/2014/chart" uri="{C3380CC4-5D6E-409C-BE32-E72D297353CC}">
                <c16:uniqueId val="{00000001-4192-4F85-840D-8D99B6B788F0}"/>
              </c:ext>
            </c:extLst>
          </c:dPt>
          <c:dPt>
            <c:idx val="1"/>
            <c:bubble3D val="0"/>
            <c:spPr>
              <a:solidFill>
                <a:schemeClr val="bg2">
                  <a:lumMod val="85000"/>
                  <a:alpha val="70000"/>
                </a:schemeClr>
              </a:solidFill>
              <a:ln w="19050">
                <a:solidFill>
                  <a:schemeClr val="lt1"/>
                </a:solidFill>
              </a:ln>
              <a:effectLst/>
            </c:spPr>
            <c:extLst>
              <c:ext xmlns:c16="http://schemas.microsoft.com/office/drawing/2014/chart" uri="{C3380CC4-5D6E-409C-BE32-E72D297353CC}">
                <c16:uniqueId val="{00000003-4192-4F85-840D-8D99B6B788F0}"/>
              </c:ext>
            </c:extLst>
          </c:dPt>
          <c:val>
            <c:numRef>
              <c:f>Gender!$C$9:$C$10</c:f>
              <c:numCache>
                <c:formatCode>0%</c:formatCode>
                <c:ptCount val="2"/>
                <c:pt idx="0">
                  <c:v>0.4</c:v>
                </c:pt>
                <c:pt idx="1">
                  <c:v>0.6</c:v>
                </c:pt>
              </c:numCache>
            </c:numRef>
          </c:val>
          <c:extLst>
            <c:ext xmlns:c16="http://schemas.microsoft.com/office/drawing/2014/chart" uri="{C3380CC4-5D6E-409C-BE32-E72D297353CC}">
              <c16:uniqueId val="{00000004-4192-4F85-840D-8D99B6B788F0}"/>
            </c:ext>
          </c:extLst>
        </c:ser>
        <c:dLbls>
          <c:showLegendKey val="0"/>
          <c:showVal val="0"/>
          <c:showCatName val="0"/>
          <c:showSerName val="0"/>
          <c:showPercent val="0"/>
          <c:showBubbleSize val="0"/>
          <c:showLeaderLines val="1"/>
        </c:dLbls>
        <c:firstSliceAng val="0"/>
        <c:holeSize val="6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798053527980535"/>
          <c:y val="1.9120458891013385E-2"/>
          <c:w val="0.73917274939172761"/>
          <c:h val="0.96813256851497786"/>
        </c:manualLayout>
      </c:layout>
      <c:doughnutChart>
        <c:varyColors val="1"/>
        <c:ser>
          <c:idx val="0"/>
          <c:order val="0"/>
          <c:dPt>
            <c:idx val="0"/>
            <c:bubble3D val="0"/>
            <c:spPr>
              <a:solidFill>
                <a:schemeClr val="bg2">
                  <a:lumMod val="85000"/>
                  <a:alpha val="70000"/>
                </a:schemeClr>
              </a:solidFill>
              <a:ln w="19050">
                <a:noFill/>
              </a:ln>
              <a:effectLst/>
            </c:spPr>
            <c:extLst>
              <c:ext xmlns:c16="http://schemas.microsoft.com/office/drawing/2014/chart" uri="{C3380CC4-5D6E-409C-BE32-E72D297353CC}">
                <c16:uniqueId val="{00000001-1B3F-48EB-A212-E25801C7A601}"/>
              </c:ext>
            </c:extLst>
          </c:dPt>
          <c:dPt>
            <c:idx val="1"/>
            <c:bubble3D val="0"/>
            <c:spPr>
              <a:gradFill>
                <a:gsLst>
                  <a:gs pos="59000">
                    <a:schemeClr val="accent1">
                      <a:lumMod val="75000"/>
                    </a:schemeClr>
                  </a:gs>
                  <a:gs pos="100000">
                    <a:schemeClr val="accent4">
                      <a:lumMod val="60000"/>
                      <a:lumOff val="40000"/>
                    </a:schemeClr>
                  </a:gs>
                </a:gsLst>
                <a:lin ang="5400000" scaled="1"/>
              </a:gradFill>
              <a:ln w="19050">
                <a:noFill/>
              </a:ln>
              <a:effectLst/>
            </c:spPr>
            <c:extLst>
              <c:ext xmlns:c16="http://schemas.microsoft.com/office/drawing/2014/chart" uri="{C3380CC4-5D6E-409C-BE32-E72D297353CC}">
                <c16:uniqueId val="{00000003-1B3F-48EB-A212-E25801C7A601}"/>
              </c:ext>
            </c:extLst>
          </c:dPt>
          <c:val>
            <c:numRef>
              <c:f>Gender!$C$9:$C$10</c:f>
              <c:numCache>
                <c:formatCode>0%</c:formatCode>
                <c:ptCount val="2"/>
                <c:pt idx="0">
                  <c:v>0.4</c:v>
                </c:pt>
                <c:pt idx="1">
                  <c:v>0.6</c:v>
                </c:pt>
              </c:numCache>
            </c:numRef>
          </c:val>
          <c:extLst>
            <c:ext xmlns:c16="http://schemas.microsoft.com/office/drawing/2014/chart" uri="{C3380CC4-5D6E-409C-BE32-E72D297353CC}">
              <c16:uniqueId val="{00000004-1B3F-48EB-A212-E25801C7A601}"/>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DATA_Excel.xlsx]Education by attrition!Education by attrition</c:name>
    <c:fmtId val="4"/>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60000">
                <a:schemeClr val="accent1">
                  <a:lumMod val="75000"/>
                </a:schemeClr>
              </a:gs>
              <a:gs pos="100000">
                <a:schemeClr val="accent2">
                  <a:lumMod val="60000"/>
                  <a:lumOff val="40000"/>
                </a:schemeClr>
              </a:gs>
            </a:gsLst>
            <a:lin ang="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65000">
                <a:schemeClr val="accent1">
                  <a:lumMod val="75000"/>
                </a:schemeClr>
              </a:gs>
              <a:gs pos="100000">
                <a:schemeClr val="accent2">
                  <a:lumMod val="60000"/>
                  <a:lumOff val="40000"/>
                </a:schemeClr>
              </a:gs>
            </a:gsLst>
            <a:lin ang="0" scaled="1"/>
            <a:tileRect/>
          </a:gradFill>
          <a:ln>
            <a:noFill/>
          </a:ln>
          <a:effectLst/>
          <a:sp3d/>
        </c:spPr>
        <c:dLbl>
          <c:idx val="0"/>
          <c:layout>
            <c:manualLayout>
              <c:x val="-1.7069945574998874E-16"/>
              <c:y val="8.7719298245614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60000">
                <a:schemeClr val="accent1">
                  <a:lumMod val="75000"/>
                </a:schemeClr>
              </a:gs>
              <a:gs pos="100000">
                <a:schemeClr val="accent2">
                  <a:lumMod val="60000"/>
                  <a:lumOff val="40000"/>
                </a:schemeClr>
              </a:gs>
            </a:gsLst>
            <a:lin ang="0" scaled="1"/>
            <a:tileRect/>
          </a:gradFill>
          <a:ln>
            <a:noFill/>
          </a:ln>
          <a:effectLst/>
          <a:sp3d/>
        </c:spPr>
        <c:dLbl>
          <c:idx val="0"/>
          <c:layout>
            <c:manualLayout>
              <c:x val="-4.6554934823092101E-3"/>
              <c:y val="3.89863547758283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60000">
                <a:schemeClr val="accent1">
                  <a:lumMod val="75000"/>
                </a:schemeClr>
              </a:gs>
              <a:gs pos="100000">
                <a:schemeClr val="accent2">
                  <a:lumMod val="60000"/>
                  <a:lumOff val="40000"/>
                </a:schemeClr>
              </a:gs>
            </a:gsLst>
            <a:lin ang="0" scaled="1"/>
            <a:tileRect/>
          </a:gradFill>
          <a:ln>
            <a:noFill/>
          </a:ln>
          <a:effectLst/>
          <a:sp3d/>
        </c:spPr>
        <c:dLbl>
          <c:idx val="0"/>
          <c:layout>
            <c:manualLayout>
              <c:x val="-1.3966480446927373E-2"/>
              <c:y val="4.873294346978557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0391061452513962E-2"/>
                  <c:h val="0.12655983791499748"/>
                </c:manualLayout>
              </c15:layout>
            </c:ext>
          </c:extLst>
        </c:dLbl>
      </c:pivotFmt>
      <c:pivotFmt>
        <c:idx val="7"/>
        <c:spPr>
          <a:gradFill flip="none" rotWithShape="1">
            <a:gsLst>
              <a:gs pos="60000">
                <a:schemeClr val="accent1">
                  <a:lumMod val="75000"/>
                </a:schemeClr>
              </a:gs>
              <a:gs pos="100000">
                <a:schemeClr val="accent2">
                  <a:lumMod val="60000"/>
                  <a:lumOff val="40000"/>
                </a:schemeClr>
              </a:gs>
            </a:gsLst>
            <a:lin ang="0" scaled="1"/>
            <a:tileRect/>
          </a:gradFill>
          <a:ln>
            <a:noFill/>
          </a:ln>
          <a:effectLst/>
          <a:sp3d/>
        </c:spPr>
        <c:dLbl>
          <c:idx val="0"/>
          <c:layout>
            <c:manualLayout>
              <c:x val="-9.3109869646183351E-3"/>
              <c:y val="5.84795321637426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60000">
                <a:schemeClr val="accent1">
                  <a:lumMod val="75000"/>
                </a:schemeClr>
              </a:gs>
              <a:gs pos="100000">
                <a:schemeClr val="accent2">
                  <a:lumMod val="60000"/>
                  <a:lumOff val="40000"/>
                </a:schemeClr>
              </a:gs>
            </a:gsLst>
            <a:lin ang="0" scaled="1"/>
            <a:tileRect/>
          </a:gradFill>
          <a:ln>
            <a:noFill/>
          </a:ln>
          <a:effectLst/>
          <a:sp3d/>
        </c:spPr>
        <c:dLbl>
          <c:idx val="0"/>
          <c:layout>
            <c:manualLayout>
              <c:x val="1.3966480446927373E-2"/>
              <c:y val="1.94931773879142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765769663407462"/>
          <c:y val="7.3775989268947018E-2"/>
          <c:w val="0.73983155951659885"/>
          <c:h val="0.92622385911438487"/>
        </c:manualLayout>
      </c:layout>
      <c:bar3DChart>
        <c:barDir val="bar"/>
        <c:grouping val="clustered"/>
        <c:varyColors val="0"/>
        <c:ser>
          <c:idx val="0"/>
          <c:order val="0"/>
          <c:tx>
            <c:strRef>
              <c:f>'Education by attrition'!$B$3</c:f>
              <c:strCache>
                <c:ptCount val="1"/>
                <c:pt idx="0">
                  <c:v>Total</c:v>
                </c:pt>
              </c:strCache>
            </c:strRef>
          </c:tx>
          <c:spPr>
            <a:gradFill flip="none" rotWithShape="1">
              <a:gsLst>
                <a:gs pos="60000">
                  <a:schemeClr val="accent1">
                    <a:lumMod val="75000"/>
                  </a:schemeClr>
                </a:gs>
                <a:gs pos="100000">
                  <a:schemeClr val="accent2">
                    <a:lumMod val="60000"/>
                    <a:lumOff val="40000"/>
                  </a:schemeClr>
                </a:gs>
              </a:gsLst>
              <a:lin ang="0" scaled="1"/>
              <a:tileRect/>
            </a:gradFill>
            <a:ln>
              <a:noFill/>
            </a:ln>
            <a:effectLst/>
            <a:sp3d/>
          </c:spPr>
          <c:invertIfNegative val="0"/>
          <c:dPt>
            <c:idx val="0"/>
            <c:invertIfNegative val="0"/>
            <c:bubble3D val="0"/>
            <c:extLst>
              <c:ext xmlns:c16="http://schemas.microsoft.com/office/drawing/2014/chart" uri="{C3380CC4-5D6E-409C-BE32-E72D297353CC}">
                <c16:uniqueId val="{00000000-7AA0-438F-B89F-08330DDEE448}"/>
              </c:ext>
            </c:extLst>
          </c:dPt>
          <c:dPt>
            <c:idx val="1"/>
            <c:invertIfNegative val="0"/>
            <c:bubble3D val="0"/>
            <c:extLst>
              <c:ext xmlns:c16="http://schemas.microsoft.com/office/drawing/2014/chart" uri="{C3380CC4-5D6E-409C-BE32-E72D297353CC}">
                <c16:uniqueId val="{00000001-7AA0-438F-B89F-08330DDEE448}"/>
              </c:ext>
            </c:extLst>
          </c:dPt>
          <c:dPt>
            <c:idx val="2"/>
            <c:invertIfNegative val="0"/>
            <c:bubble3D val="0"/>
            <c:extLst>
              <c:ext xmlns:c16="http://schemas.microsoft.com/office/drawing/2014/chart" uri="{C3380CC4-5D6E-409C-BE32-E72D297353CC}">
                <c16:uniqueId val="{00000002-7AA0-438F-B89F-08330DDEE448}"/>
              </c:ext>
            </c:extLst>
          </c:dPt>
          <c:dPt>
            <c:idx val="3"/>
            <c:invertIfNegative val="0"/>
            <c:bubble3D val="0"/>
            <c:extLst>
              <c:ext xmlns:c16="http://schemas.microsoft.com/office/drawing/2014/chart" uri="{C3380CC4-5D6E-409C-BE32-E72D297353CC}">
                <c16:uniqueId val="{00000003-7AA0-438F-B89F-08330DDEE448}"/>
              </c:ext>
            </c:extLst>
          </c:dPt>
          <c:dPt>
            <c:idx val="4"/>
            <c:invertIfNegative val="0"/>
            <c:bubble3D val="0"/>
            <c:spPr>
              <a:gradFill flip="none" rotWithShape="1">
                <a:gsLst>
                  <a:gs pos="65000">
                    <a:schemeClr val="accent1">
                      <a:lumMod val="75000"/>
                    </a:schemeClr>
                  </a:gs>
                  <a:gs pos="100000">
                    <a:schemeClr val="accent2">
                      <a:lumMod val="60000"/>
                      <a:lumOff val="40000"/>
                    </a:schemeClr>
                  </a:gs>
                </a:gsLst>
                <a:lin ang="0" scaled="1"/>
                <a:tileRect/>
              </a:gradFill>
              <a:ln>
                <a:noFill/>
              </a:ln>
              <a:effectLst/>
              <a:sp3d/>
            </c:spPr>
            <c:extLst>
              <c:ext xmlns:c16="http://schemas.microsoft.com/office/drawing/2014/chart" uri="{C3380CC4-5D6E-409C-BE32-E72D297353CC}">
                <c16:uniqueId val="{00000005-7AA0-438F-B89F-08330DDEE448}"/>
              </c:ext>
            </c:extLst>
          </c:dPt>
          <c:dLbls>
            <c:dLbl>
              <c:idx val="0"/>
              <c:layout>
                <c:manualLayout>
                  <c:x val="1.3966480446927373E-2"/>
                  <c:y val="1.94931773879142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AA0-438F-B89F-08330DDEE448}"/>
                </c:ext>
              </c:extLst>
            </c:dLbl>
            <c:dLbl>
              <c:idx val="1"/>
              <c:layout>
                <c:manualLayout>
                  <c:x val="-9.3109869646183351E-3"/>
                  <c:y val="5.84795321637426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AA0-438F-B89F-08330DDEE448}"/>
                </c:ext>
              </c:extLst>
            </c:dLbl>
            <c:dLbl>
              <c:idx val="2"/>
              <c:layout>
                <c:manualLayout>
                  <c:x val="-1.3966480446927373E-2"/>
                  <c:y val="4.873294346978557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0391061452513962E-2"/>
                      <c:h val="0.12655983791499748"/>
                    </c:manualLayout>
                  </c15:layout>
                </c:ext>
                <c:ext xmlns:c16="http://schemas.microsoft.com/office/drawing/2014/chart" uri="{C3380CC4-5D6E-409C-BE32-E72D297353CC}">
                  <c16:uniqueId val="{00000002-7AA0-438F-B89F-08330DDEE448}"/>
                </c:ext>
              </c:extLst>
            </c:dLbl>
            <c:dLbl>
              <c:idx val="3"/>
              <c:layout>
                <c:manualLayout>
                  <c:x val="-4.6554934823092101E-3"/>
                  <c:y val="3.89863547758283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AA0-438F-B89F-08330DDEE448}"/>
                </c:ext>
              </c:extLst>
            </c:dLbl>
            <c:dLbl>
              <c:idx val="4"/>
              <c:layout>
                <c:manualLayout>
                  <c:x val="-1.7069945574998874E-16"/>
                  <c:y val="8.7719298245614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AA0-438F-B89F-08330DDEE4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attrition'!$A$4:$A$9</c:f>
              <c:strCache>
                <c:ptCount val="5"/>
                <c:pt idx="0">
                  <c:v>Doctoral Degree</c:v>
                </c:pt>
                <c:pt idx="1">
                  <c:v>High School</c:v>
                </c:pt>
                <c:pt idx="2">
                  <c:v>Associates Degree</c:v>
                </c:pt>
                <c:pt idx="3">
                  <c:v>Master's Degree</c:v>
                </c:pt>
                <c:pt idx="4">
                  <c:v>Bachelor's Degree</c:v>
                </c:pt>
              </c:strCache>
            </c:strRef>
          </c:cat>
          <c:val>
            <c:numRef>
              <c:f>'Education by attrition'!$B$4:$B$9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6-4787-4F7B-B0BB-8F4A91D55FD2}"/>
            </c:ext>
          </c:extLst>
        </c:ser>
        <c:dLbls>
          <c:showLegendKey val="0"/>
          <c:showVal val="1"/>
          <c:showCatName val="0"/>
          <c:showSerName val="0"/>
          <c:showPercent val="0"/>
          <c:showBubbleSize val="0"/>
        </c:dLbls>
        <c:gapWidth val="138"/>
        <c:gapDepth val="145"/>
        <c:shape val="box"/>
        <c:axId val="1291262079"/>
        <c:axId val="1386161487"/>
        <c:axId val="0"/>
      </c:bar3DChart>
      <c:catAx>
        <c:axId val="1291262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161487"/>
        <c:crosses val="autoZero"/>
        <c:auto val="1"/>
        <c:lblAlgn val="ctr"/>
        <c:lblOffset val="100"/>
        <c:noMultiLvlLbl val="0"/>
      </c:catAx>
      <c:valAx>
        <c:axId val="1386161487"/>
        <c:scaling>
          <c:orientation val="minMax"/>
        </c:scaling>
        <c:delete val="1"/>
        <c:axPos val="b"/>
        <c:numFmt formatCode="General" sourceLinked="1"/>
        <c:majorTickMark val="none"/>
        <c:minorTickMark val="none"/>
        <c:tickLblPos val="nextTo"/>
        <c:crossAx val="129126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DATA_Excel.xlsx]Dpt wise attrition!Department wist attrition</c:name>
    <c:fmtId val="12"/>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bg1"/>
            </a:solidFill>
          </a:ln>
          <a:effectLst/>
          <a:sp3d contourW="25400">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799AD5"/>
          </a:solidFill>
          <a:ln w="25400">
            <a:solidFill>
              <a:schemeClr val="bg1"/>
            </a:solidFill>
          </a:ln>
          <a:effectLst/>
          <a:sp3d contourW="25400">
            <a:contourClr>
              <a:schemeClr val="bg1"/>
            </a:contourClr>
          </a:sp3d>
        </c:spPr>
        <c:dLbl>
          <c:idx val="0"/>
          <c:layout>
            <c:manualLayout>
              <c:x val="-5.4126217955632258E-2"/>
              <c:y val="5.290071499683229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w="25400">
            <a:solidFill>
              <a:schemeClr val="bg1"/>
            </a:solidFill>
          </a:ln>
          <a:effectLst/>
          <a:sp3d contourW="25400">
            <a:contourClr>
              <a:schemeClr val="bg1"/>
            </a:contourClr>
          </a:sp3d>
        </c:spPr>
      </c:pivotFmt>
      <c:pivotFmt>
        <c:idx val="12"/>
        <c:spPr>
          <a:solidFill>
            <a:schemeClr val="accent1">
              <a:lumMod val="75000"/>
            </a:schemeClr>
          </a:solidFill>
          <a:ln w="25400">
            <a:solidFill>
              <a:schemeClr val="bg1"/>
            </a:solidFill>
          </a:ln>
          <a:effectLst/>
          <a:sp3d contourW="25400">
            <a:contourClr>
              <a:schemeClr val="bg1"/>
            </a:contourClr>
          </a:sp3d>
        </c:spPr>
        <c:dLbl>
          <c:idx val="0"/>
          <c:layout>
            <c:manualLayout>
              <c:x val="7.3102506022363622E-2"/>
              <c:y val="-6.40342370996728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7531370222557799E-2"/>
          <c:y val="0.11176044400699912"/>
          <c:w val="0.93141795216359591"/>
          <c:h val="0.8815750102243135"/>
        </c:manualLayout>
      </c:layout>
      <c:pie3DChart>
        <c:varyColors val="1"/>
        <c:ser>
          <c:idx val="0"/>
          <c:order val="0"/>
          <c:tx>
            <c:strRef>
              <c:f>'Dpt wise attrition'!$B$3</c:f>
              <c:strCache>
                <c:ptCount val="1"/>
                <c:pt idx="0">
                  <c:v>Total</c:v>
                </c:pt>
              </c:strCache>
            </c:strRef>
          </c:tx>
          <c:spPr>
            <a:ln>
              <a:solidFill>
                <a:schemeClr val="bg1"/>
              </a:solidFill>
            </a:ln>
          </c:spPr>
          <c:dPt>
            <c:idx val="0"/>
            <c:bubble3D val="0"/>
            <c:spPr>
              <a:solidFill>
                <a:srgbClr val="799AD5"/>
              </a:solidFill>
              <a:ln w="25400">
                <a:solidFill>
                  <a:schemeClr val="bg1"/>
                </a:solidFill>
              </a:ln>
              <a:effectLst/>
              <a:sp3d contourW="25400">
                <a:contourClr>
                  <a:schemeClr val="bg1"/>
                </a:contourClr>
              </a:sp3d>
            </c:spPr>
            <c:extLst>
              <c:ext xmlns:c16="http://schemas.microsoft.com/office/drawing/2014/chart" uri="{C3380CC4-5D6E-409C-BE32-E72D297353CC}">
                <c16:uniqueId val="{00000001-6BD3-4B7F-BDAA-ECA44E5E91EB}"/>
              </c:ext>
            </c:extLst>
          </c:dPt>
          <c:dPt>
            <c:idx val="1"/>
            <c:bubble3D val="0"/>
            <c:spPr>
              <a:solidFill>
                <a:schemeClr val="accent2">
                  <a:lumMod val="60000"/>
                  <a:lumOff val="40000"/>
                </a:schemeClr>
              </a:solidFill>
              <a:ln w="25400">
                <a:solidFill>
                  <a:schemeClr val="bg1"/>
                </a:solidFill>
              </a:ln>
              <a:effectLst/>
              <a:sp3d contourW="25400">
                <a:contourClr>
                  <a:schemeClr val="bg1"/>
                </a:contourClr>
              </a:sp3d>
            </c:spPr>
            <c:extLst>
              <c:ext xmlns:c16="http://schemas.microsoft.com/office/drawing/2014/chart" uri="{C3380CC4-5D6E-409C-BE32-E72D297353CC}">
                <c16:uniqueId val="{00000003-6BD3-4B7F-BDAA-ECA44E5E91EB}"/>
              </c:ext>
            </c:extLst>
          </c:dPt>
          <c:dPt>
            <c:idx val="2"/>
            <c:bubble3D val="0"/>
            <c:spPr>
              <a:solidFill>
                <a:schemeClr val="accent1">
                  <a:lumMod val="75000"/>
                </a:schemeClr>
              </a:solidFill>
              <a:ln w="25400">
                <a:solidFill>
                  <a:schemeClr val="bg1"/>
                </a:solidFill>
              </a:ln>
              <a:effectLst/>
              <a:sp3d contourW="25400">
                <a:contourClr>
                  <a:schemeClr val="bg1"/>
                </a:contourClr>
              </a:sp3d>
            </c:spPr>
            <c:extLst>
              <c:ext xmlns:c16="http://schemas.microsoft.com/office/drawing/2014/chart" uri="{C3380CC4-5D6E-409C-BE32-E72D297353CC}">
                <c16:uniqueId val="{00000005-6BD3-4B7F-BDAA-ECA44E5E91EB}"/>
              </c:ext>
            </c:extLst>
          </c:dPt>
          <c:dLbls>
            <c:dLbl>
              <c:idx val="0"/>
              <c:layout>
                <c:manualLayout>
                  <c:x val="-5.4126217955632258E-2"/>
                  <c:y val="5.2900714996832292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BD3-4B7F-BDAA-ECA44E5E91EB}"/>
                </c:ext>
              </c:extLst>
            </c:dLbl>
            <c:dLbl>
              <c:idx val="2"/>
              <c:layout>
                <c:manualLayout>
                  <c:x val="7.3102506022363622E-2"/>
                  <c:y val="-6.403423709967288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BD3-4B7F-BDAA-ECA44E5E91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'Dpt wise attrition'!$A$4:$A$7</c:f>
              <c:strCache>
                <c:ptCount val="3"/>
                <c:pt idx="0">
                  <c:v>HR</c:v>
                </c:pt>
                <c:pt idx="1">
                  <c:v>R&amp;D</c:v>
                </c:pt>
                <c:pt idx="2">
                  <c:v>Sales</c:v>
                </c:pt>
              </c:strCache>
            </c:strRef>
          </c:cat>
          <c:val>
            <c:numRef>
              <c:f>'Dpt wise attrition'!$B$4:$B$7</c:f>
              <c:numCache>
                <c:formatCode>General</c:formatCode>
                <c:ptCount val="3"/>
                <c:pt idx="0">
                  <c:v>12</c:v>
                </c:pt>
                <c:pt idx="1">
                  <c:v>133</c:v>
                </c:pt>
                <c:pt idx="2">
                  <c:v>92</c:v>
                </c:pt>
              </c:numCache>
            </c:numRef>
          </c:val>
          <c:extLst>
            <c:ext xmlns:c16="http://schemas.microsoft.com/office/drawing/2014/chart" uri="{C3380CC4-5D6E-409C-BE32-E72D297353CC}">
              <c16:uniqueId val="{00000006-4E26-4808-BB8D-D93FD64A6768}"/>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DATA_Excel.xlsx]Attrition by age group!Attrition by age group</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60000">
                <a:schemeClr val="accent1">
                  <a:lumMod val="75000"/>
                </a:schemeClr>
              </a:gs>
              <a:gs pos="100000">
                <a:schemeClr val="accent2">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471507816439738E-2"/>
          <c:y val="0.21181351146272592"/>
          <c:w val="0.88905698436712055"/>
          <c:h val="0.64213966737570127"/>
        </c:manualLayout>
      </c:layout>
      <c:barChart>
        <c:barDir val="col"/>
        <c:grouping val="clustered"/>
        <c:varyColors val="0"/>
        <c:ser>
          <c:idx val="0"/>
          <c:order val="0"/>
          <c:tx>
            <c:strRef>
              <c:f>'Attrition by age group'!$B$3</c:f>
              <c:strCache>
                <c:ptCount val="1"/>
                <c:pt idx="0">
                  <c:v>Total</c:v>
                </c:pt>
              </c:strCache>
            </c:strRef>
          </c:tx>
          <c:spPr>
            <a:gradFill flip="none" rotWithShape="1">
              <a:gsLst>
                <a:gs pos="60000">
                  <a:schemeClr val="accent1">
                    <a:lumMod val="75000"/>
                  </a:schemeClr>
                </a:gs>
                <a:gs pos="100000">
                  <a:schemeClr val="accent2">
                    <a:lumMod val="60000"/>
                    <a:lumOff val="40000"/>
                  </a:schemeClr>
                </a:gs>
              </a:gsLst>
              <a:lin ang="162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age group'!$A$4:$A$9</c:f>
              <c:strCache>
                <c:ptCount val="5"/>
                <c:pt idx="0">
                  <c:v>25 - 34</c:v>
                </c:pt>
                <c:pt idx="1">
                  <c:v>35 - 44</c:v>
                </c:pt>
                <c:pt idx="2">
                  <c:v>Under 25</c:v>
                </c:pt>
                <c:pt idx="3">
                  <c:v>45 - 54</c:v>
                </c:pt>
                <c:pt idx="4">
                  <c:v>Over 55</c:v>
                </c:pt>
              </c:strCache>
            </c:strRef>
          </c:cat>
          <c:val>
            <c:numRef>
              <c:f>'Attrition by age group'!$B$4:$B$9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2923-492F-82B0-BC810A497E6A}"/>
            </c:ext>
          </c:extLst>
        </c:ser>
        <c:dLbls>
          <c:dLblPos val="outEnd"/>
          <c:showLegendKey val="0"/>
          <c:showVal val="1"/>
          <c:showCatName val="0"/>
          <c:showSerName val="0"/>
          <c:showPercent val="0"/>
          <c:showBubbleSize val="0"/>
        </c:dLbls>
        <c:gapWidth val="219"/>
        <c:overlap val="-27"/>
        <c:axId val="1613343663"/>
        <c:axId val="1291792191"/>
      </c:barChart>
      <c:catAx>
        <c:axId val="161334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792191"/>
        <c:crosses val="autoZero"/>
        <c:auto val="1"/>
        <c:lblAlgn val="ctr"/>
        <c:lblOffset val="100"/>
        <c:noMultiLvlLbl val="0"/>
      </c:catAx>
      <c:valAx>
        <c:axId val="1291792191"/>
        <c:scaling>
          <c:orientation val="minMax"/>
        </c:scaling>
        <c:delete val="1"/>
        <c:axPos val="l"/>
        <c:numFmt formatCode="General" sourceLinked="1"/>
        <c:majorTickMark val="none"/>
        <c:minorTickMark val="none"/>
        <c:tickLblPos val="nextTo"/>
        <c:crossAx val="1613343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32-4983-86A4-8E7A8E87FF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32-4983-86A4-8E7A8E87FFF9}"/>
              </c:ext>
            </c:extLst>
          </c:dPt>
          <c:val>
            <c:numRef>
              <c:f>Rating!$C$6:$C$7</c:f>
              <c:numCache>
                <c:formatCode>0.00</c:formatCode>
                <c:ptCount val="2"/>
                <c:pt idx="0">
                  <c:v>0.65663265306122454</c:v>
                </c:pt>
                <c:pt idx="1">
                  <c:v>0.34336734693877546</c:v>
                </c:pt>
              </c:numCache>
            </c:numRef>
          </c:val>
          <c:extLst>
            <c:ext xmlns:c16="http://schemas.microsoft.com/office/drawing/2014/chart" uri="{C3380CC4-5D6E-409C-BE32-E72D297353CC}">
              <c16:uniqueId val="{00000000-1395-48EF-BDFC-8EB4782F387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798053527980535"/>
          <c:y val="1.9120458891013385E-2"/>
          <c:w val="0.73917274939172761"/>
          <c:h val="0.96813256851497786"/>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57-49DF-A7A1-294B79BE49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57-49DF-A7A1-294B79BE49F5}"/>
              </c:ext>
            </c:extLst>
          </c:dPt>
          <c:val>
            <c:numRef>
              <c:f>Gender!$C$9:$C$10</c:f>
              <c:numCache>
                <c:formatCode>0%</c:formatCode>
                <c:ptCount val="2"/>
                <c:pt idx="0">
                  <c:v>0.4</c:v>
                </c:pt>
                <c:pt idx="1">
                  <c:v>0.6</c:v>
                </c:pt>
              </c:numCache>
            </c:numRef>
          </c:val>
          <c:extLst>
            <c:ext xmlns:c16="http://schemas.microsoft.com/office/drawing/2014/chart" uri="{C3380CC4-5D6E-409C-BE32-E72D297353CC}">
              <c16:uniqueId val="{00000000-9865-478B-9F7F-AE8A3BCDCD1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DATA_Excel.xlsx]Education by attrition!Education by attrition</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6223642334563252"/>
          <c:y val="7.3775989268947018E-2"/>
          <c:w val="0.68030786006821609"/>
          <c:h val="0.78404917695147258"/>
        </c:manualLayout>
      </c:layout>
      <c:bar3DChart>
        <c:barDir val="bar"/>
        <c:grouping val="clustered"/>
        <c:varyColors val="0"/>
        <c:ser>
          <c:idx val="0"/>
          <c:order val="0"/>
          <c:tx>
            <c:strRef>
              <c:f>'Education by attrition'!$B$3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attrition'!$A$4:$A$9</c:f>
              <c:strCache>
                <c:ptCount val="5"/>
                <c:pt idx="0">
                  <c:v>Doctoral Degree</c:v>
                </c:pt>
                <c:pt idx="1">
                  <c:v>High School</c:v>
                </c:pt>
                <c:pt idx="2">
                  <c:v>Associates Degree</c:v>
                </c:pt>
                <c:pt idx="3">
                  <c:v>Master's Degree</c:v>
                </c:pt>
                <c:pt idx="4">
                  <c:v>Bachelor's Degree</c:v>
                </c:pt>
              </c:strCache>
            </c:strRef>
          </c:cat>
          <c:val>
            <c:numRef>
              <c:f>'Education by attrition'!$B$4:$B$9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D0DF-4BC1-8860-24E5F882404D}"/>
            </c:ext>
          </c:extLst>
        </c:ser>
        <c:dLbls>
          <c:showLegendKey val="0"/>
          <c:showVal val="1"/>
          <c:showCatName val="0"/>
          <c:showSerName val="0"/>
          <c:showPercent val="0"/>
          <c:showBubbleSize val="0"/>
        </c:dLbls>
        <c:gapWidth val="150"/>
        <c:shape val="box"/>
        <c:axId val="1291262079"/>
        <c:axId val="1386161487"/>
        <c:axId val="0"/>
      </c:bar3DChart>
      <c:catAx>
        <c:axId val="1291262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161487"/>
        <c:crosses val="autoZero"/>
        <c:auto val="1"/>
        <c:lblAlgn val="ctr"/>
        <c:lblOffset val="100"/>
        <c:noMultiLvlLbl val="0"/>
      </c:catAx>
      <c:valAx>
        <c:axId val="1386161487"/>
        <c:scaling>
          <c:orientation val="minMax"/>
        </c:scaling>
        <c:delete val="1"/>
        <c:axPos val="b"/>
        <c:numFmt formatCode="General" sourceLinked="1"/>
        <c:majorTickMark val="none"/>
        <c:minorTickMark val="none"/>
        <c:tickLblPos val="nextTo"/>
        <c:crossAx val="129126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
    <cx:plotArea>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EB1F59E9-7509-4545-AACB-07AECB49FEAC}">
          <cx:tx>
            <cx:txData>
              <cx:f>_xlchart.v2.1</cx:f>
              <cx:v>Attrition</cx:v>
            </cx:txData>
          </cx:tx>
          <cx:spPr>
            <a:gradFill flip="none" rotWithShape="1">
              <a:gsLst>
                <a:gs pos="60000">
                  <a:schemeClr val="accent1">
                    <a:lumMod val="75000"/>
                  </a:schemeClr>
                </a:gs>
                <a:gs pos="100000">
                  <a:schemeClr val="accent2">
                    <a:lumMod val="60000"/>
                    <a:lumOff val="40000"/>
                  </a:schemeClr>
                </a:gs>
              </a:gsLst>
              <a:lin ang="2700000" scaled="1"/>
              <a:tileRect/>
            </a:gradFill>
            <a:ln>
              <a:noFill/>
            </a:ln>
          </cx:spPr>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plotArea>
      <cx:plotAreaRegion>
        <cx:series layoutId="clusteredColumn" uniqueId="{63F2DA2A-DF12-4990-928C-FB92B587DFE4}">
          <cx:tx>
            <cx:txData>
              <cx:f>_xlchart.v1.10</cx:f>
              <cx:v>Attrition</cx:v>
            </cx:txData>
          </cx:tx>
          <cx:spPr>
            <a:gradFill>
              <a:gsLst>
                <a:gs pos="6000">
                  <a:schemeClr val="accent2">
                    <a:lumMod val="60000"/>
                    <a:lumOff val="40000"/>
                  </a:schemeClr>
                </a:gs>
                <a:gs pos="45000">
                  <a:schemeClr val="accent1">
                    <a:lumMod val="75000"/>
                  </a:schemeClr>
                </a:gs>
              </a:gsLst>
              <a:lin ang="5400000" scaled="1"/>
            </a:gradFill>
          </cx:spPr>
          <cx:dataId val="0"/>
          <cx:layoutPr>
            <cx:aggregation/>
          </cx:layoutPr>
          <cx:axisId val="1"/>
        </cx:series>
        <cx:series layoutId="paretoLine" ownerIdx="0" uniqueId="{FEC465C9-BD70-4C36-8801-9CA39CE2971A}">
          <cx:spPr>
            <a:solidFill>
              <a:schemeClr val="accent2">
                <a:lumMod val="75000"/>
              </a:schemeClr>
            </a:solidFill>
            <a:ln>
              <a:solidFill>
                <a:schemeClr val="accent2">
                  <a:lumMod val="75000"/>
                </a:schemeClr>
              </a:solidFill>
            </a:ln>
          </cx:spPr>
          <cx:axisId val="2"/>
        </cx:series>
      </cx:plotAreaRegion>
      <cx:axis id="0">
        <cx:catScaling gapWidth="0"/>
        <cx:tickLabels/>
      </cx:axis>
      <cx:axis id="1">
        <cx:valScaling/>
        <cx:tickLabels/>
      </cx:axis>
      <cx:axis id="2" hidden="1">
        <cx:valScaling max="1" min="0"/>
        <cx:units unit="percentage"/>
        <cx:tickLabels/>
      </cx:axis>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_xlchart.v1.18</cx:f>
      </cx:strDim>
      <cx:numDim type="size">
        <cx:f>_xlchart.v1.20</cx:f>
      </cx:numDim>
    </cx:data>
  </cx:chartData>
  <cx:chart>
    <cx:plotArea>
      <cx:plotAreaRegion>
        <cx:series layoutId="treemap" uniqueId="{91A3C610-55E1-4611-9193-F3520BE89176}">
          <cx:tx>
            <cx:txData>
              <cx:f>_xlchart.v1.19</cx:f>
              <cx:v>Attrition</cx:v>
            </cx:txData>
          </cx:tx>
          <cx:dataLabels pos="inEnd">
            <cx:visibility seriesName="0" categoryName="1" value="0"/>
          </cx:dataLabels>
          <cx:dataId val="0"/>
          <cx:layoutPr>
            <cx:parentLabelLayout val="overlapping"/>
          </cx:layoutPr>
        </cx:series>
      </cx:plotAreaRegion>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_xlchart.v1.21</cx:f>
      </cx:strDim>
      <cx:numDim type="val">
        <cx:f>_xlchart.v1.23</cx:f>
      </cx:numDim>
    </cx:data>
  </cx:chartData>
  <cx:chart>
    <cx:title pos="t" align="ctr" overlay="0"/>
    <cx:plotArea>
      <cx:plotAreaRegion>
        <cx:series layoutId="clusteredColumn" uniqueId="{63F2DA2A-DF12-4990-928C-FB92B587DFE4}">
          <cx:tx>
            <cx:txData>
              <cx:f>_xlchart.v1.22</cx:f>
              <cx:v>Attrition</cx:v>
            </cx:txData>
          </cx:tx>
          <cx:dataId val="0"/>
          <cx:layoutPr>
            <cx:aggregation/>
          </cx:layoutPr>
          <cx:axisId val="1"/>
        </cx:series>
        <cx:series layoutId="paretoLine" ownerIdx="0" uniqueId="{FEC465C9-BD70-4C36-8801-9CA39CE2971A}">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_xlchart.v2.24</cx:f>
      </cx:strDim>
      <cx:numDim type="val">
        <cx:f>_xlchart.v2.26</cx:f>
      </cx:numDim>
    </cx:data>
  </cx:chartData>
  <cx:chart>
    <cx:plotArea>
      <cx:plotAreaRegion>
        <cx:series layoutId="funnel" uniqueId="{EB1F59E9-7509-4545-AACB-07AECB49FEAC}">
          <cx:tx>
            <cx:txData>
              <cx:f>_xlchart.v2.25</cx:f>
              <cx:v>Attrition</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3">
  <cs:axisTitle>
    <cs:lnRef idx="0"/>
    <cs:fillRef idx="0"/>
    <cs:effectRef idx="0"/>
    <cs:fontRef idx="minor">
      <a:schemeClr val="tx2"/>
    </cs:fontRef>
    <cs:spPr>
      <a:solidFill>
        <a:schemeClr val="bg1">
          <a:lumMod val="65000"/>
        </a:schemeClr>
      </a:solidFill>
      <a:ln>
        <a:solidFill>
          <a:schemeClr val="bg1"/>
        </a:solidFill>
      </a:ln>
    </cs:spPr>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bg1"/>
        </a:solidFill>
      </a:ln>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image" Target="../media/image7.png"/><Relationship Id="rId12" Type="http://schemas.microsoft.com/office/2014/relationships/chartEx" Target="../charts/chartEx1.xml"/><Relationship Id="rId2" Type="http://schemas.openxmlformats.org/officeDocument/2006/relationships/image" Target="../media/image2.png"/><Relationship Id="rId16" Type="http://schemas.microsoft.com/office/2014/relationships/chartEx" Target="../charts/chartEx3.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png"/><Relationship Id="rId15" Type="http://schemas.microsoft.com/office/2014/relationships/chartEx" Target="../charts/chartEx2.xml"/><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6.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microsoft.com/office/2014/relationships/chartEx" Target="../charts/chartEx6.xml"/></Relationships>
</file>

<file path=xl/drawings/_rels/drawing13.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6.png"/><Relationship Id="rId2" Type="http://schemas.openxmlformats.org/officeDocument/2006/relationships/image" Target="../media/image3.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2.png"/><Relationship Id="rId4"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microsoft.com/office/2014/relationships/chartEx" Target="../charts/chartEx5.xml"/><Relationship Id="rId1" Type="http://schemas.microsoft.com/office/2014/relationships/chartEx" Target="../charts/chartEx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167640</xdr:colOff>
      <xdr:row>4</xdr:row>
      <xdr:rowOff>53340</xdr:rowOff>
    </xdr:from>
    <xdr:to>
      <xdr:col>5</xdr:col>
      <xdr:colOff>198120</xdr:colOff>
      <xdr:row>5</xdr:row>
      <xdr:rowOff>144780</xdr:rowOff>
    </xdr:to>
    <xdr:sp macro="" textlink="">
      <xdr:nvSpPr>
        <xdr:cNvPr id="2" name="TextBox 1">
          <a:extLst>
            <a:ext uri="{FF2B5EF4-FFF2-40B4-BE49-F238E27FC236}">
              <a16:creationId xmlns:a16="http://schemas.microsoft.com/office/drawing/2014/main" id="{971DCE10-E689-37B9-21F4-3D34CC62EE56}"/>
            </a:ext>
          </a:extLst>
        </xdr:cNvPr>
        <xdr:cNvSpPr txBox="1"/>
      </xdr:nvSpPr>
      <xdr:spPr>
        <a:xfrm>
          <a:off x="2849880" y="845820"/>
          <a:ext cx="137160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accent2"/>
              </a:solidFill>
              <a:latin typeface="Arial Black" panose="020B0A04020102020204" pitchFamily="34" charset="0"/>
            </a:rPr>
            <a:t>Total</a:t>
          </a:r>
          <a:r>
            <a:rPr lang="en-IN" sz="1050" baseline="0">
              <a:solidFill>
                <a:schemeClr val="accent2"/>
              </a:solidFill>
              <a:latin typeface="Arial Black" panose="020B0A04020102020204" pitchFamily="34" charset="0"/>
            </a:rPr>
            <a:t> Employes</a:t>
          </a:r>
          <a:r>
            <a:rPr lang="en-IN" sz="1050">
              <a:solidFill>
                <a:schemeClr val="accent2"/>
              </a:solidFill>
              <a:latin typeface="Arial Black" panose="020B0A04020102020204" pitchFamily="34" charset="0"/>
            </a:rPr>
            <a:t> </a:t>
          </a:r>
        </a:p>
      </xdr:txBody>
    </xdr:sp>
    <xdr:clientData/>
  </xdr:twoCellAnchor>
  <xdr:twoCellAnchor>
    <xdr:from>
      <xdr:col>3</xdr:col>
      <xdr:colOff>167640</xdr:colOff>
      <xdr:row>5</xdr:row>
      <xdr:rowOff>152400</xdr:rowOff>
    </xdr:from>
    <xdr:to>
      <xdr:col>5</xdr:col>
      <xdr:colOff>198120</xdr:colOff>
      <xdr:row>8</xdr:row>
      <xdr:rowOff>121920</xdr:rowOff>
    </xdr:to>
    <xdr:sp macro="" textlink="KPI!A8">
      <xdr:nvSpPr>
        <xdr:cNvPr id="3" name="TextBox 2">
          <a:extLst>
            <a:ext uri="{FF2B5EF4-FFF2-40B4-BE49-F238E27FC236}">
              <a16:creationId xmlns:a16="http://schemas.microsoft.com/office/drawing/2014/main" id="{3A1DAEA0-BCA1-7CB5-0CE9-D3FC4A28C632}"/>
            </a:ext>
          </a:extLst>
        </xdr:cNvPr>
        <xdr:cNvSpPr txBox="1"/>
      </xdr:nvSpPr>
      <xdr:spPr>
        <a:xfrm>
          <a:off x="2849880" y="1143000"/>
          <a:ext cx="1371600" cy="563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5A06A9F-BE12-4DA4-8C04-A90D399468C1}" type="TxLink">
            <a:rPr lang="en-US" sz="2400" b="0" i="0" u="none" strike="noStrike">
              <a:solidFill>
                <a:schemeClr val="accent1">
                  <a:lumMod val="75000"/>
                </a:schemeClr>
              </a:solidFill>
              <a:latin typeface="Arial Black" panose="020B0A04020102020204" pitchFamily="34" charset="0"/>
              <a:ea typeface="Calibri"/>
              <a:cs typeface="Calibri"/>
            </a:rPr>
            <a:pPr algn="ctr"/>
            <a:t>1470</a:t>
          </a:fld>
          <a:endParaRPr lang="en-IN" sz="2400">
            <a:solidFill>
              <a:schemeClr val="accent1">
                <a:lumMod val="75000"/>
              </a:schemeClr>
            </a:solidFill>
            <a:latin typeface="Arial Black" panose="020B0A04020102020204" pitchFamily="34" charset="0"/>
          </a:endParaRPr>
        </a:p>
      </xdr:txBody>
    </xdr:sp>
    <xdr:clientData/>
  </xdr:twoCellAnchor>
  <xdr:twoCellAnchor>
    <xdr:from>
      <xdr:col>5</xdr:col>
      <xdr:colOff>312420</xdr:colOff>
      <xdr:row>4</xdr:row>
      <xdr:rowOff>53340</xdr:rowOff>
    </xdr:from>
    <xdr:to>
      <xdr:col>7</xdr:col>
      <xdr:colOff>342900</xdr:colOff>
      <xdr:row>5</xdr:row>
      <xdr:rowOff>144780</xdr:rowOff>
    </xdr:to>
    <xdr:sp macro="" textlink="">
      <xdr:nvSpPr>
        <xdr:cNvPr id="4" name="TextBox 3">
          <a:extLst>
            <a:ext uri="{FF2B5EF4-FFF2-40B4-BE49-F238E27FC236}">
              <a16:creationId xmlns:a16="http://schemas.microsoft.com/office/drawing/2014/main" id="{303ECD2F-93BB-4F7C-AFA9-9F8DFFEA1C4C}"/>
            </a:ext>
          </a:extLst>
        </xdr:cNvPr>
        <xdr:cNvSpPr txBox="1"/>
      </xdr:nvSpPr>
      <xdr:spPr>
        <a:xfrm>
          <a:off x="4335780" y="845820"/>
          <a:ext cx="137160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a:solidFill>
                <a:schemeClr val="accent2"/>
              </a:solidFill>
              <a:latin typeface="Arial Black" panose="020B0A04020102020204" pitchFamily="34" charset="0"/>
            </a:rPr>
            <a:t>Attrition</a:t>
          </a:r>
          <a:r>
            <a:rPr lang="en-IN" sz="1050" baseline="0">
              <a:solidFill>
                <a:schemeClr val="accent2"/>
              </a:solidFill>
              <a:latin typeface="Arial Black" panose="020B0A04020102020204" pitchFamily="34" charset="0"/>
            </a:rPr>
            <a:t> </a:t>
          </a:r>
          <a:endParaRPr lang="en-IN" sz="1050">
            <a:solidFill>
              <a:schemeClr val="accent2"/>
            </a:solidFill>
            <a:latin typeface="Arial Black" panose="020B0A04020102020204" pitchFamily="34" charset="0"/>
          </a:endParaRPr>
        </a:p>
      </xdr:txBody>
    </xdr:sp>
    <xdr:clientData/>
  </xdr:twoCellAnchor>
  <xdr:twoCellAnchor>
    <xdr:from>
      <xdr:col>5</xdr:col>
      <xdr:colOff>312420</xdr:colOff>
      <xdr:row>5</xdr:row>
      <xdr:rowOff>144780</xdr:rowOff>
    </xdr:from>
    <xdr:to>
      <xdr:col>7</xdr:col>
      <xdr:colOff>342900</xdr:colOff>
      <xdr:row>8</xdr:row>
      <xdr:rowOff>114300</xdr:rowOff>
    </xdr:to>
    <xdr:sp macro="" textlink="KPI!B8">
      <xdr:nvSpPr>
        <xdr:cNvPr id="5" name="TextBox 4">
          <a:extLst>
            <a:ext uri="{FF2B5EF4-FFF2-40B4-BE49-F238E27FC236}">
              <a16:creationId xmlns:a16="http://schemas.microsoft.com/office/drawing/2014/main" id="{2524AAC9-72E4-4446-A72C-98905DF9EACF}"/>
            </a:ext>
          </a:extLst>
        </xdr:cNvPr>
        <xdr:cNvSpPr txBox="1"/>
      </xdr:nvSpPr>
      <xdr:spPr>
        <a:xfrm>
          <a:off x="4335780" y="1135380"/>
          <a:ext cx="1371600" cy="563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8ECBB5-12B8-4537-9D53-C64C7A0887BC}" type="TxLink">
            <a:rPr lang="en-US" sz="2400" b="0" i="0" u="none" strike="noStrike">
              <a:solidFill>
                <a:schemeClr val="accent1">
                  <a:lumMod val="75000"/>
                </a:schemeClr>
              </a:solidFill>
              <a:latin typeface="Arial Black" panose="020B0A04020102020204" pitchFamily="34" charset="0"/>
              <a:ea typeface="Calibri"/>
              <a:cs typeface="Calibri"/>
            </a:rPr>
            <a:pPr algn="ctr"/>
            <a:t>237</a:t>
          </a:fld>
          <a:endParaRPr lang="en-IN" sz="2400">
            <a:solidFill>
              <a:schemeClr val="accent1">
                <a:lumMod val="75000"/>
              </a:schemeClr>
            </a:solidFill>
            <a:latin typeface="Arial Black" panose="020B0A04020102020204" pitchFamily="34" charset="0"/>
          </a:endParaRPr>
        </a:p>
      </xdr:txBody>
    </xdr:sp>
    <xdr:clientData/>
  </xdr:twoCellAnchor>
  <xdr:twoCellAnchor>
    <xdr:from>
      <xdr:col>7</xdr:col>
      <xdr:colOff>457200</xdr:colOff>
      <xdr:row>4</xdr:row>
      <xdr:rowOff>45720</xdr:rowOff>
    </xdr:from>
    <xdr:to>
      <xdr:col>9</xdr:col>
      <xdr:colOff>647700</xdr:colOff>
      <xdr:row>5</xdr:row>
      <xdr:rowOff>137160</xdr:rowOff>
    </xdr:to>
    <xdr:sp macro="" textlink="">
      <xdr:nvSpPr>
        <xdr:cNvPr id="6" name="TextBox 5">
          <a:extLst>
            <a:ext uri="{FF2B5EF4-FFF2-40B4-BE49-F238E27FC236}">
              <a16:creationId xmlns:a16="http://schemas.microsoft.com/office/drawing/2014/main" id="{027248CD-F40A-48E3-9C5E-1568A6E63364}"/>
            </a:ext>
          </a:extLst>
        </xdr:cNvPr>
        <xdr:cNvSpPr txBox="1"/>
      </xdr:nvSpPr>
      <xdr:spPr>
        <a:xfrm>
          <a:off x="5821680" y="838200"/>
          <a:ext cx="1531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a:solidFill>
                <a:schemeClr val="accent2"/>
              </a:solidFill>
              <a:latin typeface="Arial Black" panose="020B0A04020102020204" pitchFamily="34" charset="0"/>
            </a:rPr>
            <a:t>Active</a:t>
          </a:r>
          <a:r>
            <a:rPr lang="en-IN" sz="1050" baseline="0">
              <a:solidFill>
                <a:schemeClr val="accent2"/>
              </a:solidFill>
              <a:latin typeface="Arial Black" panose="020B0A04020102020204" pitchFamily="34" charset="0"/>
            </a:rPr>
            <a:t> employees</a:t>
          </a:r>
          <a:endParaRPr lang="en-IN" sz="1050">
            <a:solidFill>
              <a:schemeClr val="accent2"/>
            </a:solidFill>
            <a:latin typeface="Arial Black" panose="020B0A04020102020204" pitchFamily="34" charset="0"/>
          </a:endParaRPr>
        </a:p>
      </xdr:txBody>
    </xdr:sp>
    <xdr:clientData/>
  </xdr:twoCellAnchor>
  <xdr:twoCellAnchor>
    <xdr:from>
      <xdr:col>10</xdr:col>
      <xdr:colOff>106680</xdr:colOff>
      <xdr:row>4</xdr:row>
      <xdr:rowOff>53340</xdr:rowOff>
    </xdr:from>
    <xdr:to>
      <xdr:col>12</xdr:col>
      <xdr:colOff>541020</xdr:colOff>
      <xdr:row>5</xdr:row>
      <xdr:rowOff>144780</xdr:rowOff>
    </xdr:to>
    <xdr:sp macro="" textlink="">
      <xdr:nvSpPr>
        <xdr:cNvPr id="7" name="TextBox 6">
          <a:extLst>
            <a:ext uri="{FF2B5EF4-FFF2-40B4-BE49-F238E27FC236}">
              <a16:creationId xmlns:a16="http://schemas.microsoft.com/office/drawing/2014/main" id="{C24A03AD-C56A-4DEE-944D-0B5D0EC88673}"/>
            </a:ext>
          </a:extLst>
        </xdr:cNvPr>
        <xdr:cNvSpPr txBox="1"/>
      </xdr:nvSpPr>
      <xdr:spPr>
        <a:xfrm>
          <a:off x="7482840" y="845820"/>
          <a:ext cx="177546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a:solidFill>
                <a:schemeClr val="accent2"/>
              </a:solidFill>
              <a:latin typeface="Arial Black" panose="020B0A04020102020204" pitchFamily="34" charset="0"/>
            </a:rPr>
            <a:t>Attrition Rate</a:t>
          </a:r>
          <a:r>
            <a:rPr lang="en-IN" sz="1050" baseline="0">
              <a:solidFill>
                <a:schemeClr val="accent2"/>
              </a:solidFill>
              <a:latin typeface="Arial Black" panose="020B0A04020102020204" pitchFamily="34" charset="0"/>
            </a:rPr>
            <a:t> </a:t>
          </a:r>
          <a:endParaRPr lang="en-IN" sz="1050">
            <a:solidFill>
              <a:schemeClr val="accent2"/>
            </a:solidFill>
            <a:latin typeface="Arial Black" panose="020B0A04020102020204" pitchFamily="34" charset="0"/>
          </a:endParaRPr>
        </a:p>
      </xdr:txBody>
    </xdr:sp>
    <xdr:clientData/>
  </xdr:twoCellAnchor>
  <xdr:twoCellAnchor>
    <xdr:from>
      <xdr:col>13</xdr:col>
      <xdr:colOff>0</xdr:colOff>
      <xdr:row>4</xdr:row>
      <xdr:rowOff>53340</xdr:rowOff>
    </xdr:from>
    <xdr:to>
      <xdr:col>15</xdr:col>
      <xdr:colOff>30480</xdr:colOff>
      <xdr:row>5</xdr:row>
      <xdr:rowOff>144780</xdr:rowOff>
    </xdr:to>
    <xdr:sp macro="" textlink="">
      <xdr:nvSpPr>
        <xdr:cNvPr id="8" name="TextBox 7">
          <a:extLst>
            <a:ext uri="{FF2B5EF4-FFF2-40B4-BE49-F238E27FC236}">
              <a16:creationId xmlns:a16="http://schemas.microsoft.com/office/drawing/2014/main" id="{758F315D-2210-4129-B2B8-A67DEEA13B2A}"/>
            </a:ext>
          </a:extLst>
        </xdr:cNvPr>
        <xdr:cNvSpPr txBox="1"/>
      </xdr:nvSpPr>
      <xdr:spPr>
        <a:xfrm>
          <a:off x="9387840" y="845820"/>
          <a:ext cx="137160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a:solidFill>
                <a:schemeClr val="accent2"/>
              </a:solidFill>
              <a:latin typeface="Arial Black" panose="020B0A04020102020204" pitchFamily="34" charset="0"/>
            </a:rPr>
            <a:t>Average</a:t>
          </a:r>
          <a:r>
            <a:rPr lang="en-IN" sz="1050" baseline="0">
              <a:solidFill>
                <a:schemeClr val="accent2"/>
              </a:solidFill>
              <a:latin typeface="Arial Black" panose="020B0A04020102020204" pitchFamily="34" charset="0"/>
            </a:rPr>
            <a:t> Age</a:t>
          </a:r>
          <a:endParaRPr lang="en-IN" sz="1050">
            <a:solidFill>
              <a:schemeClr val="accent2"/>
            </a:solidFill>
            <a:latin typeface="Arial Black" panose="020B0A04020102020204" pitchFamily="34" charset="0"/>
          </a:endParaRPr>
        </a:p>
      </xdr:txBody>
    </xdr:sp>
    <xdr:clientData/>
  </xdr:twoCellAnchor>
  <xdr:twoCellAnchor>
    <xdr:from>
      <xdr:col>7</xdr:col>
      <xdr:colOff>457200</xdr:colOff>
      <xdr:row>5</xdr:row>
      <xdr:rowOff>137160</xdr:rowOff>
    </xdr:from>
    <xdr:to>
      <xdr:col>9</xdr:col>
      <xdr:colOff>647700</xdr:colOff>
      <xdr:row>8</xdr:row>
      <xdr:rowOff>106680</xdr:rowOff>
    </xdr:to>
    <xdr:sp macro="" textlink="KPI!D8">
      <xdr:nvSpPr>
        <xdr:cNvPr id="9" name="TextBox 8">
          <a:extLst>
            <a:ext uri="{FF2B5EF4-FFF2-40B4-BE49-F238E27FC236}">
              <a16:creationId xmlns:a16="http://schemas.microsoft.com/office/drawing/2014/main" id="{D8DAD76E-BB7D-4E12-AF52-E01281CEE53D}"/>
            </a:ext>
          </a:extLst>
        </xdr:cNvPr>
        <xdr:cNvSpPr txBox="1"/>
      </xdr:nvSpPr>
      <xdr:spPr>
        <a:xfrm>
          <a:off x="5821680" y="1127760"/>
          <a:ext cx="1531620" cy="563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4C60D9-A723-405D-895A-CAB29C1BD39A}" type="TxLink">
            <a:rPr lang="en-US" sz="2400" b="0" i="0" u="none" strike="noStrike">
              <a:solidFill>
                <a:schemeClr val="accent1">
                  <a:lumMod val="75000"/>
                </a:schemeClr>
              </a:solidFill>
              <a:latin typeface="Arial Black" panose="020B0A04020102020204" pitchFamily="34" charset="0"/>
              <a:ea typeface="Calibri"/>
              <a:cs typeface="Calibri"/>
            </a:rPr>
            <a:pPr algn="ctr"/>
            <a:t>1233</a:t>
          </a:fld>
          <a:endParaRPr lang="en-IN" sz="2400">
            <a:solidFill>
              <a:schemeClr val="accent1">
                <a:lumMod val="75000"/>
              </a:schemeClr>
            </a:solidFill>
            <a:latin typeface="Arial Black" panose="020B0A04020102020204" pitchFamily="34" charset="0"/>
          </a:endParaRPr>
        </a:p>
      </xdr:txBody>
    </xdr:sp>
    <xdr:clientData/>
  </xdr:twoCellAnchor>
  <xdr:twoCellAnchor>
    <xdr:from>
      <xdr:col>10</xdr:col>
      <xdr:colOff>106680</xdr:colOff>
      <xdr:row>5</xdr:row>
      <xdr:rowOff>144780</xdr:rowOff>
    </xdr:from>
    <xdr:to>
      <xdr:col>12</xdr:col>
      <xdr:colOff>541020</xdr:colOff>
      <xdr:row>8</xdr:row>
      <xdr:rowOff>114300</xdr:rowOff>
    </xdr:to>
    <xdr:sp macro="" textlink="KPI!E8">
      <xdr:nvSpPr>
        <xdr:cNvPr id="10" name="TextBox 9">
          <a:extLst>
            <a:ext uri="{FF2B5EF4-FFF2-40B4-BE49-F238E27FC236}">
              <a16:creationId xmlns:a16="http://schemas.microsoft.com/office/drawing/2014/main" id="{A28B7157-0F9B-4B0F-9DE4-7473EFCD5013}"/>
            </a:ext>
          </a:extLst>
        </xdr:cNvPr>
        <xdr:cNvSpPr txBox="1"/>
      </xdr:nvSpPr>
      <xdr:spPr>
        <a:xfrm>
          <a:off x="7482840" y="1135380"/>
          <a:ext cx="1775460" cy="563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C4C82AA-937F-4805-833B-4B9FB1948226}" type="TxLink">
            <a:rPr lang="en-US" sz="2400" b="0" i="0" u="none" strike="noStrike">
              <a:solidFill>
                <a:schemeClr val="accent1">
                  <a:lumMod val="75000"/>
                </a:schemeClr>
              </a:solidFill>
              <a:latin typeface="Arial Black" panose="020B0A04020102020204" pitchFamily="34" charset="0"/>
              <a:ea typeface="Calibri"/>
              <a:cs typeface="Calibri"/>
            </a:rPr>
            <a:pPr algn="ctr"/>
            <a:t>16.12%</a:t>
          </a:fld>
          <a:endParaRPr lang="en-IN" sz="2400">
            <a:solidFill>
              <a:schemeClr val="accent1">
                <a:lumMod val="75000"/>
              </a:schemeClr>
            </a:solidFill>
            <a:latin typeface="Arial Black" panose="020B0A04020102020204" pitchFamily="34" charset="0"/>
          </a:endParaRPr>
        </a:p>
      </xdr:txBody>
    </xdr:sp>
    <xdr:clientData/>
  </xdr:twoCellAnchor>
  <xdr:twoCellAnchor>
    <xdr:from>
      <xdr:col>13</xdr:col>
      <xdr:colOff>0</xdr:colOff>
      <xdr:row>5</xdr:row>
      <xdr:rowOff>144780</xdr:rowOff>
    </xdr:from>
    <xdr:to>
      <xdr:col>15</xdr:col>
      <xdr:colOff>30480</xdr:colOff>
      <xdr:row>8</xdr:row>
      <xdr:rowOff>121920</xdr:rowOff>
    </xdr:to>
    <xdr:sp macro="" textlink="KPI!C8">
      <xdr:nvSpPr>
        <xdr:cNvPr id="11" name="TextBox 10">
          <a:extLst>
            <a:ext uri="{FF2B5EF4-FFF2-40B4-BE49-F238E27FC236}">
              <a16:creationId xmlns:a16="http://schemas.microsoft.com/office/drawing/2014/main" id="{3DF740B2-7F36-48A7-BB28-DAC418B7ECD2}"/>
            </a:ext>
          </a:extLst>
        </xdr:cNvPr>
        <xdr:cNvSpPr txBox="1"/>
      </xdr:nvSpPr>
      <xdr:spPr>
        <a:xfrm>
          <a:off x="9387840" y="1135380"/>
          <a:ext cx="1371600"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B0120B-A29F-4E65-84BF-70843317CB72}" type="TxLink">
            <a:rPr lang="en-US" sz="2400" b="0" i="0" u="none" strike="noStrike">
              <a:solidFill>
                <a:schemeClr val="accent1">
                  <a:lumMod val="75000"/>
                </a:schemeClr>
              </a:solidFill>
              <a:latin typeface="Arial Black" panose="020B0A04020102020204" pitchFamily="34" charset="0"/>
              <a:ea typeface="Calibri"/>
              <a:cs typeface="Calibri"/>
            </a:rPr>
            <a:pPr algn="ctr"/>
            <a:t>37</a:t>
          </a:fld>
          <a:endParaRPr lang="en-IN" sz="2400">
            <a:solidFill>
              <a:schemeClr val="accent1">
                <a:lumMod val="75000"/>
              </a:schemeClr>
            </a:solidFill>
            <a:latin typeface="Arial Black" panose="020B0A04020102020204" pitchFamily="34" charset="0"/>
          </a:endParaRPr>
        </a:p>
      </xdr:txBody>
    </xdr:sp>
    <xdr:clientData/>
  </xdr:twoCellAnchor>
  <xdr:oneCellAnchor>
    <xdr:from>
      <xdr:col>4</xdr:col>
      <xdr:colOff>647701</xdr:colOff>
      <xdr:row>5</xdr:row>
      <xdr:rowOff>167641</xdr:rowOff>
    </xdr:from>
    <xdr:ext cx="175259" cy="175259"/>
    <xdr:pic>
      <xdr:nvPicPr>
        <xdr:cNvPr id="12" name="image4.png">
          <a:extLst>
            <a:ext uri="{FF2B5EF4-FFF2-40B4-BE49-F238E27FC236}">
              <a16:creationId xmlns:a16="http://schemas.microsoft.com/office/drawing/2014/main" id="{93CE9A67-8907-4050-AF05-270130695A63}"/>
            </a:ext>
          </a:extLst>
        </xdr:cNvPr>
        <xdr:cNvPicPr preferRelativeResize="0"/>
      </xdr:nvPicPr>
      <xdr:blipFill>
        <a:blip xmlns:r="http://schemas.openxmlformats.org/officeDocument/2006/relationships" r:embed="rId1" cstate="print"/>
        <a:stretch>
          <a:fillRect/>
        </a:stretch>
      </xdr:blipFill>
      <xdr:spPr>
        <a:xfrm>
          <a:off x="4000501" y="1158241"/>
          <a:ext cx="175259" cy="175259"/>
        </a:xfrm>
        <a:prstGeom prst="rect">
          <a:avLst/>
        </a:prstGeom>
        <a:noFill/>
      </xdr:spPr>
    </xdr:pic>
    <xdr:clientData fLocksWithSheet="0"/>
  </xdr:oneCellAnchor>
  <xdr:oneCellAnchor>
    <xdr:from>
      <xdr:col>7</xdr:col>
      <xdr:colOff>0</xdr:colOff>
      <xdr:row>5</xdr:row>
      <xdr:rowOff>167640</xdr:rowOff>
    </xdr:from>
    <xdr:ext cx="297179" cy="251460"/>
    <xdr:pic>
      <xdr:nvPicPr>
        <xdr:cNvPr id="13" name="image7.png">
          <a:extLst>
            <a:ext uri="{FF2B5EF4-FFF2-40B4-BE49-F238E27FC236}">
              <a16:creationId xmlns:a16="http://schemas.microsoft.com/office/drawing/2014/main" id="{32337A87-A6CF-4C68-BADB-A14A370CDCB5}"/>
            </a:ext>
          </a:extLst>
        </xdr:cNvPr>
        <xdr:cNvPicPr preferRelativeResize="0"/>
      </xdr:nvPicPr>
      <xdr:blipFill>
        <a:blip xmlns:r="http://schemas.openxmlformats.org/officeDocument/2006/relationships" r:embed="rId2" cstate="print"/>
        <a:stretch>
          <a:fillRect/>
        </a:stretch>
      </xdr:blipFill>
      <xdr:spPr>
        <a:xfrm>
          <a:off x="5364480" y="1158240"/>
          <a:ext cx="297179" cy="251460"/>
        </a:xfrm>
        <a:prstGeom prst="rect">
          <a:avLst/>
        </a:prstGeom>
        <a:noFill/>
      </xdr:spPr>
    </xdr:pic>
    <xdr:clientData fLocksWithSheet="0"/>
  </xdr:oneCellAnchor>
  <xdr:oneCellAnchor>
    <xdr:from>
      <xdr:col>9</xdr:col>
      <xdr:colOff>335280</xdr:colOff>
      <xdr:row>5</xdr:row>
      <xdr:rowOff>175260</xdr:rowOff>
    </xdr:from>
    <xdr:ext cx="243840" cy="144780"/>
    <xdr:pic>
      <xdr:nvPicPr>
        <xdr:cNvPr id="14" name="image5.png">
          <a:extLst>
            <a:ext uri="{FF2B5EF4-FFF2-40B4-BE49-F238E27FC236}">
              <a16:creationId xmlns:a16="http://schemas.microsoft.com/office/drawing/2014/main" id="{71F130ED-5873-450A-880F-C65251383061}"/>
            </a:ext>
          </a:extLst>
        </xdr:cNvPr>
        <xdr:cNvPicPr preferRelativeResize="0"/>
      </xdr:nvPicPr>
      <xdr:blipFill>
        <a:blip xmlns:r="http://schemas.openxmlformats.org/officeDocument/2006/relationships" r:embed="rId3" cstate="print"/>
        <a:stretch>
          <a:fillRect/>
        </a:stretch>
      </xdr:blipFill>
      <xdr:spPr>
        <a:xfrm>
          <a:off x="7040880" y="1165860"/>
          <a:ext cx="243840" cy="144780"/>
        </a:xfrm>
        <a:prstGeom prst="rect">
          <a:avLst/>
        </a:prstGeom>
        <a:noFill/>
      </xdr:spPr>
    </xdr:pic>
    <xdr:clientData fLocksWithSheet="0"/>
  </xdr:oneCellAnchor>
  <xdr:oneCellAnchor>
    <xdr:from>
      <xdr:col>12</xdr:col>
      <xdr:colOff>167641</xdr:colOff>
      <xdr:row>6</xdr:row>
      <xdr:rowOff>0</xdr:rowOff>
    </xdr:from>
    <xdr:ext cx="304800" cy="167639"/>
    <xdr:pic>
      <xdr:nvPicPr>
        <xdr:cNvPr id="15" name="image2.png">
          <a:extLst>
            <a:ext uri="{FF2B5EF4-FFF2-40B4-BE49-F238E27FC236}">
              <a16:creationId xmlns:a16="http://schemas.microsoft.com/office/drawing/2014/main" id="{9687DB4C-5E55-49BF-BC6B-61C7419EE8A8}"/>
            </a:ext>
          </a:extLst>
        </xdr:cNvPr>
        <xdr:cNvPicPr preferRelativeResize="0"/>
      </xdr:nvPicPr>
      <xdr:blipFill>
        <a:blip xmlns:r="http://schemas.openxmlformats.org/officeDocument/2006/relationships" r:embed="rId4" cstate="print"/>
        <a:stretch>
          <a:fillRect/>
        </a:stretch>
      </xdr:blipFill>
      <xdr:spPr>
        <a:xfrm>
          <a:off x="8884921" y="1188720"/>
          <a:ext cx="304800" cy="167639"/>
        </a:xfrm>
        <a:prstGeom prst="rect">
          <a:avLst/>
        </a:prstGeom>
        <a:noFill/>
      </xdr:spPr>
    </xdr:pic>
    <xdr:clientData fLocksWithSheet="0"/>
  </xdr:oneCellAnchor>
  <xdr:oneCellAnchor>
    <xdr:from>
      <xdr:col>14</xdr:col>
      <xdr:colOff>434341</xdr:colOff>
      <xdr:row>5</xdr:row>
      <xdr:rowOff>190500</xdr:rowOff>
    </xdr:from>
    <xdr:ext cx="205740" cy="190500"/>
    <xdr:pic>
      <xdr:nvPicPr>
        <xdr:cNvPr id="16" name="image6.png">
          <a:extLst>
            <a:ext uri="{FF2B5EF4-FFF2-40B4-BE49-F238E27FC236}">
              <a16:creationId xmlns:a16="http://schemas.microsoft.com/office/drawing/2014/main" id="{CA2E807E-8FE1-49EF-9A30-BAE110B0DF78}"/>
            </a:ext>
          </a:extLst>
        </xdr:cNvPr>
        <xdr:cNvPicPr preferRelativeResize="0"/>
      </xdr:nvPicPr>
      <xdr:blipFill>
        <a:blip xmlns:r="http://schemas.openxmlformats.org/officeDocument/2006/relationships" r:embed="rId5" cstate="print"/>
        <a:stretch>
          <a:fillRect/>
        </a:stretch>
      </xdr:blipFill>
      <xdr:spPr>
        <a:xfrm>
          <a:off x="10492741" y="1181100"/>
          <a:ext cx="205740" cy="190500"/>
        </a:xfrm>
        <a:prstGeom prst="rect">
          <a:avLst/>
        </a:prstGeom>
        <a:noFill/>
      </xdr:spPr>
    </xdr:pic>
    <xdr:clientData fLocksWithSheet="0"/>
  </xdr:oneCellAnchor>
  <xdr:twoCellAnchor>
    <xdr:from>
      <xdr:col>3</xdr:col>
      <xdr:colOff>152399</xdr:colOff>
      <xdr:row>0</xdr:row>
      <xdr:rowOff>121920</xdr:rowOff>
    </xdr:from>
    <xdr:to>
      <xdr:col>9</xdr:col>
      <xdr:colOff>414866</xdr:colOff>
      <xdr:row>3</xdr:row>
      <xdr:rowOff>60960</xdr:rowOff>
    </xdr:to>
    <xdr:sp macro="" textlink="">
      <xdr:nvSpPr>
        <xdr:cNvPr id="17" name="TextBox 16">
          <a:extLst>
            <a:ext uri="{FF2B5EF4-FFF2-40B4-BE49-F238E27FC236}">
              <a16:creationId xmlns:a16="http://schemas.microsoft.com/office/drawing/2014/main" id="{4C8AF11D-C016-02D3-F0E0-FB83713B4239}"/>
            </a:ext>
          </a:extLst>
        </xdr:cNvPr>
        <xdr:cNvSpPr txBox="1"/>
      </xdr:nvSpPr>
      <xdr:spPr>
        <a:xfrm>
          <a:off x="3496732" y="121920"/>
          <a:ext cx="4275667" cy="52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2400" b="1">
              <a:solidFill>
                <a:schemeClr val="accent1">
                  <a:lumMod val="75000"/>
                </a:schemeClr>
              </a:solidFill>
              <a:latin typeface="Arial Narrow" panose="020B0606020202030204" pitchFamily="34" charset="0"/>
            </a:rPr>
            <a:t>HR ANALYTICS</a:t>
          </a:r>
          <a:r>
            <a:rPr lang="en-IN" sz="2400" b="1" baseline="0">
              <a:solidFill>
                <a:schemeClr val="accent1">
                  <a:lumMod val="75000"/>
                </a:schemeClr>
              </a:solidFill>
              <a:latin typeface="Arial Narrow" panose="020B0606020202030204" pitchFamily="34" charset="0"/>
            </a:rPr>
            <a:t> DASHBOARD  </a:t>
          </a:r>
          <a:endParaRPr lang="en-IN" sz="2400" b="1">
            <a:solidFill>
              <a:schemeClr val="accent1">
                <a:lumMod val="75000"/>
              </a:schemeClr>
            </a:solidFill>
            <a:latin typeface="Arial Narrow" panose="020B0606020202030204" pitchFamily="34" charset="0"/>
          </a:endParaRPr>
        </a:p>
      </xdr:txBody>
    </xdr:sp>
    <xdr:clientData/>
  </xdr:twoCellAnchor>
  <xdr:twoCellAnchor>
    <xdr:from>
      <xdr:col>9</xdr:col>
      <xdr:colOff>524934</xdr:colOff>
      <xdr:row>0</xdr:row>
      <xdr:rowOff>121920</xdr:rowOff>
    </xdr:from>
    <xdr:to>
      <xdr:col>15</xdr:col>
      <xdr:colOff>38100</xdr:colOff>
      <xdr:row>3</xdr:row>
      <xdr:rowOff>60960</xdr:rowOff>
    </xdr:to>
    <xdr:sp macro="" textlink="">
      <xdr:nvSpPr>
        <xdr:cNvPr id="18" name="TextBox 17">
          <a:extLst>
            <a:ext uri="{FF2B5EF4-FFF2-40B4-BE49-F238E27FC236}">
              <a16:creationId xmlns:a16="http://schemas.microsoft.com/office/drawing/2014/main" id="{0DBCC5B5-E5F6-4B88-ADE8-6F675CDB7410}"/>
            </a:ext>
          </a:extLst>
        </xdr:cNvPr>
        <xdr:cNvSpPr txBox="1"/>
      </xdr:nvSpPr>
      <xdr:spPr>
        <a:xfrm>
          <a:off x="7882467" y="121920"/>
          <a:ext cx="3526366" cy="52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baseline="0">
              <a:solidFill>
                <a:schemeClr val="accent1">
                  <a:lumMod val="75000"/>
                </a:schemeClr>
              </a:solidFill>
              <a:latin typeface="Arial Narrow" panose="020B0606020202030204" pitchFamily="34" charset="0"/>
            </a:rPr>
            <a:t>JOB SATISFACTION RATE </a:t>
          </a:r>
          <a:endParaRPr lang="en-IN" sz="1800" b="1">
            <a:solidFill>
              <a:schemeClr val="accent1">
                <a:lumMod val="75000"/>
              </a:schemeClr>
            </a:solidFill>
            <a:latin typeface="Arial Narrow" panose="020B0606020202030204" pitchFamily="34" charset="0"/>
          </a:endParaRPr>
        </a:p>
      </xdr:txBody>
    </xdr:sp>
    <xdr:clientData/>
  </xdr:twoCellAnchor>
  <xdr:oneCellAnchor>
    <xdr:from>
      <xdr:col>9</xdr:col>
      <xdr:colOff>557953</xdr:colOff>
      <xdr:row>0</xdr:row>
      <xdr:rowOff>186266</xdr:rowOff>
    </xdr:from>
    <xdr:ext cx="502920" cy="373380"/>
    <xdr:pic>
      <xdr:nvPicPr>
        <xdr:cNvPr id="19" name="image3.png">
          <a:extLst>
            <a:ext uri="{FF2B5EF4-FFF2-40B4-BE49-F238E27FC236}">
              <a16:creationId xmlns:a16="http://schemas.microsoft.com/office/drawing/2014/main" id="{DC6D8E2E-22FF-4046-8C0F-6518392236FC}"/>
            </a:ext>
          </a:extLst>
        </xdr:cNvPr>
        <xdr:cNvPicPr preferRelativeResize="0"/>
      </xdr:nvPicPr>
      <xdr:blipFill>
        <a:blip xmlns:r="http://schemas.openxmlformats.org/officeDocument/2006/relationships" r:embed="rId6" cstate="print"/>
        <a:stretch>
          <a:fillRect/>
        </a:stretch>
      </xdr:blipFill>
      <xdr:spPr>
        <a:xfrm>
          <a:off x="7915486" y="186266"/>
          <a:ext cx="502920" cy="373380"/>
        </a:xfrm>
        <a:prstGeom prst="rect">
          <a:avLst/>
        </a:prstGeom>
        <a:noFill/>
      </xdr:spPr>
    </xdr:pic>
    <xdr:clientData fLocksWithSheet="0"/>
  </xdr:oneCellAnchor>
  <xdr:oneCellAnchor>
    <xdr:from>
      <xdr:col>16</xdr:col>
      <xdr:colOff>487680</xdr:colOff>
      <xdr:row>3</xdr:row>
      <xdr:rowOff>99060</xdr:rowOff>
    </xdr:from>
    <xdr:ext cx="184731" cy="264560"/>
    <xdr:sp macro="" textlink="">
      <xdr:nvSpPr>
        <xdr:cNvPr id="20" name="TextBox 19">
          <a:extLst>
            <a:ext uri="{FF2B5EF4-FFF2-40B4-BE49-F238E27FC236}">
              <a16:creationId xmlns:a16="http://schemas.microsoft.com/office/drawing/2014/main" id="{0E15B0D1-2D76-8361-F4F1-35E3024D82A8}"/>
            </a:ext>
          </a:extLst>
        </xdr:cNvPr>
        <xdr:cNvSpPr txBox="1"/>
      </xdr:nvSpPr>
      <xdr:spPr>
        <a:xfrm>
          <a:off x="11887200" y="6934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3</xdr:col>
      <xdr:colOff>246381</xdr:colOff>
      <xdr:row>1</xdr:row>
      <xdr:rowOff>21169</xdr:rowOff>
    </xdr:from>
    <xdr:ext cx="472439" cy="335279"/>
    <xdr:pic>
      <xdr:nvPicPr>
        <xdr:cNvPr id="21" name="image1.png">
          <a:extLst>
            <a:ext uri="{FF2B5EF4-FFF2-40B4-BE49-F238E27FC236}">
              <a16:creationId xmlns:a16="http://schemas.microsoft.com/office/drawing/2014/main" id="{E71B5713-B955-4EB0-98A5-FC2E596DF3D3}"/>
            </a:ext>
          </a:extLst>
        </xdr:cNvPr>
        <xdr:cNvPicPr preferRelativeResize="0"/>
      </xdr:nvPicPr>
      <xdr:blipFill>
        <a:blip xmlns:r="http://schemas.openxmlformats.org/officeDocument/2006/relationships" r:embed="rId7" cstate="print"/>
        <a:stretch>
          <a:fillRect/>
        </a:stretch>
      </xdr:blipFill>
      <xdr:spPr>
        <a:xfrm>
          <a:off x="3590714" y="215902"/>
          <a:ext cx="472439" cy="335279"/>
        </a:xfrm>
        <a:prstGeom prst="rect">
          <a:avLst/>
        </a:prstGeom>
        <a:noFill/>
      </xdr:spPr>
    </xdr:pic>
    <xdr:clientData fLocksWithSheet="0"/>
  </xdr:oneCellAnchor>
  <xdr:twoCellAnchor>
    <xdr:from>
      <xdr:col>13</xdr:col>
      <xdr:colOff>640080</xdr:colOff>
      <xdr:row>0</xdr:row>
      <xdr:rowOff>38100</xdr:rowOff>
    </xdr:from>
    <xdr:to>
      <xdr:col>15</xdr:col>
      <xdr:colOff>121920</xdr:colOff>
      <xdr:row>3</xdr:row>
      <xdr:rowOff>152400</xdr:rowOff>
    </xdr:to>
    <xdr:graphicFrame macro="">
      <xdr:nvGraphicFramePr>
        <xdr:cNvPr id="22" name="Chart 21">
          <a:extLst>
            <a:ext uri="{FF2B5EF4-FFF2-40B4-BE49-F238E27FC236}">
              <a16:creationId xmlns:a16="http://schemas.microsoft.com/office/drawing/2014/main" id="{24CA9BE4-73E6-4779-BD48-4A51607CA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182880</xdr:colOff>
      <xdr:row>1</xdr:row>
      <xdr:rowOff>30480</xdr:rowOff>
    </xdr:from>
    <xdr:to>
      <xdr:col>14</xdr:col>
      <xdr:colOff>594360</xdr:colOff>
      <xdr:row>2</xdr:row>
      <xdr:rowOff>167640</xdr:rowOff>
    </xdr:to>
    <xdr:sp macro="" textlink="Rating!B6">
      <xdr:nvSpPr>
        <xdr:cNvPr id="24" name="TextBox 23">
          <a:extLst>
            <a:ext uri="{FF2B5EF4-FFF2-40B4-BE49-F238E27FC236}">
              <a16:creationId xmlns:a16="http://schemas.microsoft.com/office/drawing/2014/main" id="{C36CF522-7000-180B-9BDF-5E9735C037CB}"/>
            </a:ext>
          </a:extLst>
        </xdr:cNvPr>
        <xdr:cNvSpPr txBox="1"/>
      </xdr:nvSpPr>
      <xdr:spPr>
        <a:xfrm>
          <a:off x="10241280" y="228600"/>
          <a:ext cx="4114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CB67F04-0A71-4882-A38B-79C6EADF90D4}" type="TxLink">
            <a:rPr lang="en-US" sz="1050" b="1" i="0" u="none" strike="noStrike">
              <a:solidFill>
                <a:srgbClr val="000000"/>
              </a:solidFill>
              <a:latin typeface="Aptos Narrow" panose="020B0004020202020204" pitchFamily="34" charset="0"/>
              <a:ea typeface="Calibri"/>
              <a:cs typeface="Calibri"/>
            </a:rPr>
            <a:pPr algn="ctr"/>
            <a:t>2.6</a:t>
          </a:fld>
          <a:endParaRPr lang="en-IN" sz="1050" b="1">
            <a:latin typeface="Aptos Narrow" panose="020B0004020202020204" pitchFamily="34" charset="0"/>
          </a:endParaRPr>
        </a:p>
      </xdr:txBody>
    </xdr:sp>
    <xdr:clientData/>
  </xdr:twoCellAnchor>
  <xdr:twoCellAnchor>
    <xdr:from>
      <xdr:col>3</xdr:col>
      <xdr:colOff>167640</xdr:colOff>
      <xdr:row>9</xdr:row>
      <xdr:rowOff>53340</xdr:rowOff>
    </xdr:from>
    <xdr:to>
      <xdr:col>6</xdr:col>
      <xdr:colOff>464820</xdr:colOff>
      <xdr:row>17</xdr:row>
      <xdr:rowOff>106680</xdr:rowOff>
    </xdr:to>
    <xdr:sp macro="" textlink="">
      <xdr:nvSpPr>
        <xdr:cNvPr id="26" name="TextBox 25">
          <a:extLst>
            <a:ext uri="{FF2B5EF4-FFF2-40B4-BE49-F238E27FC236}">
              <a16:creationId xmlns:a16="http://schemas.microsoft.com/office/drawing/2014/main" id="{C65CCD70-7F2C-6F01-84C6-D9E1E746415A}"/>
            </a:ext>
          </a:extLst>
        </xdr:cNvPr>
        <xdr:cNvSpPr txBox="1"/>
      </xdr:nvSpPr>
      <xdr:spPr>
        <a:xfrm>
          <a:off x="2849880" y="1836420"/>
          <a:ext cx="2308860" cy="163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6</xdr:col>
      <xdr:colOff>609600</xdr:colOff>
      <xdr:row>9</xdr:row>
      <xdr:rowOff>68580</xdr:rowOff>
    </xdr:from>
    <xdr:to>
      <xdr:col>11</xdr:col>
      <xdr:colOff>15240</xdr:colOff>
      <xdr:row>17</xdr:row>
      <xdr:rowOff>114300</xdr:rowOff>
    </xdr:to>
    <xdr:sp macro="" textlink="">
      <xdr:nvSpPr>
        <xdr:cNvPr id="27" name="TextBox 26">
          <a:extLst>
            <a:ext uri="{FF2B5EF4-FFF2-40B4-BE49-F238E27FC236}">
              <a16:creationId xmlns:a16="http://schemas.microsoft.com/office/drawing/2014/main" id="{944F59AA-6243-4116-AC82-5C2141CC28E7}"/>
            </a:ext>
          </a:extLst>
        </xdr:cNvPr>
        <xdr:cNvSpPr txBox="1"/>
      </xdr:nvSpPr>
      <xdr:spPr>
        <a:xfrm>
          <a:off x="5303520" y="1851660"/>
          <a:ext cx="2758440" cy="1630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11</xdr:col>
      <xdr:colOff>137160</xdr:colOff>
      <xdr:row>9</xdr:row>
      <xdr:rowOff>76200</xdr:rowOff>
    </xdr:from>
    <xdr:to>
      <xdr:col>15</xdr:col>
      <xdr:colOff>22860</xdr:colOff>
      <xdr:row>17</xdr:row>
      <xdr:rowOff>114300</xdr:rowOff>
    </xdr:to>
    <xdr:sp macro="" textlink="">
      <xdr:nvSpPr>
        <xdr:cNvPr id="28" name="TextBox 27">
          <a:extLst>
            <a:ext uri="{FF2B5EF4-FFF2-40B4-BE49-F238E27FC236}">
              <a16:creationId xmlns:a16="http://schemas.microsoft.com/office/drawing/2014/main" id="{A0583E24-D998-4278-BB41-24ED0E86BB0F}"/>
            </a:ext>
          </a:extLst>
        </xdr:cNvPr>
        <xdr:cNvSpPr txBox="1"/>
      </xdr:nvSpPr>
      <xdr:spPr>
        <a:xfrm>
          <a:off x="8183880" y="1859280"/>
          <a:ext cx="2567940" cy="1623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3</xdr:col>
      <xdr:colOff>373380</xdr:colOff>
      <xdr:row>12</xdr:row>
      <xdr:rowOff>68580</xdr:rowOff>
    </xdr:from>
    <xdr:to>
      <xdr:col>4</xdr:col>
      <xdr:colOff>358140</xdr:colOff>
      <xdr:row>14</xdr:row>
      <xdr:rowOff>137160</xdr:rowOff>
    </xdr:to>
    <xdr:graphicFrame macro="">
      <xdr:nvGraphicFramePr>
        <xdr:cNvPr id="29" name="Chart 28">
          <a:extLst>
            <a:ext uri="{FF2B5EF4-FFF2-40B4-BE49-F238E27FC236}">
              <a16:creationId xmlns:a16="http://schemas.microsoft.com/office/drawing/2014/main" id="{6CF23D42-3FD9-431B-BBD3-F25825971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243840</xdr:colOff>
      <xdr:row>12</xdr:row>
      <xdr:rowOff>83820</xdr:rowOff>
    </xdr:from>
    <xdr:to>
      <xdr:col>6</xdr:col>
      <xdr:colOff>182880</xdr:colOff>
      <xdr:row>14</xdr:row>
      <xdr:rowOff>137160</xdr:rowOff>
    </xdr:to>
    <xdr:graphicFrame macro="">
      <xdr:nvGraphicFramePr>
        <xdr:cNvPr id="30" name="Chart 29">
          <a:extLst>
            <a:ext uri="{FF2B5EF4-FFF2-40B4-BE49-F238E27FC236}">
              <a16:creationId xmlns:a16="http://schemas.microsoft.com/office/drawing/2014/main" id="{2E09998E-E4CC-4FAC-817E-279E785EA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297180</xdr:colOff>
      <xdr:row>14</xdr:row>
      <xdr:rowOff>144780</xdr:rowOff>
    </xdr:from>
    <xdr:to>
      <xdr:col>4</xdr:col>
      <xdr:colOff>487680</xdr:colOff>
      <xdr:row>16</xdr:row>
      <xdr:rowOff>53340</xdr:rowOff>
    </xdr:to>
    <xdr:sp macro="" textlink="">
      <xdr:nvSpPr>
        <xdr:cNvPr id="31" name="TextBox 30">
          <a:extLst>
            <a:ext uri="{FF2B5EF4-FFF2-40B4-BE49-F238E27FC236}">
              <a16:creationId xmlns:a16="http://schemas.microsoft.com/office/drawing/2014/main" id="{961FE21D-A8A0-34A5-C609-21A4F236A011}"/>
            </a:ext>
          </a:extLst>
        </xdr:cNvPr>
        <xdr:cNvSpPr txBox="1"/>
      </xdr:nvSpPr>
      <xdr:spPr>
        <a:xfrm>
          <a:off x="2979420" y="2918460"/>
          <a:ext cx="86106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rgbClr val="993366"/>
              </a:solidFill>
              <a:latin typeface="Arial Black" panose="020B0A04020102020204" pitchFamily="34" charset="0"/>
            </a:rPr>
            <a:t>Female</a:t>
          </a:r>
        </a:p>
      </xdr:txBody>
    </xdr:sp>
    <xdr:clientData/>
  </xdr:twoCellAnchor>
  <xdr:twoCellAnchor>
    <xdr:from>
      <xdr:col>5</xdr:col>
      <xdr:colOff>106680</xdr:colOff>
      <xdr:row>14</xdr:row>
      <xdr:rowOff>144780</xdr:rowOff>
    </xdr:from>
    <xdr:to>
      <xdr:col>6</xdr:col>
      <xdr:colOff>297180</xdr:colOff>
      <xdr:row>16</xdr:row>
      <xdr:rowOff>53340</xdr:rowOff>
    </xdr:to>
    <xdr:sp macro="" textlink="">
      <xdr:nvSpPr>
        <xdr:cNvPr id="32" name="TextBox 31">
          <a:extLst>
            <a:ext uri="{FF2B5EF4-FFF2-40B4-BE49-F238E27FC236}">
              <a16:creationId xmlns:a16="http://schemas.microsoft.com/office/drawing/2014/main" id="{92BD847F-A710-429D-8FF0-CE716E4C981B}"/>
            </a:ext>
          </a:extLst>
        </xdr:cNvPr>
        <xdr:cNvSpPr txBox="1"/>
      </xdr:nvSpPr>
      <xdr:spPr>
        <a:xfrm>
          <a:off x="4130040" y="2918460"/>
          <a:ext cx="86106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accent1">
                  <a:lumMod val="75000"/>
                </a:schemeClr>
              </a:solidFill>
              <a:latin typeface="Arial Black" panose="020B0A04020102020204" pitchFamily="34" charset="0"/>
            </a:rPr>
            <a:t>Male</a:t>
          </a:r>
        </a:p>
      </xdr:txBody>
    </xdr:sp>
    <xdr:clientData/>
  </xdr:twoCellAnchor>
  <xdr:twoCellAnchor>
    <xdr:from>
      <xdr:col>3</xdr:col>
      <xdr:colOff>220980</xdr:colOff>
      <xdr:row>9</xdr:row>
      <xdr:rowOff>106680</xdr:rowOff>
    </xdr:from>
    <xdr:to>
      <xdr:col>6</xdr:col>
      <xdr:colOff>388620</xdr:colOff>
      <xdr:row>10</xdr:row>
      <xdr:rowOff>114300</xdr:rowOff>
    </xdr:to>
    <xdr:sp macro="" textlink="">
      <xdr:nvSpPr>
        <xdr:cNvPr id="33" name="TextBox 32">
          <a:extLst>
            <a:ext uri="{FF2B5EF4-FFF2-40B4-BE49-F238E27FC236}">
              <a16:creationId xmlns:a16="http://schemas.microsoft.com/office/drawing/2014/main" id="{04C4D3D9-8A25-8832-889F-EB87D09225D2}"/>
            </a:ext>
          </a:extLst>
        </xdr:cNvPr>
        <xdr:cNvSpPr txBox="1"/>
      </xdr:nvSpPr>
      <xdr:spPr>
        <a:xfrm>
          <a:off x="2903220" y="1889760"/>
          <a:ext cx="2179320" cy="20574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1">
              <a:solidFill>
                <a:schemeClr val="accent2"/>
              </a:solidFill>
              <a:latin typeface="Arial Black" panose="020B0A04020102020204" pitchFamily="34" charset="0"/>
            </a:rPr>
            <a:t>Total employees by Gender</a:t>
          </a:r>
        </a:p>
      </xdr:txBody>
    </xdr:sp>
    <xdr:clientData/>
  </xdr:twoCellAnchor>
  <xdr:twoCellAnchor editAs="oneCell">
    <xdr:from>
      <xdr:col>15</xdr:col>
      <xdr:colOff>215052</xdr:colOff>
      <xdr:row>0</xdr:row>
      <xdr:rowOff>135468</xdr:rowOff>
    </xdr:from>
    <xdr:to>
      <xdr:col>18</xdr:col>
      <xdr:colOff>161712</xdr:colOff>
      <xdr:row>6</xdr:row>
      <xdr:rowOff>1</xdr:rowOff>
    </xdr:to>
    <mc:AlternateContent xmlns:mc="http://schemas.openxmlformats.org/markup-compatibility/2006" xmlns:a14="http://schemas.microsoft.com/office/drawing/2010/main">
      <mc:Choice Requires="a14">
        <xdr:graphicFrame macro="">
          <xdr:nvGraphicFramePr>
            <xdr:cNvPr id="34" name="Gender 4">
              <a:extLst>
                <a:ext uri="{FF2B5EF4-FFF2-40B4-BE49-F238E27FC236}">
                  <a16:creationId xmlns:a16="http://schemas.microsoft.com/office/drawing/2014/main" id="{BD13FCC3-9AFF-48C4-848D-FC00B2F6BBD3}"/>
                </a:ext>
              </a:extLst>
            </xdr:cNvPr>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mlns="">
        <xdr:sp macro="" textlink="">
          <xdr:nvSpPr>
            <xdr:cNvPr id="0" name=""/>
            <xdr:cNvSpPr>
              <a:spLocks noTextEdit="1"/>
            </xdr:cNvSpPr>
          </xdr:nvSpPr>
          <xdr:spPr>
            <a:xfrm>
              <a:off x="10248052" y="135468"/>
              <a:ext cx="1953260" cy="1032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617220</xdr:colOff>
      <xdr:row>11</xdr:row>
      <xdr:rowOff>53340</xdr:rowOff>
    </xdr:from>
    <xdr:to>
      <xdr:col>11</xdr:col>
      <xdr:colOff>0</xdr:colOff>
      <xdr:row>17</xdr:row>
      <xdr:rowOff>45720</xdr:rowOff>
    </xdr:to>
    <xdr:graphicFrame macro="">
      <xdr:nvGraphicFramePr>
        <xdr:cNvPr id="35" name="Chart 34">
          <a:extLst>
            <a:ext uri="{FF2B5EF4-FFF2-40B4-BE49-F238E27FC236}">
              <a16:creationId xmlns:a16="http://schemas.microsoft.com/office/drawing/2014/main" id="{DFBC2488-7CDA-44E1-990C-5EA7CF517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609600</xdr:colOff>
      <xdr:row>9</xdr:row>
      <xdr:rowOff>114300</xdr:rowOff>
    </xdr:from>
    <xdr:to>
      <xdr:col>10</xdr:col>
      <xdr:colOff>624840</xdr:colOff>
      <xdr:row>10</xdr:row>
      <xdr:rowOff>99060</xdr:rowOff>
    </xdr:to>
    <xdr:sp macro="" textlink="">
      <xdr:nvSpPr>
        <xdr:cNvPr id="36" name="TextBox 35">
          <a:extLst>
            <a:ext uri="{FF2B5EF4-FFF2-40B4-BE49-F238E27FC236}">
              <a16:creationId xmlns:a16="http://schemas.microsoft.com/office/drawing/2014/main" id="{B475F339-9D65-D758-0B13-424DABF01AED}"/>
            </a:ext>
          </a:extLst>
        </xdr:cNvPr>
        <xdr:cNvSpPr txBox="1"/>
      </xdr:nvSpPr>
      <xdr:spPr>
        <a:xfrm>
          <a:off x="5303520" y="1897380"/>
          <a:ext cx="2697480" cy="1828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accent2"/>
              </a:solidFill>
              <a:latin typeface="Arial Black" panose="020B0A04020102020204" pitchFamily="34" charset="0"/>
            </a:rPr>
            <a:t>Education wise Attrition</a:t>
          </a:r>
        </a:p>
      </xdr:txBody>
    </xdr:sp>
    <xdr:clientData/>
  </xdr:twoCellAnchor>
  <xdr:twoCellAnchor>
    <xdr:from>
      <xdr:col>11</xdr:col>
      <xdr:colOff>99060</xdr:colOff>
      <xdr:row>10</xdr:row>
      <xdr:rowOff>68580</xdr:rowOff>
    </xdr:from>
    <xdr:to>
      <xdr:col>15</xdr:col>
      <xdr:colOff>68580</xdr:colOff>
      <xdr:row>17</xdr:row>
      <xdr:rowOff>167640</xdr:rowOff>
    </xdr:to>
    <mc:AlternateContent xmlns:mc="http://schemas.openxmlformats.org/markup-compatibility/2006">
      <mc:Choice xmlns:cx1="http://schemas.microsoft.com/office/drawing/2015/9/8/chartex" Requires="cx1">
        <xdr:graphicFrame macro="">
          <xdr:nvGraphicFramePr>
            <xdr:cNvPr id="37" name="Chart 36">
              <a:extLst>
                <a:ext uri="{FF2B5EF4-FFF2-40B4-BE49-F238E27FC236}">
                  <a16:creationId xmlns:a16="http://schemas.microsoft.com/office/drawing/2014/main" id="{9998F337-81B9-4065-8B17-45609C4DA3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7475220" y="2049780"/>
              <a:ext cx="2651760" cy="1485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167640</xdr:colOff>
      <xdr:row>9</xdr:row>
      <xdr:rowOff>99060</xdr:rowOff>
    </xdr:from>
    <xdr:to>
      <xdr:col>15</xdr:col>
      <xdr:colOff>0</xdr:colOff>
      <xdr:row>10</xdr:row>
      <xdr:rowOff>83820</xdr:rowOff>
    </xdr:to>
    <xdr:sp macro="" textlink="">
      <xdr:nvSpPr>
        <xdr:cNvPr id="40" name="TextBox 39">
          <a:extLst>
            <a:ext uri="{FF2B5EF4-FFF2-40B4-BE49-F238E27FC236}">
              <a16:creationId xmlns:a16="http://schemas.microsoft.com/office/drawing/2014/main" id="{7110DFB9-B531-44E9-B887-DD44FB09BDF0}"/>
            </a:ext>
          </a:extLst>
        </xdr:cNvPr>
        <xdr:cNvSpPr txBox="1"/>
      </xdr:nvSpPr>
      <xdr:spPr>
        <a:xfrm>
          <a:off x="8214360" y="1882140"/>
          <a:ext cx="2514600" cy="1828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accent2"/>
              </a:solidFill>
              <a:latin typeface="Arial Black" panose="020B0A04020102020204" pitchFamily="34" charset="0"/>
            </a:rPr>
            <a:t>Attrition</a:t>
          </a:r>
          <a:r>
            <a:rPr lang="en-IN" sz="1100" baseline="0">
              <a:solidFill>
                <a:schemeClr val="accent2"/>
              </a:solidFill>
              <a:latin typeface="Arial Black" panose="020B0A04020102020204" pitchFamily="34" charset="0"/>
            </a:rPr>
            <a:t> by Job Role</a:t>
          </a:r>
          <a:endParaRPr lang="en-IN" sz="1100">
            <a:solidFill>
              <a:schemeClr val="accent2"/>
            </a:solidFill>
            <a:latin typeface="Arial Black" panose="020B0A04020102020204" pitchFamily="34" charset="0"/>
          </a:endParaRPr>
        </a:p>
      </xdr:txBody>
    </xdr:sp>
    <xdr:clientData/>
  </xdr:twoCellAnchor>
  <xdr:twoCellAnchor>
    <xdr:from>
      <xdr:col>3</xdr:col>
      <xdr:colOff>160020</xdr:colOff>
      <xdr:row>18</xdr:row>
      <xdr:rowOff>76200</xdr:rowOff>
    </xdr:from>
    <xdr:to>
      <xdr:col>6</xdr:col>
      <xdr:colOff>464820</xdr:colOff>
      <xdr:row>26</xdr:row>
      <xdr:rowOff>53340</xdr:rowOff>
    </xdr:to>
    <xdr:sp macro="" textlink="">
      <xdr:nvSpPr>
        <xdr:cNvPr id="41" name="TextBox 40">
          <a:extLst>
            <a:ext uri="{FF2B5EF4-FFF2-40B4-BE49-F238E27FC236}">
              <a16:creationId xmlns:a16="http://schemas.microsoft.com/office/drawing/2014/main" id="{34057A11-D43F-AA36-DA35-62936EBF2EE2}"/>
            </a:ext>
          </a:extLst>
        </xdr:cNvPr>
        <xdr:cNvSpPr txBox="1"/>
      </xdr:nvSpPr>
      <xdr:spPr>
        <a:xfrm>
          <a:off x="2842260" y="3642360"/>
          <a:ext cx="2316480" cy="156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3</xdr:col>
      <xdr:colOff>152400</xdr:colOff>
      <xdr:row>19</xdr:row>
      <xdr:rowOff>7620</xdr:rowOff>
    </xdr:from>
    <xdr:to>
      <xdr:col>6</xdr:col>
      <xdr:colOff>365760</xdr:colOff>
      <xdr:row>26</xdr:row>
      <xdr:rowOff>83820</xdr:rowOff>
    </xdr:to>
    <xdr:graphicFrame macro="">
      <xdr:nvGraphicFramePr>
        <xdr:cNvPr id="42" name="Chart 41">
          <a:extLst>
            <a:ext uri="{FF2B5EF4-FFF2-40B4-BE49-F238E27FC236}">
              <a16:creationId xmlns:a16="http://schemas.microsoft.com/office/drawing/2014/main" id="{0696398F-E388-4199-BC2C-288D2D6C5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167640</xdr:colOff>
      <xdr:row>18</xdr:row>
      <xdr:rowOff>45720</xdr:rowOff>
    </xdr:from>
    <xdr:to>
      <xdr:col>6</xdr:col>
      <xdr:colOff>464820</xdr:colOff>
      <xdr:row>19</xdr:row>
      <xdr:rowOff>68580</xdr:rowOff>
    </xdr:to>
    <xdr:sp macro="" textlink="">
      <xdr:nvSpPr>
        <xdr:cNvPr id="43" name="TextBox 42">
          <a:extLst>
            <a:ext uri="{FF2B5EF4-FFF2-40B4-BE49-F238E27FC236}">
              <a16:creationId xmlns:a16="http://schemas.microsoft.com/office/drawing/2014/main" id="{E8573DC6-AE14-4BFB-969F-F4A995B25F2A}"/>
            </a:ext>
          </a:extLst>
        </xdr:cNvPr>
        <xdr:cNvSpPr txBox="1"/>
      </xdr:nvSpPr>
      <xdr:spPr>
        <a:xfrm>
          <a:off x="2849880" y="3611880"/>
          <a:ext cx="2308860" cy="2209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accent2"/>
              </a:solidFill>
              <a:latin typeface="Arial Black" panose="020B0A04020102020204" pitchFamily="34" charset="0"/>
            </a:rPr>
            <a:t>Department</a:t>
          </a:r>
          <a:r>
            <a:rPr lang="en-IN" sz="1100" baseline="0">
              <a:solidFill>
                <a:schemeClr val="accent2"/>
              </a:solidFill>
              <a:latin typeface="Arial Black" panose="020B0A04020102020204" pitchFamily="34" charset="0"/>
            </a:rPr>
            <a:t> wise Attrition</a:t>
          </a:r>
          <a:endParaRPr lang="en-IN" sz="1100">
            <a:solidFill>
              <a:schemeClr val="accent2"/>
            </a:solidFill>
            <a:latin typeface="Arial Black" panose="020B0A04020102020204" pitchFamily="34" charset="0"/>
          </a:endParaRPr>
        </a:p>
      </xdr:txBody>
    </xdr:sp>
    <xdr:clientData/>
  </xdr:twoCellAnchor>
  <xdr:twoCellAnchor>
    <xdr:from>
      <xdr:col>6</xdr:col>
      <xdr:colOff>609600</xdr:colOff>
      <xdr:row>18</xdr:row>
      <xdr:rowOff>60960</xdr:rowOff>
    </xdr:from>
    <xdr:to>
      <xdr:col>10</xdr:col>
      <xdr:colOff>655320</xdr:colOff>
      <xdr:row>26</xdr:row>
      <xdr:rowOff>45720</xdr:rowOff>
    </xdr:to>
    <xdr:graphicFrame macro="">
      <xdr:nvGraphicFramePr>
        <xdr:cNvPr id="44" name="Chart 43">
          <a:extLst>
            <a:ext uri="{FF2B5EF4-FFF2-40B4-BE49-F238E27FC236}">
              <a16:creationId xmlns:a16="http://schemas.microsoft.com/office/drawing/2014/main" id="{688B2762-905B-466D-9901-1B7352F45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152400</xdr:colOff>
      <xdr:row>18</xdr:row>
      <xdr:rowOff>53340</xdr:rowOff>
    </xdr:from>
    <xdr:to>
      <xdr:col>15</xdr:col>
      <xdr:colOff>7620</xdr:colOff>
      <xdr:row>26</xdr:row>
      <xdr:rowOff>53340</xdr:rowOff>
    </xdr:to>
    <mc:AlternateContent xmlns:mc="http://schemas.openxmlformats.org/markup-compatibility/2006">
      <mc:Choice xmlns:cx2="http://schemas.microsoft.com/office/drawing/2015/10/21/chartex" Requires="cx2">
        <xdr:graphicFrame macro="">
          <xdr:nvGraphicFramePr>
            <xdr:cNvPr id="45" name="Chart 44">
              <a:extLst>
                <a:ext uri="{FF2B5EF4-FFF2-40B4-BE49-F238E27FC236}">
                  <a16:creationId xmlns:a16="http://schemas.microsoft.com/office/drawing/2014/main" id="{05D3A025-1E8B-4B29-9D95-F1044F7D489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7528560" y="3619500"/>
              <a:ext cx="2537460" cy="15849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15</xdr:col>
      <xdr:colOff>205739</xdr:colOff>
      <xdr:row>15</xdr:row>
      <xdr:rowOff>42338</xdr:rowOff>
    </xdr:from>
    <xdr:to>
      <xdr:col>18</xdr:col>
      <xdr:colOff>169332</xdr:colOff>
      <xdr:row>26</xdr:row>
      <xdr:rowOff>57577</xdr:rowOff>
    </xdr:to>
    <mc:AlternateContent xmlns:mc="http://schemas.openxmlformats.org/markup-compatibility/2006" xmlns:a14="http://schemas.microsoft.com/office/drawing/2010/main">
      <mc:Choice Requires="a14">
        <xdr:graphicFrame macro="">
          <xdr:nvGraphicFramePr>
            <xdr:cNvPr id="46" name="Education Field 2">
              <a:extLst>
                <a:ext uri="{FF2B5EF4-FFF2-40B4-BE49-F238E27FC236}">
                  <a16:creationId xmlns:a16="http://schemas.microsoft.com/office/drawing/2014/main" id="{2828329A-9468-4929-A6E7-94A81744B9EE}"/>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10238739" y="2963338"/>
              <a:ext cx="1970193" cy="21573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222674</xdr:colOff>
      <xdr:row>7</xdr:row>
      <xdr:rowOff>65193</xdr:rowOff>
    </xdr:from>
    <xdr:to>
      <xdr:col>18</xdr:col>
      <xdr:colOff>154094</xdr:colOff>
      <xdr:row>14</xdr:row>
      <xdr:rowOff>8466</xdr:rowOff>
    </xdr:to>
    <mc:AlternateContent xmlns:mc="http://schemas.openxmlformats.org/markup-compatibility/2006" xmlns:a14="http://schemas.microsoft.com/office/drawing/2010/main">
      <mc:Choice Requires="a14">
        <xdr:graphicFrame macro="">
          <xdr:nvGraphicFramePr>
            <xdr:cNvPr id="23" name="Department 1">
              <a:extLst>
                <a:ext uri="{FF2B5EF4-FFF2-40B4-BE49-F238E27FC236}">
                  <a16:creationId xmlns:a16="http://schemas.microsoft.com/office/drawing/2014/main" id="{D221475D-06F3-4744-A3A9-BEE71A0860A9}"/>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0255674" y="1428326"/>
              <a:ext cx="1938020" cy="13064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135466</xdr:colOff>
      <xdr:row>10</xdr:row>
      <xdr:rowOff>152402</xdr:rowOff>
    </xdr:from>
    <xdr:to>
      <xdr:col>15</xdr:col>
      <xdr:colOff>25400</xdr:colOff>
      <xdr:row>17</xdr:row>
      <xdr:rowOff>135466</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D3A32B08-9B91-4581-AB44-4E4F6E2F8D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7492999" y="2099735"/>
              <a:ext cx="2565401" cy="134619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430530</xdr:colOff>
      <xdr:row>1</xdr:row>
      <xdr:rowOff>110490</xdr:rowOff>
    </xdr:from>
    <xdr:to>
      <xdr:col>6</xdr:col>
      <xdr:colOff>266700</xdr:colOff>
      <xdr:row>10</xdr:row>
      <xdr:rowOff>83820</xdr:rowOff>
    </xdr:to>
    <xdr:graphicFrame macro="">
      <xdr:nvGraphicFramePr>
        <xdr:cNvPr id="2" name="Chart 1">
          <a:extLst>
            <a:ext uri="{FF2B5EF4-FFF2-40B4-BE49-F238E27FC236}">
              <a16:creationId xmlns:a16="http://schemas.microsoft.com/office/drawing/2014/main" id="{310ACE38-C189-9980-D7E5-29EC31F09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171450</xdr:colOff>
      <xdr:row>2</xdr:row>
      <xdr:rowOff>11430</xdr:rowOff>
    </xdr:from>
    <xdr:to>
      <xdr:col>11</xdr:col>
      <xdr:colOff>22860</xdr:colOff>
      <xdr:row>13</xdr:row>
      <xdr:rowOff>22860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80029FEF-1187-3F6D-6420-AAA9C404E2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32170" y="407670"/>
              <a:ext cx="3204210" cy="21907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754380</xdr:colOff>
      <xdr:row>0</xdr:row>
      <xdr:rowOff>175261</xdr:rowOff>
    </xdr:from>
    <xdr:to>
      <xdr:col>7</xdr:col>
      <xdr:colOff>266700</xdr:colOff>
      <xdr:row>6</xdr:row>
      <xdr:rowOff>129541</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BE8F8C30-8477-4965-FEF5-7134B166EA5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703820" y="175261"/>
              <a:ext cx="18288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oneCellAnchor>
    <xdr:from>
      <xdr:col>4</xdr:col>
      <xdr:colOff>0</xdr:colOff>
      <xdr:row>14</xdr:row>
      <xdr:rowOff>123825</xdr:rowOff>
    </xdr:from>
    <xdr:ext cx="333375" cy="314325"/>
    <xdr:pic>
      <xdr:nvPicPr>
        <xdr:cNvPr id="2" name="image4.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514350</xdr:colOff>
      <xdr:row>14</xdr:row>
      <xdr:rowOff>66675</xdr:rowOff>
    </xdr:from>
    <xdr:ext cx="419100" cy="304800"/>
    <xdr:pic>
      <xdr:nvPicPr>
        <xdr:cNvPr id="3" name="image5.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10</xdr:col>
      <xdr:colOff>438150</xdr:colOff>
      <xdr:row>13</xdr:row>
      <xdr:rowOff>161925</xdr:rowOff>
    </xdr:from>
    <xdr:ext cx="390525" cy="314325"/>
    <xdr:pic>
      <xdr:nvPicPr>
        <xdr:cNvPr id="4" name="image2.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12</xdr:col>
      <xdr:colOff>295275</xdr:colOff>
      <xdr:row>14</xdr:row>
      <xdr:rowOff>142875</xdr:rowOff>
    </xdr:from>
    <xdr:ext cx="295275" cy="266700"/>
    <xdr:pic>
      <xdr:nvPicPr>
        <xdr:cNvPr id="5" name="image6.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428625</xdr:colOff>
      <xdr:row>14</xdr:row>
      <xdr:rowOff>85725</xdr:rowOff>
    </xdr:from>
    <xdr:ext cx="485775" cy="400050"/>
    <xdr:pic>
      <xdr:nvPicPr>
        <xdr:cNvPr id="6" name="image7.pn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10</xdr:row>
      <xdr:rowOff>47625</xdr:rowOff>
    </xdr:from>
    <xdr:ext cx="542925" cy="523875"/>
    <xdr:pic>
      <xdr:nvPicPr>
        <xdr:cNvPr id="7" name="image1.pn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5</xdr:col>
      <xdr:colOff>142875</xdr:colOff>
      <xdr:row>8</xdr:row>
      <xdr:rowOff>19050</xdr:rowOff>
    </xdr:from>
    <xdr:ext cx="723900" cy="628650"/>
    <xdr:pic>
      <xdr:nvPicPr>
        <xdr:cNvPr id="8" name="image3.png">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drawings/drawing2.xml><?xml version="1.0" encoding="utf-8"?>
<c:userShapes xmlns:c="http://schemas.openxmlformats.org/drawingml/2006/chart">
  <cdr:relSizeAnchor xmlns:cdr="http://schemas.openxmlformats.org/drawingml/2006/chartDrawing">
    <cdr:from>
      <cdr:x>0.19912</cdr:x>
      <cdr:y>0.10132</cdr:y>
    </cdr:from>
    <cdr:to>
      <cdr:x>0.79338</cdr:x>
      <cdr:y>0.89784</cdr:y>
    </cdr:to>
    <cdr:sp macro="" textlink="Gender!$B$9">
      <cdr:nvSpPr>
        <cdr:cNvPr id="2" name="TextBox 23">
          <a:extLst xmlns:a="http://schemas.openxmlformats.org/drawingml/2006/main">
            <a:ext uri="{FF2B5EF4-FFF2-40B4-BE49-F238E27FC236}">
              <a16:creationId xmlns:a16="http://schemas.microsoft.com/office/drawing/2014/main" id="{C36CF522-7000-180B-9BDF-5E9735C037CB}"/>
            </a:ext>
          </a:extLst>
        </cdr:cNvPr>
        <cdr:cNvSpPr txBox="1"/>
      </cdr:nvSpPr>
      <cdr:spPr>
        <a:xfrm xmlns:a="http://schemas.openxmlformats.org/drawingml/2006/main" rot="169769">
          <a:off x="130490" y="47094"/>
          <a:ext cx="389426" cy="37024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943F0E80-35E7-4CD6-8DED-3B119F8D18EC}" type="TxLink">
            <a:rPr lang="en-US" sz="900" b="0" i="0" u="none" strike="noStrike">
              <a:solidFill>
                <a:srgbClr val="000000"/>
              </a:solidFill>
              <a:latin typeface="Calibri"/>
              <a:ea typeface="Calibri"/>
              <a:cs typeface="Calibri"/>
            </a:rPr>
            <a:pPr algn="ctr"/>
            <a:t>588</a:t>
          </a:fld>
          <a:endParaRPr lang="en-IN" sz="900" b="1">
            <a:latin typeface="Aptos Narrow" panose="020B0004020202020204" pitchFamily="34"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0.08546</cdr:x>
      <cdr:y>0.09913</cdr:y>
    </cdr:from>
    <cdr:to>
      <cdr:x>0.93527</cdr:x>
      <cdr:y>0.91285</cdr:y>
    </cdr:to>
    <cdr:sp macro="" textlink="Gender!$B$10">
      <cdr:nvSpPr>
        <cdr:cNvPr id="2" name="TextBox 23">
          <a:extLst xmlns:a="http://schemas.openxmlformats.org/drawingml/2006/main">
            <a:ext uri="{FF2B5EF4-FFF2-40B4-BE49-F238E27FC236}">
              <a16:creationId xmlns:a16="http://schemas.microsoft.com/office/drawing/2014/main" id="{C36CF522-7000-180B-9BDF-5E9735C037CB}"/>
            </a:ext>
          </a:extLst>
        </cdr:cNvPr>
        <cdr:cNvSpPr txBox="1"/>
      </cdr:nvSpPr>
      <cdr:spPr>
        <a:xfrm xmlns:a="http://schemas.openxmlformats.org/drawingml/2006/main">
          <a:off x="53396" y="40034"/>
          <a:ext cx="531000" cy="32863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923B9EF1-A440-447D-981F-DDC9BD4A6A30}" type="TxLink">
            <a:rPr lang="en-US" sz="1000" b="0" i="0" u="none" strike="noStrike">
              <a:solidFill>
                <a:srgbClr val="000000"/>
              </a:solidFill>
              <a:latin typeface="Calibri"/>
              <a:ea typeface="Calibri"/>
              <a:cs typeface="Calibri"/>
            </a:rPr>
            <a:pPr algn="ctr"/>
            <a:t>882</a:t>
          </a:fld>
          <a:endParaRPr lang="en-IN" sz="1000" b="1">
            <a:latin typeface="Aptos Narrow" panose="020B000402020202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0.0137</cdr:x>
      <cdr:y>0.01896</cdr:y>
    </cdr:from>
    <cdr:to>
      <cdr:x>0.99726</cdr:x>
      <cdr:y>0.14218</cdr:y>
    </cdr:to>
    <cdr:sp macro="" textlink="">
      <cdr:nvSpPr>
        <cdr:cNvPr id="2" name="TextBox 42">
          <a:extLst xmlns:a="http://schemas.openxmlformats.org/drawingml/2006/main">
            <a:ext uri="{FF2B5EF4-FFF2-40B4-BE49-F238E27FC236}">
              <a16:creationId xmlns:a16="http://schemas.microsoft.com/office/drawing/2014/main" id="{E8573DC6-AE14-4BFB-969F-F4A995B25F2A}"/>
            </a:ext>
          </a:extLst>
        </cdr:cNvPr>
        <cdr:cNvSpPr txBox="1"/>
      </cdr:nvSpPr>
      <cdr:spPr>
        <a:xfrm xmlns:a="http://schemas.openxmlformats.org/drawingml/2006/main">
          <a:off x="38100" y="30480"/>
          <a:ext cx="2735580" cy="19812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100">
              <a:solidFill>
                <a:schemeClr val="accent2"/>
              </a:solidFill>
              <a:latin typeface="Arial Black" panose="020B0A04020102020204" pitchFamily="34" charset="0"/>
            </a:rPr>
            <a:t>Attrition</a:t>
          </a:r>
          <a:r>
            <a:rPr lang="en-IN" sz="1100" baseline="0">
              <a:solidFill>
                <a:schemeClr val="accent2"/>
              </a:solidFill>
              <a:latin typeface="Arial Black" panose="020B0A04020102020204" pitchFamily="34" charset="0"/>
            </a:rPr>
            <a:t> by age Group</a:t>
          </a:r>
          <a:endParaRPr lang="en-IN" sz="1100">
            <a:solidFill>
              <a:schemeClr val="accent2"/>
            </a:solidFill>
            <a:latin typeface="Arial Black" panose="020B0A0402010202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3</xdr:col>
      <xdr:colOff>400050</xdr:colOff>
      <xdr:row>4</xdr:row>
      <xdr:rowOff>106680</xdr:rowOff>
    </xdr:from>
    <xdr:to>
      <xdr:col>5</xdr:col>
      <xdr:colOff>198120</xdr:colOff>
      <xdr:row>8</xdr:row>
      <xdr:rowOff>15240</xdr:rowOff>
    </xdr:to>
    <xdr:graphicFrame macro="">
      <xdr:nvGraphicFramePr>
        <xdr:cNvPr id="2" name="Chart 1">
          <a:extLst>
            <a:ext uri="{FF2B5EF4-FFF2-40B4-BE49-F238E27FC236}">
              <a16:creationId xmlns:a16="http://schemas.microsoft.com/office/drawing/2014/main" id="{C09F2ABD-1F8D-7FF3-022F-DC4418E60B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152400</xdr:colOff>
      <xdr:row>3</xdr:row>
      <xdr:rowOff>129541</xdr:rowOff>
    </xdr:from>
    <xdr:to>
      <xdr:col>8</xdr:col>
      <xdr:colOff>106680</xdr:colOff>
      <xdr:row>8</xdr:row>
      <xdr:rowOff>190501</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DA6BDC2D-02B5-35B9-A847-C6AED292ADA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5303520" y="723901"/>
              <a:ext cx="1295400" cy="1051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304800</xdr:colOff>
      <xdr:row>1</xdr:row>
      <xdr:rowOff>83821</xdr:rowOff>
    </xdr:from>
    <xdr:to>
      <xdr:col>9</xdr:col>
      <xdr:colOff>259080</xdr:colOff>
      <xdr:row>7</xdr:row>
      <xdr:rowOff>30481</xdr:rowOff>
    </xdr:to>
    <mc:AlternateContent xmlns:mc="http://schemas.openxmlformats.org/markup-compatibility/2006" xmlns:a14="http://schemas.microsoft.com/office/drawing/2010/main">
      <mc:Choice Requires="a14">
        <xdr:graphicFrame macro="">
          <xdr:nvGraphicFramePr>
            <xdr:cNvPr id="2" name="Gender 3">
              <a:extLst>
                <a:ext uri="{FF2B5EF4-FFF2-40B4-BE49-F238E27FC236}">
                  <a16:creationId xmlns:a16="http://schemas.microsoft.com/office/drawing/2014/main" id="{885961C9-3950-6B6F-2C6D-8E6A66D3C9A3}"/>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6423660" y="281941"/>
              <a:ext cx="129540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274320</xdr:colOff>
      <xdr:row>1</xdr:row>
      <xdr:rowOff>76201</xdr:rowOff>
    </xdr:from>
    <xdr:to>
      <xdr:col>7</xdr:col>
      <xdr:colOff>190500</xdr:colOff>
      <xdr:row>12</xdr:row>
      <xdr:rowOff>91441</xdr:rowOff>
    </xdr:to>
    <mc:AlternateContent xmlns:mc="http://schemas.openxmlformats.org/markup-compatibility/2006" xmlns:a14="http://schemas.microsoft.com/office/drawing/2010/main">
      <mc:Choice Requires="a14">
        <xdr:graphicFrame macro="">
          <xdr:nvGraphicFramePr>
            <xdr:cNvPr id="3" name="Education Field 1">
              <a:extLst>
                <a:ext uri="{FF2B5EF4-FFF2-40B4-BE49-F238E27FC236}">
                  <a16:creationId xmlns:a16="http://schemas.microsoft.com/office/drawing/2014/main" id="{A8F9727F-0BCF-3855-6C03-1C11D0C74E69}"/>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5052060" y="274321"/>
              <a:ext cx="1257300" cy="2194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1672590</xdr:colOff>
      <xdr:row>11</xdr:row>
      <xdr:rowOff>83820</xdr:rowOff>
    </xdr:from>
    <xdr:to>
      <xdr:col>3</xdr:col>
      <xdr:colOff>53340</xdr:colOff>
      <xdr:row>16</xdr:row>
      <xdr:rowOff>7620</xdr:rowOff>
    </xdr:to>
    <xdr:graphicFrame macro="">
      <xdr:nvGraphicFramePr>
        <xdr:cNvPr id="4" name="Chart 3">
          <a:extLst>
            <a:ext uri="{FF2B5EF4-FFF2-40B4-BE49-F238E27FC236}">
              <a16:creationId xmlns:a16="http://schemas.microsoft.com/office/drawing/2014/main" id="{12BE6FF5-7A75-04FE-80BA-DA24E26E8E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220980</xdr:colOff>
      <xdr:row>7</xdr:row>
      <xdr:rowOff>137160</xdr:rowOff>
    </xdr:from>
    <xdr:to>
      <xdr:col>11</xdr:col>
      <xdr:colOff>83820</xdr:colOff>
      <xdr:row>14</xdr:row>
      <xdr:rowOff>15239</xdr:rowOff>
    </xdr:to>
    <mc:AlternateContent xmlns:mc="http://schemas.openxmlformats.org/markup-compatibility/2006" xmlns:a14="http://schemas.microsoft.com/office/drawing/2010/main">
      <mc:Choice Requires="a14">
        <xdr:graphicFrame macro="">
          <xdr:nvGraphicFramePr>
            <xdr:cNvPr id="5" name="Department">
              <a:extLst>
                <a:ext uri="{FF2B5EF4-FFF2-40B4-BE49-F238E27FC236}">
                  <a16:creationId xmlns:a16="http://schemas.microsoft.com/office/drawing/2014/main" id="{CDB0E1F8-866F-3E8F-32FD-7D7819B9215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010400" y="1524000"/>
              <a:ext cx="1874520" cy="1264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285750</xdr:colOff>
      <xdr:row>3</xdr:row>
      <xdr:rowOff>102870</xdr:rowOff>
    </xdr:from>
    <xdr:to>
      <xdr:col>9</xdr:col>
      <xdr:colOff>205740</xdr:colOff>
      <xdr:row>13</xdr:row>
      <xdr:rowOff>15240</xdr:rowOff>
    </xdr:to>
    <xdr:graphicFrame macro="">
      <xdr:nvGraphicFramePr>
        <xdr:cNvPr id="2" name="Chart 1">
          <a:extLst>
            <a:ext uri="{FF2B5EF4-FFF2-40B4-BE49-F238E27FC236}">
              <a16:creationId xmlns:a16="http://schemas.microsoft.com/office/drawing/2014/main" id="{68C3B50F-57EE-4B42-BC65-CFDBECC887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222564</xdr:colOff>
      <xdr:row>1</xdr:row>
      <xdr:rowOff>118450</xdr:rowOff>
    </xdr:from>
    <xdr:to>
      <xdr:col>11</xdr:col>
      <xdr:colOff>150891</xdr:colOff>
      <xdr:row>12</xdr:row>
      <xdr:rowOff>37723</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41E5C94-8E43-15A3-7E51-4C16ACD876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51964" y="316570"/>
              <a:ext cx="3951687" cy="209859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807343</xdr:colOff>
      <xdr:row>13</xdr:row>
      <xdr:rowOff>117772</xdr:rowOff>
    </xdr:from>
    <xdr:to>
      <xdr:col>5</xdr:col>
      <xdr:colOff>150891</xdr:colOff>
      <xdr:row>18</xdr:row>
      <xdr:rowOff>165982</xdr:rowOff>
    </xdr:to>
    <mc:AlternateContent xmlns:mc="http://schemas.openxmlformats.org/markup-compatibility/2006" xmlns:a14="http://schemas.microsoft.com/office/drawing/2010/main">
      <mc:Choice Requires="a14">
        <xdr:graphicFrame macro="">
          <xdr:nvGraphicFramePr>
            <xdr:cNvPr id="3" name="Gender 2">
              <a:extLst>
                <a:ext uri="{FF2B5EF4-FFF2-40B4-BE49-F238E27FC236}">
                  <a16:creationId xmlns:a16="http://schemas.microsoft.com/office/drawing/2014/main" id="{B994F764-D4F6-59D8-01D1-52CC5427AB99}"/>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4987026" y="2667831"/>
              <a:ext cx="1787984" cy="1029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539436</xdr:colOff>
      <xdr:row>5</xdr:row>
      <xdr:rowOff>95816</xdr:rowOff>
    </xdr:from>
    <xdr:to>
      <xdr:col>8</xdr:col>
      <xdr:colOff>652604</xdr:colOff>
      <xdr:row>19</xdr:row>
      <xdr:rowOff>92798</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720079E-DBB5-9C2F-4850-79D346587F3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719119" y="1076608"/>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3</xdr:col>
      <xdr:colOff>240030</xdr:colOff>
      <xdr:row>2</xdr:row>
      <xdr:rowOff>106680</xdr:rowOff>
    </xdr:from>
    <xdr:to>
      <xdr:col>7</xdr:col>
      <xdr:colOff>259080</xdr:colOff>
      <xdr:row>12</xdr:row>
      <xdr:rowOff>57150</xdr:rowOff>
    </xdr:to>
    <xdr:graphicFrame macro="">
      <xdr:nvGraphicFramePr>
        <xdr:cNvPr id="2" name="Chart 1">
          <a:extLst>
            <a:ext uri="{FF2B5EF4-FFF2-40B4-BE49-F238E27FC236}">
              <a16:creationId xmlns:a16="http://schemas.microsoft.com/office/drawing/2014/main" id="{3897DFFB-02F9-C293-33FE-E252D4D09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ITA PATEL" refreshedDate="45276.578999421297" backgroundQuery="1" createdVersion="8" refreshedVersion="8" minRefreshableVersion="3" recordCount="0" supportSubquery="1" supportAdvancedDrill="1" xr:uid="{ECFECFE9-19FF-40B8-B9AE-450179B78451}">
  <cacheSource type="external" connectionId="1"/>
  <cacheFields count="2">
    <cacheField name="[Measures].[Average of Job Satisfaction]" caption="Average of Job Satisfaction" numFmtId="0" hierarchy="52" level="32767"/>
    <cacheField name="[Table_1].[Department].[Department]" caption="Department" numFmtId="0" hierarchy="4" level="1">
      <sharedItems containsSemiMixedTypes="0" containsNonDate="0" containsString="0"/>
    </cacheField>
  </cacheFields>
  <cacheHierarchies count="57">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1"/>
      </fieldsUsage>
    </cacheHierarchy>
    <cacheHierarchy uniqueName="[Table_1].[Education Field]" caption="Education Field" attribute="1" defaultMemberUniqueName="[Table_1].[Education Field].[All]" allUniqueName="[Table_1].[Education Field].[All]" dimensionUniqueName="[Table_1]" displayFolder="" count="0"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Table_1"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Count of Employee Count]" caption="Count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ITA PATEL" refreshedDate="45275.812434143518" backgroundQuery="1" createdVersion="3" refreshedVersion="8" minRefreshableVersion="3" recordCount="0" supportSubquery="1" supportAdvancedDrill="1" xr:uid="{C2246C36-15C2-4E78-839A-A9B84FB620A8}">
  <cacheSource type="external" connectionId="1">
    <extLst>
      <ext xmlns:x14="http://schemas.microsoft.com/office/spreadsheetml/2009/9/main" uri="{F057638F-6D5F-4e77-A914-E7F072B9BCA8}">
        <x14:sourceConnection name="ThisWorkbookDataModel"/>
      </ext>
    </extLst>
  </cacheSource>
  <cacheFields count="0"/>
  <cacheHierarchies count="57">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0" memberValueDatatype="130" unbalanced="0"/>
    <cacheHierarchy uniqueName="[Table_1].[Education Field]" caption="Education Field" attribute="1" defaultMemberUniqueName="[Table_1].[Education Field].[All]" allUniqueName="[Table_1].[Education Field].[All]" dimensionUniqueName="[Table_1]" displayFolder="" count="0"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Count of Employee Count]" caption="Count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licerData="1" pivotCacheId="82319246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ITA PATEL" refreshedDate="45276.578996875003" backgroundQuery="1" createdVersion="8" refreshedVersion="8" minRefreshableVersion="3" recordCount="0" supportSubquery="1" supportAdvancedDrill="1" xr:uid="{766ADEF6-DBE7-430E-A015-A78F9E5D5095}">
  <cacheSource type="external" connectionId="1"/>
  <cacheFields count="3">
    <cacheField name="[Table_1].[Gender].[Gender]" caption="Gender" numFmtId="0" hierarchy="8" level="1">
      <sharedItems count="2">
        <s v="Female"/>
        <s v="Male"/>
      </sharedItems>
    </cacheField>
    <cacheField name="[Measures].[Count of Employee Count]" caption="Count of Employee Count" numFmtId="0" hierarchy="54" level="32767"/>
    <cacheField name="[Table_1].[Department].[Department]" caption="Department" numFmtId="0" hierarchy="4" level="1">
      <sharedItems containsSemiMixedTypes="0" containsNonDate="0" containsString="0"/>
    </cacheField>
  </cacheFields>
  <cacheHierarchies count="57">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2"/>
      </fieldsUsage>
    </cacheHierarchy>
    <cacheHierarchy uniqueName="[Table_1].[Education Field]" caption="Education Field" attribute="1" defaultMemberUniqueName="[Table_1].[Education Field].[All]" allUniqueName="[Table_1].[Education Field].[All]" dimensionUniqueName="[Table_1]" displayFolder="" count="0"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fieldsUsage count="2">
        <fieldUsage x="-1"/>
        <fieldUsage x="0"/>
      </fieldsUsage>
    </cacheHierarchy>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Count of Employee Count]" caption="Count of Employee Count" measure="1" displayFolder="" measureGroup="Table_1"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ITA PATEL" refreshedDate="45276.578998495374" backgroundQuery="1" createdVersion="8" refreshedVersion="8" minRefreshableVersion="3" recordCount="0" supportSubquery="1" supportAdvancedDrill="1" xr:uid="{1BC17C29-3791-481C-B758-28A86651F64C}">
  <cacheSource type="external" connectionId="1"/>
  <cacheFields count="3">
    <cacheField name="[Table_1].[Education].[Education]" caption="Education" numFmtId="0" hierarchy="23" level="1">
      <sharedItems count="5">
        <s v="Associates Degree"/>
        <s v="Bachelor's Degree"/>
        <s v="Doctoral Degree"/>
        <s v="High School"/>
        <s v="Master's Degree"/>
      </sharedItems>
    </cacheField>
    <cacheField name="[Measures].[Sum of CF_attrition count]" caption="Sum of CF_attrition count" numFmtId="0" hierarchy="48" level="32767"/>
    <cacheField name="[Table_1].[Department].[Department]" caption="Department" numFmtId="0" hierarchy="4" level="1">
      <sharedItems containsSemiMixedTypes="0" containsNonDate="0" containsString="0"/>
    </cacheField>
  </cacheFields>
  <cacheHierarchies count="57">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2"/>
      </fieldsUsage>
    </cacheHierarchy>
    <cacheHierarchy uniqueName="[Table_1].[Education Field]" caption="Education Field" attribute="1" defaultMemberUniqueName="[Table_1].[Education Field].[All]" allUniqueName="[Table_1].[Education Field].[All]" dimensionUniqueName="[Table_1]" displayFolder="" count="0"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2" memberValueDatatype="130" unbalanced="0">
      <fieldsUsage count="2">
        <fieldUsage x="-1"/>
        <fieldUsage x="0"/>
      </fieldsUsage>
    </cacheHierarchy>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Sum of CF_attrition count]" caption="Sum of CF_attrition count" measure="1" displayFolder="" measureGroup="Table_1"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Count of Employee Count]" caption="Count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ITA PATEL" refreshedDate="45276.578997800927" backgroundQuery="1" createdVersion="8" refreshedVersion="8" minRefreshableVersion="3" recordCount="0" supportSubquery="1" supportAdvancedDrill="1" xr:uid="{1F49A2C8-3315-4EC5-9789-3DF91038E6DF}">
  <cacheSource type="external" connectionId="1"/>
  <cacheFields count="3">
    <cacheField name="[Table_1].[Job Role].[Job Role]" caption="Job Role" numFmtId="0" hierarchy="9" level="1">
      <sharedItems count="9">
        <s v="Healthcare Representative"/>
        <s v="Human Resources"/>
        <s v="Laboratory Technician"/>
        <s v="Manager"/>
        <s v="Manufacturing Director"/>
        <s v="Research Director"/>
        <s v="Research Scientist"/>
        <s v="Sales Executive"/>
        <s v="Sales Representative"/>
      </sharedItems>
    </cacheField>
    <cacheField name="[Measures].[Sum of CF_attrition count]" caption="Sum of CF_attrition count" numFmtId="0" hierarchy="48" level="32767"/>
    <cacheField name="[Table_1].[Department].[Department]" caption="Department" numFmtId="0" hierarchy="4" level="1">
      <sharedItems containsSemiMixedTypes="0" containsNonDate="0" containsString="0"/>
    </cacheField>
  </cacheFields>
  <cacheHierarchies count="57">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2"/>
      </fieldsUsage>
    </cacheHierarchy>
    <cacheHierarchy uniqueName="[Table_1].[Education Field]" caption="Education Field" attribute="1" defaultMemberUniqueName="[Table_1].[Education Field].[All]" allUniqueName="[Table_1].[Education Field].[All]" dimensionUniqueName="[Table_1]" displayFolder="" count="0"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2" memberValueDatatype="130" unbalanced="0">
      <fieldsUsage count="2">
        <fieldUsage x="-1"/>
        <fieldUsage x="0"/>
      </fieldsUsage>
    </cacheHierarchy>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Sum of CF_attrition count]" caption="Sum of CF_attrition count" measure="1" displayFolder="" measureGroup="Table_1"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Count of Employee Count]" caption="Count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ITA PATEL" refreshedDate="45276.57899814815" backgroundQuery="1" createdVersion="8" refreshedVersion="8" minRefreshableVersion="3" recordCount="0" supportSubquery="1" supportAdvancedDrill="1" xr:uid="{EAF6D8A2-934C-4242-934E-0AF205F27DA0}">
  <cacheSource type="external" connectionId="1"/>
  <cacheFields count="2">
    <cacheField name="[Table_1].[Department].[Department]" caption="Department" numFmtId="0" hierarchy="4" level="1">
      <sharedItems count="3">
        <s v="HR"/>
        <s v="R&amp;D"/>
        <s v="Sales"/>
      </sharedItems>
    </cacheField>
    <cacheField name="[Measures].[Sum of CF_attrition count]" caption="Sum of CF_attrition count" numFmtId="0" hierarchy="48" level="32767"/>
  </cacheFields>
  <cacheHierarchies count="57">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0"/>
      </fieldsUsage>
    </cacheHierarchy>
    <cacheHierarchy uniqueName="[Table_1].[Education Field]" caption="Education Field" attribute="1" defaultMemberUniqueName="[Table_1].[Education Field].[All]" allUniqueName="[Table_1].[Education Field].[All]" dimensionUniqueName="[Table_1]" displayFolder="" count="0"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Sum of CF_attrition count]" caption="Sum of CF_attrition count" measure="1" displayFolder="" measureGroup="Table_1"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Count of Employee Count]" caption="Count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ITA PATEL" refreshedDate="45276.578997453704" backgroundQuery="1" createdVersion="8" refreshedVersion="8" minRefreshableVersion="3" recordCount="0" supportSubquery="1" supportAdvancedDrill="1" xr:uid="{10CE94C8-0B02-4266-BC99-BB34D9856B5E}">
  <cacheSource type="external" connectionId="1"/>
  <cacheFields count="3">
    <cacheField name="[Table_1].[CF_age band].[CF_age band]" caption="CF_age band" numFmtId="0" hierarchy="2" level="1">
      <sharedItems count="5">
        <s v="25 - 34"/>
        <s v="35 - 44"/>
        <s v="45 - 54"/>
        <s v="Over 55"/>
        <s v="Under 25"/>
      </sharedItems>
    </cacheField>
    <cacheField name="[Measures].[Sum of CF_attrition count]" caption="Sum of CF_attrition count" numFmtId="0" hierarchy="48" level="32767"/>
    <cacheField name="[Table_1].[Department].[Department]" caption="Department" numFmtId="0" hierarchy="4" level="1">
      <sharedItems containsSemiMixedTypes="0" containsNonDate="0" containsString="0"/>
    </cacheField>
  </cacheFields>
  <cacheHierarchies count="57">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2" memberValueDatatype="130" unbalanced="0">
      <fieldsUsage count="2">
        <fieldUsage x="-1"/>
        <fieldUsage x="0"/>
      </fieldsUsage>
    </cacheHierarchy>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2"/>
      </fieldsUsage>
    </cacheHierarchy>
    <cacheHierarchy uniqueName="[Table_1].[Education Field]" caption="Education Field" attribute="1" defaultMemberUniqueName="[Table_1].[Education Field].[All]" allUniqueName="[Table_1].[Education Field].[All]" dimensionUniqueName="[Table_1]" displayFolder="" count="0"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Sum of CF_attrition count]" caption="Sum of CF_attrition count" measure="1" displayFolder="" measureGroup="Table_1"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Count of Employee Count]" caption="Count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ITA PATEL" refreshedDate="45276.578999189813" backgroundQuery="1" createdVersion="8" refreshedVersion="8" minRefreshableVersion="3" recordCount="0" supportSubquery="1" supportAdvancedDrill="1" xr:uid="{633059EE-ABCF-4415-8170-0FC4E4B6A530}">
  <cacheSource type="external" connectionId="1"/>
  <cacheFields count="3">
    <cacheField name="[Table_1].[Marital Status].[Marital Status]" caption="Marital Status" numFmtId="0" hierarchy="10" level="1">
      <sharedItems count="3">
        <s v="Divorced"/>
        <s v="Married"/>
        <s v="Single"/>
      </sharedItems>
    </cacheField>
    <cacheField name="[Measures].[Count of CF_attrition count]" caption="Count of CF_attrition count" numFmtId="0" hierarchy="56" level="32767"/>
    <cacheField name="[Table_1].[Department].[Department]" caption="Department" numFmtId="0" hierarchy="4" level="1">
      <sharedItems containsSemiMixedTypes="0" containsNonDate="0" containsString="0"/>
    </cacheField>
  </cacheFields>
  <cacheHierarchies count="57">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2"/>
      </fieldsUsage>
    </cacheHierarchy>
    <cacheHierarchy uniqueName="[Table_1].[Education Field]" caption="Education Field" attribute="1" defaultMemberUniqueName="[Table_1].[Education Field].[All]" allUniqueName="[Table_1].[Education Field].[All]" dimensionUniqueName="[Table_1]" displayFolder="" count="0"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2" memberValueDatatype="130" unbalanced="0">
      <fieldsUsage count="2">
        <fieldUsage x="-1"/>
        <fieldUsage x="0"/>
      </fieldsUsage>
    </cacheHierarchy>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Count of Employee Count]" caption="Count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Count of CF_attrition count]" caption="Count of CF_attrition count" measure="1" displayFolder="" measureGroup="Table_1"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ITA PATEL" refreshedDate="45276.578998842589" backgroundQuery="1" createdVersion="8" refreshedVersion="8" minRefreshableVersion="3" recordCount="0" supportSubquery="1" supportAdvancedDrill="1" xr:uid="{0ED3361A-951C-44CE-8026-C1EB56B6D986}">
  <cacheSource type="external" connectionId="1"/>
  <cacheFields count="4">
    <cacheField name="[Measures].[Count of Employee Number]" caption="Count of Employee Number" numFmtId="0" hierarchy="47" level="32767"/>
    <cacheField name="[Measures].[Sum of CF_attrition count]" caption="Sum of CF_attrition count" numFmtId="0" hierarchy="48" level="32767"/>
    <cacheField name="[Measures].[Average of Age]" caption="Average of Age" numFmtId="0" hierarchy="50" level="32767"/>
    <cacheField name="[Table_1].[Department].[Department]" caption="Department" numFmtId="0" hierarchy="4" level="1">
      <sharedItems containsSemiMixedTypes="0" containsNonDate="0" containsString="0"/>
    </cacheField>
  </cacheFields>
  <cacheHierarchies count="57">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3"/>
      </fieldsUsage>
    </cacheHierarchy>
    <cacheHierarchy uniqueName="[Table_1].[Education Field]" caption="Education Field" attribute="1" defaultMemberUniqueName="[Table_1].[Education Field].[All]" allUniqueName="[Table_1].[Education Field].[All]" dimensionUniqueName="[Table_1]" displayFolder="" count="0"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CF_attrition count]" caption="Sum of CF_attrition count" measure="1" displayFolder="" measureGroup="Table_1"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Count of Employee Count]" caption="Count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ITA PATEL" refreshedDate="45275.812422916664" backgroundQuery="1" createdVersion="3" refreshedVersion="8" minRefreshableVersion="3" recordCount="0" supportSubquery="1" supportAdvancedDrill="1" xr:uid="{FFF9FE7A-7E0E-44B2-BEF6-DCAE7435D7C1}">
  <cacheSource type="external" connectionId="1">
    <extLst>
      <ext xmlns:x14="http://schemas.microsoft.com/office/spreadsheetml/2009/9/main" uri="{F057638F-6D5F-4e77-A914-E7F072B9BCA8}">
        <x14:sourceConnection name="ThisWorkbookDataModel"/>
      </ext>
    </extLst>
  </cacheSource>
  <cacheFields count="0"/>
  <cacheHierarchies count="57">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0" memberValueDatatype="130" unbalanced="0"/>
    <cacheHierarchy uniqueName="[Table_1].[Education Field]" caption="Education Field" attribute="1" defaultMemberUniqueName="[Table_1].[Education Field].[All]" allUniqueName="[Table_1].[Education Field].[All]" dimensionUniqueName="[Table_1]" displayFolder="" count="0"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2]" caption="-2" attribute="1" defaultMemberUniqueName="[Table_1].[-2].[All]" allUniqueName="[Table_1].[-2].[All]" dimensionUniqueName="[Table_1]" displayFolder="" count="0" memberValueDatatype="20" unbalanced="0"/>
    <cacheHierarchy uniqueName="[Table_1].[0]" caption="0" attribute="1" defaultMemberUniqueName="[Table_1].[0].[All]" allUniqueName="[Table_1].[0].[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counts]" caption="CF_attrition counts" attribute="1" defaultMemberUniqueName="[Table_1].[CF_attrition counts].[All]" allUniqueName="[Table_1].[CF_attrition counts].[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aily Rate]" caption="Daily Rate" attribute="1" defaultMemberUniqueName="[Table_1].[Daily Rate].[All]" allUniqueName="[Table_1].[Daily Rat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 Count]" caption="Employee Count" attribute="1" defaultMemberUniqueName="[Table_1].[Employee Count].[All]" allUniqueName="[Table_1].[Employee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7"/>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6"/>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Count of Employee Count]" caption="Count of Employee Count" measure="1" displayFolder="" measureGroup="Table_1" count="0" hidden="1">
      <extLst>
        <ext xmlns:x15="http://schemas.microsoft.com/office/spreadsheetml/2010/11/main" uri="{B97F6D7D-B522-45F9-BDA1-12C45D357490}">
          <x15:cacheHierarchy aggregatedColumn="24"/>
        </ext>
      </extLst>
    </cacheHierarchy>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licerData="1" pivotCacheId="89453232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DAD4E1-AC7A-4FD5-B02D-B84DD32272F3}" name="Rating" cacheId="2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Job Satisfaction" fld="0" subtotal="average" baseField="0" baseItem="0" numFmtId="164"/>
  </dataFields>
  <formats count="1">
    <format dxfId="0">
      <pivotArea outline="0" collapsedLevelsAreSubtotals="1" fieldPosition="0"/>
    </format>
  </formats>
  <pivotHierarchies count="57">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Job Satisfaction"/>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3F486A-DC69-43EC-AAE4-19B4B0BEDD06}" name="Gender" cacheId="2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Employee Count" fld="1" subtotal="count" baseField="0" baseItem="0"/>
  </dataFields>
  <pivotHierarchies count="57">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 Count"/>
    <pivotHierarchy dragToData="1"/>
    <pivotHierarchy dragToData="1"/>
  </pivotHierarchies>
  <pivotTableStyleInfo name="PivotStyleMedium2"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977D83-98E0-4638-B7B5-BFB1B8852D40}" name="Education by attrition" cacheId="2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3:B9" firstHeaderRow="1" firstDataRow="1" firstDataCol="1"/>
  <pivotFields count="3">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3"/>
    </i>
    <i>
      <x/>
    </i>
    <i>
      <x v="4"/>
    </i>
    <i>
      <x v="1"/>
    </i>
    <i t="grand">
      <x/>
    </i>
  </rowItems>
  <colItems count="1">
    <i/>
  </colItems>
  <dataFields count="1">
    <dataField name="Sum of CF_attrition count" fld="1" baseField="0" baseItem="0"/>
  </dataFields>
  <chartFormats count="7">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0" count="1" selected="0">
            <x v="1"/>
          </reference>
        </references>
      </pivotArea>
    </chartFormat>
    <chartFormat chart="4" format="5">
      <pivotArea type="data" outline="0" fieldPosition="0">
        <references count="2">
          <reference field="4294967294" count="1" selected="0">
            <x v="0"/>
          </reference>
          <reference field="0" count="1" selected="0">
            <x v="4"/>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3"/>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s>
  <pivotHierarchies count="57">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1C86FC-BC77-4593-B162-4F835B0AA0DC}" name="Attrition by job" cacheId="2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13"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um of CF_attrition count" fld="1" baseField="0" baseItem="0"/>
  </dataFields>
  <pivotHierarchies count="57">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15F289-0488-47E3-907F-154E04C3A9CE}" name="Department wist attrition" cacheId="2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A3:B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CF_attrition count" fld="1" baseField="0" baseItem="0"/>
  </dataFields>
  <chartFormats count="8">
    <chartFormat chart="4" format="0"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12" format="10">
      <pivotArea type="data" outline="0" fieldPosition="0">
        <references count="2">
          <reference field="4294967294" count="1" selected="0">
            <x v="0"/>
          </reference>
          <reference field="0" count="1" selected="0">
            <x v="0"/>
          </reference>
        </references>
      </pivotArea>
    </chartFormat>
    <chartFormat chart="12" format="11">
      <pivotArea type="data" outline="0" fieldPosition="0">
        <references count="2">
          <reference field="4294967294" count="1" selected="0">
            <x v="0"/>
          </reference>
          <reference field="0" count="1" selected="0">
            <x v="1"/>
          </reference>
        </references>
      </pivotArea>
    </chartFormat>
    <chartFormat chart="12" format="12">
      <pivotArea type="data" outline="0" fieldPosition="0">
        <references count="2">
          <reference field="4294967294" count="1" selected="0">
            <x v="0"/>
          </reference>
          <reference field="0" count="1" selected="0">
            <x v="2"/>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 chart="4" format="3">
      <pivotArea type="data" outline="0" fieldPosition="0">
        <references count="2">
          <reference field="4294967294" count="1" selected="0">
            <x v="0"/>
          </reference>
          <reference field="0" count="1" selected="0">
            <x v="2"/>
          </reference>
        </references>
      </pivotArea>
    </chartFormat>
  </chartFormats>
  <pivotHierarchies count="57">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163B90-8E16-4DD9-ABD8-86AAC44C1EA0}" name="Attrition by age group" cacheId="2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3:B9"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1"/>
    </i>
    <i>
      <x v="4"/>
    </i>
    <i>
      <x v="2"/>
    </i>
    <i>
      <x v="3"/>
    </i>
    <i t="grand">
      <x/>
    </i>
  </rowItems>
  <colItems count="1">
    <i/>
  </colItems>
  <dataFields count="1">
    <dataField name="Sum of CF_attrition count" fld="1"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A21328-98C6-4EE3-9253-BE2497C7C3F4}" name="Merital Status" cacheId="2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CF_attrition count" fld="1" subtotal="count" baseField="0" baseItem="0"/>
  </dataFields>
  <pivotHierarchies count="57">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CF_attrition count"/>
  </pivotHierarchies>
  <pivotTableStyleInfo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0F21D8D-FFE2-4001-84FB-40CCEA7EE1FB}" name="KPI" cacheId="2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Count of Employee Number" fld="0" subtotal="count" baseField="0" baseItem="0"/>
    <dataField name="Sum of CF_attrition count" fld="1" baseField="0" baseItem="0"/>
    <dataField name="Average of Age" fld="2" subtotal="average" baseField="0" baseItem="1"/>
  </dataFields>
  <pivotHierarchies count="57">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loyee Number"/>
    <pivotHierarchy dragToData="1"/>
    <pivotHierarchy dragToData="1"/>
    <pivotHierarchy dragToData="1" caption="Average of Age"/>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3" xr10:uid="{C1BE4BFC-D7AD-4D33-A9CD-DF642B309E1E}" sourceName="[Table_1].[Gender]">
  <pivotTables>
    <pivotTable tabId="13" name="Gender"/>
    <pivotTable tabId="19" name="Attrition by age group"/>
    <pivotTable tabId="17" name="Attrition by job"/>
    <pivotTable tabId="18" name="Department wist attrition"/>
    <pivotTable tabId="15" name="Education by attrition"/>
    <pivotTable tabId="9" name="KPI"/>
    <pivotTable tabId="20" name="Merital Status"/>
    <pivotTable tabId="11" name="Rating"/>
  </pivotTables>
  <data>
    <olap pivotCacheId="894532324">
      <levels count="2">
        <level uniqueName="[Table_1].[Gender].[(All)]" sourceCaption="(All)" count="0"/>
        <level uniqueName="[Table_1].[Gender].[Gender]" sourceCaption="Gender" count="2">
          <ranges>
            <range startItem="0">
              <i n="[Table_1].[Gender].&amp;[Female]" c="Female"/>
              <i n="[Table_1].[Gender].&amp;[Male]" c="Male"/>
            </range>
          </ranges>
        </level>
      </levels>
      <selections count="1">
        <selection n="[Table_1].[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1" xr10:uid="{F8EFFCD3-F2C2-4465-88B9-6DCFC7009996}" sourceName="[Table_1].[Education Field]">
  <pivotTables>
    <pivotTable tabId="13" name="Gender"/>
    <pivotTable tabId="19" name="Attrition by age group"/>
    <pivotTable tabId="17" name="Attrition by job"/>
    <pivotTable tabId="18" name="Department wist attrition"/>
    <pivotTable tabId="15" name="Education by attrition"/>
    <pivotTable tabId="9" name="KPI"/>
    <pivotTable tabId="20" name="Merital Status"/>
    <pivotTable tabId="11" name="Rating"/>
  </pivotTables>
  <data>
    <olap pivotCacheId="894532324">
      <levels count="2">
        <level uniqueName="[Table_1].[Education Field].[(All)]" sourceCaption="(All)" count="0"/>
        <level uniqueName="[Table_1].[Education Field].[Education Field]" sourceCaption="Education Field" count="6">
          <ranges>
            <range startItem="0">
              <i n="[Table_1].[Education Field].&amp;[Human Resources]" c="Human Resources"/>
              <i n="[Table_1].[Education Field].&amp;[Life Sciences]" c="Life Sciences"/>
              <i n="[Table_1].[Education Field].&amp;[Marketing]" c="Marketing"/>
              <i n="[Table_1].[Education Field].&amp;[Medical]" c="Medical"/>
              <i n="[Table_1].[Education Field].&amp;[Other]" c="Other"/>
              <i n="[Table_1].[Education Field].&amp;[Technical Degree]" c="Technical Degree"/>
            </range>
          </ranges>
        </level>
      </levels>
      <selections count="1">
        <selection n="[Table_1].[Education Fiel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7AEFC3E-26F6-4FE5-9CD1-1B9529EF0979}" sourceName="[Table_1].[Department]">
  <pivotTables>
    <pivotTable tabId="13" name="Gender"/>
    <pivotTable tabId="19" name="Attrition by age group"/>
    <pivotTable tabId="17" name="Attrition by job"/>
    <pivotTable tabId="18" name="Department wist attrition"/>
    <pivotTable tabId="15" name="Education by attrition"/>
    <pivotTable tabId="9" name="KPI"/>
    <pivotTable tabId="20" name="Merital Status"/>
    <pivotTable tabId="11" name="Rating"/>
  </pivotTables>
  <data>
    <olap pivotCacheId="823192467">
      <levels count="2">
        <level uniqueName="[Table_1].[Department].[(All)]" sourceCaption="(All)" count="0"/>
        <level uniqueName="[Table_1].[Department].[Department]" sourceCaption="Department" count="3">
          <ranges>
            <range startItem="0">
              <i n="[Table_1].[Department].&amp;[HR]" c="HR"/>
              <i n="[Table_1].[Department].&amp;[R&amp;D]" c="R&amp;D"/>
              <i n="[Table_1].[Department].&amp;[Sales]" c="Sales"/>
            </range>
          </ranges>
        </level>
      </levels>
      <selections count="1">
        <selection n="[Table_1].[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4" xr10:uid="{3E21840D-A48B-4B3F-A8D3-85F10635EA00}" cache="Slicer_Gender3" caption="Gender" level="1" style="SlicerStyleLight2" rowHeight="260350"/>
  <slicer name="Education Field 2" xr10:uid="{750A86E0-08C7-4223-A417-0ED057CFBF0B}" cache="Slicer_Education_Field1" caption="Education Field" level="1" style="SlicerStyleLight2" rowHeight="260350"/>
  <slicer name="Department 1" xr10:uid="{913C6CA7-1795-47FA-ACCC-FE76918454CD}" cache="Slicer_Department" caption="Department" level="1" style="SlicerStyleLight2"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81E55626-7D6F-48CB-9891-C75A9D7B8EE3}" cache="Slicer_Gender3" caption="Gender" level="1"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B8235513-AAF3-4E5B-8C6D-A92990AA7424}" cache="Slicer_Gender3" caption="Gender" level="1" rowHeight="260350"/>
  <slicer name="Education Field 1" xr10:uid="{B8DD2199-0F03-4B7C-92BE-3F92F9F761D0}" cache="Slicer_Education_Field1" caption="Education Field" level="1" rowHeight="260350"/>
  <slicer name="Department" xr10:uid="{A34E416C-049F-48A8-B580-1912999C8DBB}" cache="Slicer_Department" caption="Department" level="1"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87D80828-DD78-40D5-9288-890A65FA30D7}" cache="Slicer_Gender3" caption="Gender" level="1" rowHeight="2603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1220692-2AE4-45E5-9C97-191C2B70E917}" cache="Slicer_Gender3" caption="Gender" level="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471" headerRowDxfId="46" totalsRowDxfId="45">
  <tableColumns count="44">
    <tableColumn id="1" xr3:uid="{00000000-0010-0000-0000-000001000000}" name="Attrition" dataDxfId="44"/>
    <tableColumn id="2" xr3:uid="{00000000-0010-0000-0000-000002000000}" name="Business Travel" dataDxfId="43"/>
    <tableColumn id="3" xr3:uid="{00000000-0010-0000-0000-000003000000}" name="CF_age band" dataDxfId="42"/>
    <tableColumn id="4" xr3:uid="{00000000-0010-0000-0000-000004000000}" name="CF_attrition label" dataDxfId="41"/>
    <tableColumn id="5" xr3:uid="{00000000-0010-0000-0000-000005000000}" name="Department" dataDxfId="40"/>
    <tableColumn id="6" xr3:uid="{00000000-0010-0000-0000-000006000000}" name="Education Field" dataDxfId="39"/>
    <tableColumn id="7" xr3:uid="{00000000-0010-0000-0000-000007000000}" name="emp no" dataDxfId="38"/>
    <tableColumn id="8" xr3:uid="{00000000-0010-0000-0000-000008000000}" name="Employee Number" dataDxfId="37"/>
    <tableColumn id="9" xr3:uid="{00000000-0010-0000-0000-000009000000}" name="Gender" dataDxfId="36"/>
    <tableColumn id="10" xr3:uid="{00000000-0010-0000-0000-00000A000000}" name="Job Role" dataDxfId="35"/>
    <tableColumn id="11" xr3:uid="{00000000-0010-0000-0000-00000B000000}" name="Marital Status" dataDxfId="34"/>
    <tableColumn id="12" xr3:uid="{00000000-0010-0000-0000-00000C000000}" name="Over Time" dataDxfId="33"/>
    <tableColumn id="13" xr3:uid="{00000000-0010-0000-0000-00000D000000}" name="Over18" dataDxfId="32"/>
    <tableColumn id="14" xr3:uid="{00000000-0010-0000-0000-00000E000000}" name="Training Times Last Year" dataDxfId="31"/>
    <tableColumn id="15" xr3:uid="{00000000-0010-0000-0000-00000F000000}" name="-2" dataDxfId="30"/>
    <tableColumn id="16" xr3:uid="{00000000-0010-0000-0000-000010000000}" name="0" dataDxfId="29"/>
    <tableColumn id="17" xr3:uid="{00000000-0010-0000-0000-000011000000}" name="Age" dataDxfId="28"/>
    <tableColumn id="18" xr3:uid="{00000000-0010-0000-0000-000012000000}" name="CF_attrition count" dataDxfId="27"/>
    <tableColumn id="19" xr3:uid="{00000000-0010-0000-0000-000013000000}" name="CF_attrition counts" dataDxfId="26"/>
    <tableColumn id="20" xr3:uid="{00000000-0010-0000-0000-000014000000}" name="CF_attrition rate" dataDxfId="25"/>
    <tableColumn id="21" xr3:uid="{00000000-0010-0000-0000-000015000000}" name="CF_current Employee" dataDxfId="24"/>
    <tableColumn id="22" xr3:uid="{00000000-0010-0000-0000-000016000000}" name="Daily Rate" dataDxfId="23"/>
    <tableColumn id="23" xr3:uid="{00000000-0010-0000-0000-000017000000}" name="Distance From Home" dataDxfId="22"/>
    <tableColumn id="24" xr3:uid="{00000000-0010-0000-0000-000018000000}" name="Education" dataDxfId="21"/>
    <tableColumn id="25" xr3:uid="{00000000-0010-0000-0000-000019000000}" name="Employee Count" dataDxfId="20"/>
    <tableColumn id="26" xr3:uid="{00000000-0010-0000-0000-00001A000000}" name="Environment Satisfaction" dataDxfId="19"/>
    <tableColumn id="27" xr3:uid="{00000000-0010-0000-0000-00001B000000}" name="Hourly Rate" dataDxfId="18"/>
    <tableColumn id="28" xr3:uid="{00000000-0010-0000-0000-00001C000000}" name="Job Involvement" dataDxfId="17"/>
    <tableColumn id="29" xr3:uid="{00000000-0010-0000-0000-00001D000000}" name="Job Level" dataDxfId="16"/>
    <tableColumn id="30" xr3:uid="{00000000-0010-0000-0000-00001E000000}" name="Job Satisfaction" dataDxfId="15"/>
    <tableColumn id="31" xr3:uid="{00000000-0010-0000-0000-00001F000000}" name="Monthly Income" dataDxfId="14"/>
    <tableColumn id="32" xr3:uid="{00000000-0010-0000-0000-000020000000}" name="Monthly Rate" dataDxfId="13"/>
    <tableColumn id="33" xr3:uid="{00000000-0010-0000-0000-000021000000}" name="Num Companies Worked" dataDxfId="12"/>
    <tableColumn id="34" xr3:uid="{00000000-0010-0000-0000-000022000000}" name="Percent Salary Hike" dataDxfId="11"/>
    <tableColumn id="35" xr3:uid="{00000000-0010-0000-0000-000023000000}" name="Performance Rating" dataDxfId="10"/>
    <tableColumn id="36" xr3:uid="{00000000-0010-0000-0000-000024000000}" name="Relationship Satisfaction" dataDxfId="9"/>
    <tableColumn id="37" xr3:uid="{00000000-0010-0000-0000-000025000000}" name="Standard Hours" dataDxfId="8"/>
    <tableColumn id="38" xr3:uid="{00000000-0010-0000-0000-000026000000}" name="Stock Option Level" dataDxfId="7"/>
    <tableColumn id="39" xr3:uid="{00000000-0010-0000-0000-000027000000}" name="Total Working Years" dataDxfId="6"/>
    <tableColumn id="40" xr3:uid="{00000000-0010-0000-0000-000028000000}" name="Work Life Balance" dataDxfId="5"/>
    <tableColumn id="41" xr3:uid="{00000000-0010-0000-0000-000029000000}" name="Years At Company" dataDxfId="4"/>
    <tableColumn id="42" xr3:uid="{00000000-0010-0000-0000-00002A000000}" name="Years In Current Role" dataDxfId="3"/>
    <tableColumn id="43" xr3:uid="{00000000-0010-0000-0000-00002B000000}" name="Years Since Last Promotion" dataDxfId="2"/>
    <tableColumn id="44" xr3:uid="{00000000-0010-0000-0000-00002C000000}" name="Years With Curr Manager" dataDxfId="1"/>
  </tableColumns>
  <tableStyleInfo name="TableStyleMedium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4C6E64B-9CAC-403D-ADEA-B08C50597ABF}">
  <we:reference id="wa104379640" version="3.4.8.2" store="en-US" storeType="OMEX"/>
  <we:alternateReferences>
    <we:reference id="WA104379640" version="3.4.8.2" store="" storeType="OMEX"/>
  </we:alternateReferences>
  <we:properties>
    <we:property name="UdfFunctionsCorrected" value="&quot;true&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bin"/><Relationship Id="rId1" Type="http://schemas.openxmlformats.org/officeDocument/2006/relationships/pivotTable" Target="../pivotTables/pivotTable8.xml"/><Relationship Id="rId4" Type="http://schemas.microsoft.com/office/2007/relationships/slicer" Target="../slicers/slicer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2489F-91B1-4C7B-AE91-640101872987}">
  <sheetPr>
    <tabColor theme="4" tint="-0.249977111117893"/>
  </sheetPr>
  <dimension ref="B8"/>
  <sheetViews>
    <sheetView showGridLines="0" tabSelected="1" zoomScale="90" zoomScaleNormal="90" workbookViewId="0">
      <selection activeCell="S1" sqref="S1"/>
    </sheetView>
  </sheetViews>
  <sheetFormatPr defaultRowHeight="15.6" x14ac:dyDescent="0.3"/>
  <cols>
    <col min="1" max="16384" width="8.796875" style="5"/>
  </cols>
  <sheetData>
    <row r="8" spans="2:2" x14ac:dyDescent="0.3">
      <c r="B8"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A3A5A-AEE1-44B0-AF08-403A58A3940E}">
  <dimension ref="A3:E8"/>
  <sheetViews>
    <sheetView workbookViewId="0">
      <selection activeCell="A8" sqref="A8"/>
    </sheetView>
  </sheetViews>
  <sheetFormatPr defaultRowHeight="15.6" x14ac:dyDescent="0.3"/>
  <cols>
    <col min="1" max="1" width="24.5" bestFit="1" customWidth="1"/>
    <col min="2" max="2" width="22.796875" bestFit="1" customWidth="1"/>
    <col min="3" max="3" width="13.5" bestFit="1" customWidth="1"/>
    <col min="4" max="1470" width="15.19921875" bestFit="1" customWidth="1"/>
    <col min="1471" max="1471" width="10.8984375" bestFit="1" customWidth="1"/>
  </cols>
  <sheetData>
    <row r="3" spans="1:5" x14ac:dyDescent="0.3">
      <c r="A3" t="s">
        <v>1554</v>
      </c>
      <c r="B3" t="s">
        <v>1555</v>
      </c>
      <c r="C3" t="s">
        <v>1556</v>
      </c>
    </row>
    <row r="4" spans="1:5" x14ac:dyDescent="0.3">
      <c r="A4">
        <v>1470</v>
      </c>
      <c r="B4">
        <v>237</v>
      </c>
      <c r="C4">
        <v>36.923809523809524</v>
      </c>
    </row>
    <row r="7" spans="1:5" x14ac:dyDescent="0.3">
      <c r="A7" t="s">
        <v>1557</v>
      </c>
      <c r="B7" t="s">
        <v>1558</v>
      </c>
      <c r="C7" t="s">
        <v>1559</v>
      </c>
      <c r="D7" t="s">
        <v>1560</v>
      </c>
      <c r="E7" t="s">
        <v>1558</v>
      </c>
    </row>
    <row r="8" spans="1:5" x14ac:dyDescent="0.3">
      <c r="A8">
        <f>A4</f>
        <v>1470</v>
      </c>
      <c r="B8">
        <f>B4</f>
        <v>237</v>
      </c>
      <c r="C8" s="3">
        <f>C4</f>
        <v>36.923809523809524</v>
      </c>
      <c r="D8">
        <f>A8-B8</f>
        <v>1233</v>
      </c>
      <c r="E8" s="4">
        <f>B8/A8</f>
        <v>0.16122448979591836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20"/>
  <sheetViews>
    <sheetView workbookViewId="0"/>
  </sheetViews>
  <sheetFormatPr defaultColWidth="11.19921875" defaultRowHeight="15" customHeight="1" x14ac:dyDescent="0.3"/>
  <cols>
    <col min="1" max="26" width="8.59765625" customWidth="1"/>
  </cols>
  <sheetData>
    <row r="1" x14ac:dyDescent="0.3"/>
    <row r="2" x14ac:dyDescent="0.3"/>
    <row r="3" x14ac:dyDescent="0.3"/>
    <row r="4" x14ac:dyDescent="0.3"/>
    <row r="5" x14ac:dyDescent="0.3"/>
    <row r="6" x14ac:dyDescent="0.3"/>
    <row r="7" x14ac:dyDescent="0.3"/>
    <row r="8" x14ac:dyDescent="0.3"/>
    <row r="9" x14ac:dyDescent="0.3"/>
    <row r="10" x14ac:dyDescent="0.3"/>
    <row r="11" x14ac:dyDescent="0.3"/>
    <row r="12" x14ac:dyDescent="0.3"/>
    <row r="13" x14ac:dyDescent="0.3"/>
    <row r="14" x14ac:dyDescent="0.3"/>
    <row r="15" x14ac:dyDescent="0.3"/>
    <row r="16" x14ac:dyDescent="0.3"/>
    <row r="17" x14ac:dyDescent="0.3"/>
    <row r="18" x14ac:dyDescent="0.3"/>
    <row r="19" x14ac:dyDescent="0.3"/>
    <row r="20" x14ac:dyDescent="0.3"/>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4B49A5"/>
  </sheetPr>
  <dimension ref="A1:AR1471"/>
  <sheetViews>
    <sheetView topLeftCell="A2" workbookViewId="0">
      <selection activeCell="C24" sqref="C24"/>
    </sheetView>
  </sheetViews>
  <sheetFormatPr defaultColWidth="11.19921875" defaultRowHeight="15" customHeight="1" x14ac:dyDescent="0.3"/>
  <cols>
    <col min="1" max="1" width="9.796875" style="2" customWidth="1"/>
    <col min="2" max="2" width="15.3984375" style="2" customWidth="1"/>
    <col min="3" max="3" width="13.296875" style="2" customWidth="1"/>
    <col min="4" max="4" width="17.59765625" style="2" customWidth="1"/>
    <col min="5" max="5" width="12.796875" style="2" customWidth="1"/>
    <col min="6" max="6" width="15.3984375" style="2" customWidth="1"/>
    <col min="7" max="7" width="9" style="2" customWidth="1"/>
    <col min="8" max="8" width="18.09765625" style="2" customWidth="1"/>
    <col min="9" max="9" width="8.59765625" style="2" customWidth="1"/>
    <col min="10" max="10" width="23.296875" style="2" customWidth="1"/>
    <col min="11" max="11" width="14.3984375" style="2" customWidth="1"/>
    <col min="12" max="12" width="11.19921875" style="2" customWidth="1"/>
    <col min="13" max="13" width="8.59765625" style="2" customWidth="1"/>
    <col min="14" max="14" width="22.796875" style="2" customWidth="1"/>
    <col min="15" max="17" width="8.59765625" style="2" customWidth="1"/>
    <col min="18" max="18" width="17.8984375" style="2" customWidth="1"/>
    <col min="19" max="19" width="18.69921875" style="2" customWidth="1"/>
    <col min="20" max="20" width="16.3984375" style="2" customWidth="1"/>
    <col min="21" max="21" width="20.3984375" style="2" customWidth="1"/>
    <col min="22" max="22" width="11.09765625" style="2" customWidth="1"/>
    <col min="23" max="23" width="20.09765625" style="2" customWidth="1"/>
    <col min="24" max="24" width="16" style="2" customWidth="1"/>
    <col min="25" max="25" width="16.3984375" style="2" customWidth="1"/>
    <col min="26" max="26" width="23.59765625" style="2" customWidth="1"/>
    <col min="27" max="27" width="12.3984375" style="2" customWidth="1"/>
    <col min="28" max="28" width="16.3984375" style="2" customWidth="1"/>
    <col min="29" max="29" width="10.19921875" style="2" customWidth="1"/>
    <col min="30" max="30" width="15.69921875" style="2" customWidth="1"/>
    <col min="31" max="31" width="16.296875" style="2" customWidth="1"/>
    <col min="32" max="32" width="14" style="2" customWidth="1"/>
    <col min="33" max="33" width="23.59765625" style="2" customWidth="1"/>
    <col min="34" max="34" width="18.796875" style="2" customWidth="1"/>
    <col min="35" max="35" width="19.09765625" style="2" customWidth="1"/>
    <col min="36" max="36" width="23.296875" style="2" customWidth="1"/>
    <col min="37" max="37" width="15.69921875" style="2" customWidth="1"/>
    <col min="38" max="38" width="18.19921875" style="2" customWidth="1"/>
    <col min="39" max="39" width="19.3984375" style="2" customWidth="1"/>
    <col min="40" max="40" width="17.59765625" style="2" customWidth="1"/>
    <col min="41" max="41" width="17.8984375" style="2" customWidth="1"/>
    <col min="42" max="42" width="20.296875" style="2" customWidth="1"/>
    <col min="43" max="43" width="25.19921875" style="2" customWidth="1"/>
    <col min="44" max="44" width="23.69921875" style="2" customWidth="1"/>
    <col min="45" max="16384" width="11.19921875" style="2"/>
  </cols>
  <sheetData>
    <row r="1" spans="1:44"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x14ac:dyDescent="0.3">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x14ac:dyDescent="0.3">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x14ac:dyDescent="0.3">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x14ac:dyDescent="0.3">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x14ac:dyDescent="0.3">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x14ac:dyDescent="0.3">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x14ac:dyDescent="0.3">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x14ac:dyDescent="0.3">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x14ac:dyDescent="0.3">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x14ac:dyDescent="0.3">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x14ac:dyDescent="0.3">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x14ac:dyDescent="0.3">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x14ac:dyDescent="0.3">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x14ac:dyDescent="0.3">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x14ac:dyDescent="0.3">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x14ac:dyDescent="0.3">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x14ac:dyDescent="0.3">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x14ac:dyDescent="0.3">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x14ac:dyDescent="0.3">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x14ac:dyDescent="0.3">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x14ac:dyDescent="0.3">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x14ac:dyDescent="0.3">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x14ac:dyDescent="0.3">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x14ac:dyDescent="0.3">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x14ac:dyDescent="0.3">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x14ac:dyDescent="0.3">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x14ac:dyDescent="0.3">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x14ac:dyDescent="0.3">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x14ac:dyDescent="0.3">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x14ac:dyDescent="0.3">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x14ac:dyDescent="0.3">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x14ac:dyDescent="0.3">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x14ac:dyDescent="0.3">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x14ac:dyDescent="0.3">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x14ac:dyDescent="0.3">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x14ac:dyDescent="0.3">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x14ac:dyDescent="0.3">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x14ac:dyDescent="0.3">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x14ac:dyDescent="0.3">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x14ac:dyDescent="0.3">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x14ac:dyDescent="0.3">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x14ac:dyDescent="0.3">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x14ac:dyDescent="0.3">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x14ac:dyDescent="0.3">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x14ac:dyDescent="0.3">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x14ac:dyDescent="0.3">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x14ac:dyDescent="0.3">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x14ac:dyDescent="0.3">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x14ac:dyDescent="0.3">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x14ac:dyDescent="0.3">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x14ac:dyDescent="0.3">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x14ac:dyDescent="0.3">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x14ac:dyDescent="0.3">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x14ac:dyDescent="0.3">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x14ac:dyDescent="0.3">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x14ac:dyDescent="0.3">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x14ac:dyDescent="0.3">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x14ac:dyDescent="0.3">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x14ac:dyDescent="0.3">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x14ac:dyDescent="0.3">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x14ac:dyDescent="0.3">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x14ac:dyDescent="0.3">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x14ac:dyDescent="0.3">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x14ac:dyDescent="0.3">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x14ac:dyDescent="0.3">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x14ac:dyDescent="0.3">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x14ac:dyDescent="0.3">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x14ac:dyDescent="0.3">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x14ac:dyDescent="0.3">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x14ac:dyDescent="0.3">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x14ac:dyDescent="0.3">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x14ac:dyDescent="0.3">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x14ac:dyDescent="0.3">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x14ac:dyDescent="0.3">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x14ac:dyDescent="0.3">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x14ac:dyDescent="0.3">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x14ac:dyDescent="0.3">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x14ac:dyDescent="0.3">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x14ac:dyDescent="0.3">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x14ac:dyDescent="0.3">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x14ac:dyDescent="0.3">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x14ac:dyDescent="0.3">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x14ac:dyDescent="0.3">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x14ac:dyDescent="0.3">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x14ac:dyDescent="0.3">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x14ac:dyDescent="0.3">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x14ac:dyDescent="0.3">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x14ac:dyDescent="0.3">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x14ac:dyDescent="0.3">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x14ac:dyDescent="0.3">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x14ac:dyDescent="0.3">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x14ac:dyDescent="0.3">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x14ac:dyDescent="0.3">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x14ac:dyDescent="0.3">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x14ac:dyDescent="0.3">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x14ac:dyDescent="0.3">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x14ac:dyDescent="0.3">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x14ac:dyDescent="0.3">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x14ac:dyDescent="0.3">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x14ac:dyDescent="0.3">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x14ac:dyDescent="0.3">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x14ac:dyDescent="0.3">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x14ac:dyDescent="0.3">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x14ac:dyDescent="0.3">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x14ac:dyDescent="0.3">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x14ac:dyDescent="0.3">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x14ac:dyDescent="0.3">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x14ac:dyDescent="0.3">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x14ac:dyDescent="0.3">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x14ac:dyDescent="0.3">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x14ac:dyDescent="0.3">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x14ac:dyDescent="0.3">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x14ac:dyDescent="0.3">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x14ac:dyDescent="0.3">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x14ac:dyDescent="0.3">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x14ac:dyDescent="0.3">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x14ac:dyDescent="0.3">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x14ac:dyDescent="0.3">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x14ac:dyDescent="0.3">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x14ac:dyDescent="0.3">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x14ac:dyDescent="0.3">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x14ac:dyDescent="0.3">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x14ac:dyDescent="0.3">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x14ac:dyDescent="0.3">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x14ac:dyDescent="0.3">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x14ac:dyDescent="0.3">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x14ac:dyDescent="0.3">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x14ac:dyDescent="0.3">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x14ac:dyDescent="0.3">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x14ac:dyDescent="0.3">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x14ac:dyDescent="0.3">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x14ac:dyDescent="0.3">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x14ac:dyDescent="0.3">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x14ac:dyDescent="0.3">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x14ac:dyDescent="0.3">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x14ac:dyDescent="0.3">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x14ac:dyDescent="0.3">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x14ac:dyDescent="0.3">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x14ac:dyDescent="0.3">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x14ac:dyDescent="0.3">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x14ac:dyDescent="0.3">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x14ac:dyDescent="0.3">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x14ac:dyDescent="0.3">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x14ac:dyDescent="0.3">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x14ac:dyDescent="0.3">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x14ac:dyDescent="0.3">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x14ac:dyDescent="0.3">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x14ac:dyDescent="0.3">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x14ac:dyDescent="0.3">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x14ac:dyDescent="0.3">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x14ac:dyDescent="0.3">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x14ac:dyDescent="0.3">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x14ac:dyDescent="0.3">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x14ac:dyDescent="0.3">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x14ac:dyDescent="0.3">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x14ac:dyDescent="0.3">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x14ac:dyDescent="0.3">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x14ac:dyDescent="0.3">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x14ac:dyDescent="0.3">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x14ac:dyDescent="0.3">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x14ac:dyDescent="0.3">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x14ac:dyDescent="0.3">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x14ac:dyDescent="0.3">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x14ac:dyDescent="0.3">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x14ac:dyDescent="0.3">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x14ac:dyDescent="0.3">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x14ac:dyDescent="0.3">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x14ac:dyDescent="0.3">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x14ac:dyDescent="0.3">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x14ac:dyDescent="0.3">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x14ac:dyDescent="0.3">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x14ac:dyDescent="0.3">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x14ac:dyDescent="0.3">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x14ac:dyDescent="0.3">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x14ac:dyDescent="0.3">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x14ac:dyDescent="0.3">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x14ac:dyDescent="0.3">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x14ac:dyDescent="0.3">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x14ac:dyDescent="0.3">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x14ac:dyDescent="0.3">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x14ac:dyDescent="0.3">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x14ac:dyDescent="0.3">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x14ac:dyDescent="0.3">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x14ac:dyDescent="0.3">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x14ac:dyDescent="0.3">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x14ac:dyDescent="0.3">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x14ac:dyDescent="0.3">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x14ac:dyDescent="0.3">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x14ac:dyDescent="0.3">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x14ac:dyDescent="0.3">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x14ac:dyDescent="0.3">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x14ac:dyDescent="0.3">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x14ac:dyDescent="0.3">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x14ac:dyDescent="0.3">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x14ac:dyDescent="0.3">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x14ac:dyDescent="0.3">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x14ac:dyDescent="0.3">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x14ac:dyDescent="0.3">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x14ac:dyDescent="0.3">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x14ac:dyDescent="0.3">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x14ac:dyDescent="0.3">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x14ac:dyDescent="0.3">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x14ac:dyDescent="0.3">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x14ac:dyDescent="0.3">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x14ac:dyDescent="0.3">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x14ac:dyDescent="0.3">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x14ac:dyDescent="0.3">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x14ac:dyDescent="0.3">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x14ac:dyDescent="0.3">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x14ac:dyDescent="0.3">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x14ac:dyDescent="0.3">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x14ac:dyDescent="0.3">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x14ac:dyDescent="0.3">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x14ac:dyDescent="0.3">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x14ac:dyDescent="0.3">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x14ac:dyDescent="0.3">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x14ac:dyDescent="0.3">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x14ac:dyDescent="0.3">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x14ac:dyDescent="0.3">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x14ac:dyDescent="0.3">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x14ac:dyDescent="0.3">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x14ac:dyDescent="0.3">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x14ac:dyDescent="0.3">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x14ac:dyDescent="0.3">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x14ac:dyDescent="0.3">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x14ac:dyDescent="0.3">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x14ac:dyDescent="0.3">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x14ac:dyDescent="0.3">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x14ac:dyDescent="0.3">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x14ac:dyDescent="0.3">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x14ac:dyDescent="0.3">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x14ac:dyDescent="0.3">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x14ac:dyDescent="0.3">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x14ac:dyDescent="0.3">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x14ac:dyDescent="0.3">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x14ac:dyDescent="0.3">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x14ac:dyDescent="0.3">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x14ac:dyDescent="0.3">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x14ac:dyDescent="0.3">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x14ac:dyDescent="0.3">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x14ac:dyDescent="0.3">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x14ac:dyDescent="0.3">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x14ac:dyDescent="0.3">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x14ac:dyDescent="0.3">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x14ac:dyDescent="0.3">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x14ac:dyDescent="0.3">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x14ac:dyDescent="0.3">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x14ac:dyDescent="0.3">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x14ac:dyDescent="0.3">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x14ac:dyDescent="0.3">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x14ac:dyDescent="0.3">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x14ac:dyDescent="0.3">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x14ac:dyDescent="0.3">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x14ac:dyDescent="0.3">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x14ac:dyDescent="0.3">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x14ac:dyDescent="0.3">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x14ac:dyDescent="0.3">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x14ac:dyDescent="0.3">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x14ac:dyDescent="0.3">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x14ac:dyDescent="0.3">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x14ac:dyDescent="0.3">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x14ac:dyDescent="0.3">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x14ac:dyDescent="0.3">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x14ac:dyDescent="0.3">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x14ac:dyDescent="0.3">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x14ac:dyDescent="0.3">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x14ac:dyDescent="0.3">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x14ac:dyDescent="0.3">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x14ac:dyDescent="0.3">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x14ac:dyDescent="0.3">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x14ac:dyDescent="0.3">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x14ac:dyDescent="0.3">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x14ac:dyDescent="0.3">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x14ac:dyDescent="0.3">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x14ac:dyDescent="0.3">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x14ac:dyDescent="0.3">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x14ac:dyDescent="0.3">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x14ac:dyDescent="0.3">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x14ac:dyDescent="0.3">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x14ac:dyDescent="0.3">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x14ac:dyDescent="0.3">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x14ac:dyDescent="0.3">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x14ac:dyDescent="0.3">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x14ac:dyDescent="0.3">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x14ac:dyDescent="0.3">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x14ac:dyDescent="0.3">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x14ac:dyDescent="0.3">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x14ac:dyDescent="0.3">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x14ac:dyDescent="0.3">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x14ac:dyDescent="0.3">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x14ac:dyDescent="0.3">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x14ac:dyDescent="0.3">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x14ac:dyDescent="0.3">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x14ac:dyDescent="0.3">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x14ac:dyDescent="0.3">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x14ac:dyDescent="0.3">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x14ac:dyDescent="0.3">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x14ac:dyDescent="0.3">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x14ac:dyDescent="0.3">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x14ac:dyDescent="0.3">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x14ac:dyDescent="0.3">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x14ac:dyDescent="0.3">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x14ac:dyDescent="0.3">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x14ac:dyDescent="0.3">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x14ac:dyDescent="0.3">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x14ac:dyDescent="0.3">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x14ac:dyDescent="0.3">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x14ac:dyDescent="0.3">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x14ac:dyDescent="0.3">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x14ac:dyDescent="0.3">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x14ac:dyDescent="0.3">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x14ac:dyDescent="0.3">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x14ac:dyDescent="0.3">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x14ac:dyDescent="0.3">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x14ac:dyDescent="0.3">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x14ac:dyDescent="0.3">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x14ac:dyDescent="0.3">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x14ac:dyDescent="0.3">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x14ac:dyDescent="0.3">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x14ac:dyDescent="0.3">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x14ac:dyDescent="0.3">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x14ac:dyDescent="0.3">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x14ac:dyDescent="0.3">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x14ac:dyDescent="0.3">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x14ac:dyDescent="0.3">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x14ac:dyDescent="0.3">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x14ac:dyDescent="0.3">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x14ac:dyDescent="0.3">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x14ac:dyDescent="0.3">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x14ac:dyDescent="0.3">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x14ac:dyDescent="0.3">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x14ac:dyDescent="0.3">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x14ac:dyDescent="0.3">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x14ac:dyDescent="0.3">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x14ac:dyDescent="0.3">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x14ac:dyDescent="0.3">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x14ac:dyDescent="0.3">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x14ac:dyDescent="0.3">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x14ac:dyDescent="0.3">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x14ac:dyDescent="0.3">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x14ac:dyDescent="0.3">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x14ac:dyDescent="0.3">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x14ac:dyDescent="0.3">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x14ac:dyDescent="0.3">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x14ac:dyDescent="0.3">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x14ac:dyDescent="0.3">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x14ac:dyDescent="0.3">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x14ac:dyDescent="0.3">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x14ac:dyDescent="0.3">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x14ac:dyDescent="0.3">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x14ac:dyDescent="0.3">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x14ac:dyDescent="0.3">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x14ac:dyDescent="0.3">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x14ac:dyDescent="0.3">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x14ac:dyDescent="0.3">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x14ac:dyDescent="0.3">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x14ac:dyDescent="0.3">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x14ac:dyDescent="0.3">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x14ac:dyDescent="0.3">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x14ac:dyDescent="0.3">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x14ac:dyDescent="0.3">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x14ac:dyDescent="0.3">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x14ac:dyDescent="0.3">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x14ac:dyDescent="0.3">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x14ac:dyDescent="0.3">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x14ac:dyDescent="0.3">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x14ac:dyDescent="0.3">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x14ac:dyDescent="0.3">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x14ac:dyDescent="0.3">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x14ac:dyDescent="0.3">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x14ac:dyDescent="0.3">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x14ac:dyDescent="0.3">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x14ac:dyDescent="0.3">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x14ac:dyDescent="0.3">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x14ac:dyDescent="0.3">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x14ac:dyDescent="0.3">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x14ac:dyDescent="0.3">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x14ac:dyDescent="0.3">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x14ac:dyDescent="0.3">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x14ac:dyDescent="0.3">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x14ac:dyDescent="0.3">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x14ac:dyDescent="0.3">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x14ac:dyDescent="0.3">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x14ac:dyDescent="0.3">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x14ac:dyDescent="0.3">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x14ac:dyDescent="0.3">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x14ac:dyDescent="0.3">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x14ac:dyDescent="0.3">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x14ac:dyDescent="0.3">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x14ac:dyDescent="0.3">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x14ac:dyDescent="0.3">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x14ac:dyDescent="0.3">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x14ac:dyDescent="0.3">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x14ac:dyDescent="0.3">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x14ac:dyDescent="0.3">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x14ac:dyDescent="0.3">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x14ac:dyDescent="0.3">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x14ac:dyDescent="0.3">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x14ac:dyDescent="0.3">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x14ac:dyDescent="0.3">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x14ac:dyDescent="0.3">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x14ac:dyDescent="0.3">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x14ac:dyDescent="0.3">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x14ac:dyDescent="0.3">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x14ac:dyDescent="0.3">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x14ac:dyDescent="0.3">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x14ac:dyDescent="0.3">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x14ac:dyDescent="0.3">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x14ac:dyDescent="0.3">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x14ac:dyDescent="0.3">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x14ac:dyDescent="0.3">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x14ac:dyDescent="0.3">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x14ac:dyDescent="0.3">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x14ac:dyDescent="0.3">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x14ac:dyDescent="0.3">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x14ac:dyDescent="0.3">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x14ac:dyDescent="0.3">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x14ac:dyDescent="0.3">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x14ac:dyDescent="0.3">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x14ac:dyDescent="0.3">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x14ac:dyDescent="0.3">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x14ac:dyDescent="0.3">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x14ac:dyDescent="0.3">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x14ac:dyDescent="0.3">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x14ac:dyDescent="0.3">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x14ac:dyDescent="0.3">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x14ac:dyDescent="0.3">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x14ac:dyDescent="0.3">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x14ac:dyDescent="0.3">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x14ac:dyDescent="0.3">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x14ac:dyDescent="0.3">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x14ac:dyDescent="0.3">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x14ac:dyDescent="0.3">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x14ac:dyDescent="0.3">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x14ac:dyDescent="0.3">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x14ac:dyDescent="0.3">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x14ac:dyDescent="0.3">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x14ac:dyDescent="0.3">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x14ac:dyDescent="0.3">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x14ac:dyDescent="0.3">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x14ac:dyDescent="0.3">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x14ac:dyDescent="0.3">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x14ac:dyDescent="0.3">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x14ac:dyDescent="0.3">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x14ac:dyDescent="0.3">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x14ac:dyDescent="0.3">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x14ac:dyDescent="0.3">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x14ac:dyDescent="0.3">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x14ac:dyDescent="0.3">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x14ac:dyDescent="0.3">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x14ac:dyDescent="0.3">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x14ac:dyDescent="0.3">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x14ac:dyDescent="0.3">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x14ac:dyDescent="0.3">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x14ac:dyDescent="0.3">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x14ac:dyDescent="0.3">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x14ac:dyDescent="0.3">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x14ac:dyDescent="0.3">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x14ac:dyDescent="0.3">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x14ac:dyDescent="0.3">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x14ac:dyDescent="0.3">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x14ac:dyDescent="0.3">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x14ac:dyDescent="0.3">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x14ac:dyDescent="0.3">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x14ac:dyDescent="0.3">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x14ac:dyDescent="0.3">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x14ac:dyDescent="0.3">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x14ac:dyDescent="0.3">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x14ac:dyDescent="0.3">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x14ac:dyDescent="0.3">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x14ac:dyDescent="0.3">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x14ac:dyDescent="0.3">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x14ac:dyDescent="0.3">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x14ac:dyDescent="0.3">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x14ac:dyDescent="0.3">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x14ac:dyDescent="0.3">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x14ac:dyDescent="0.3">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x14ac:dyDescent="0.3">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x14ac:dyDescent="0.3">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x14ac:dyDescent="0.3">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x14ac:dyDescent="0.3">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x14ac:dyDescent="0.3">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x14ac:dyDescent="0.3">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x14ac:dyDescent="0.3">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x14ac:dyDescent="0.3">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x14ac:dyDescent="0.3">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x14ac:dyDescent="0.3">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x14ac:dyDescent="0.3">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x14ac:dyDescent="0.3">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x14ac:dyDescent="0.3">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x14ac:dyDescent="0.3">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x14ac:dyDescent="0.3">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x14ac:dyDescent="0.3">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x14ac:dyDescent="0.3">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x14ac:dyDescent="0.3">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x14ac:dyDescent="0.3">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x14ac:dyDescent="0.3">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x14ac:dyDescent="0.3">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x14ac:dyDescent="0.3">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x14ac:dyDescent="0.3">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x14ac:dyDescent="0.3">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x14ac:dyDescent="0.3">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x14ac:dyDescent="0.3">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x14ac:dyDescent="0.3">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x14ac:dyDescent="0.3">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x14ac:dyDescent="0.3">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x14ac:dyDescent="0.3">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x14ac:dyDescent="0.3">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x14ac:dyDescent="0.3">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x14ac:dyDescent="0.3">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x14ac:dyDescent="0.3">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x14ac:dyDescent="0.3">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x14ac:dyDescent="0.3">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x14ac:dyDescent="0.3">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x14ac:dyDescent="0.3">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x14ac:dyDescent="0.3">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x14ac:dyDescent="0.3">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x14ac:dyDescent="0.3">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x14ac:dyDescent="0.3">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x14ac:dyDescent="0.3">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x14ac:dyDescent="0.3">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x14ac:dyDescent="0.3">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x14ac:dyDescent="0.3">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x14ac:dyDescent="0.3">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x14ac:dyDescent="0.3">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x14ac:dyDescent="0.3">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x14ac:dyDescent="0.3">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x14ac:dyDescent="0.3">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x14ac:dyDescent="0.3">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x14ac:dyDescent="0.3">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x14ac:dyDescent="0.3">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x14ac:dyDescent="0.3">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x14ac:dyDescent="0.3">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x14ac:dyDescent="0.3">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x14ac:dyDescent="0.3">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x14ac:dyDescent="0.3">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x14ac:dyDescent="0.3">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x14ac:dyDescent="0.3">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x14ac:dyDescent="0.3">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x14ac:dyDescent="0.3">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x14ac:dyDescent="0.3">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x14ac:dyDescent="0.3">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x14ac:dyDescent="0.3">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x14ac:dyDescent="0.3">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x14ac:dyDescent="0.3">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x14ac:dyDescent="0.3">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x14ac:dyDescent="0.3">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x14ac:dyDescent="0.3">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x14ac:dyDescent="0.3">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x14ac:dyDescent="0.3">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x14ac:dyDescent="0.3">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x14ac:dyDescent="0.3">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x14ac:dyDescent="0.3">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x14ac:dyDescent="0.3">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x14ac:dyDescent="0.3">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x14ac:dyDescent="0.3">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x14ac:dyDescent="0.3">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x14ac:dyDescent="0.3">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x14ac:dyDescent="0.3">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x14ac:dyDescent="0.3">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x14ac:dyDescent="0.3">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x14ac:dyDescent="0.3">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x14ac:dyDescent="0.3">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x14ac:dyDescent="0.3">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x14ac:dyDescent="0.3">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x14ac:dyDescent="0.3">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x14ac:dyDescent="0.3">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x14ac:dyDescent="0.3">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x14ac:dyDescent="0.3">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x14ac:dyDescent="0.3">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x14ac:dyDescent="0.3">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x14ac:dyDescent="0.3">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x14ac:dyDescent="0.3">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x14ac:dyDescent="0.3">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x14ac:dyDescent="0.3">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x14ac:dyDescent="0.3">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x14ac:dyDescent="0.3">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x14ac:dyDescent="0.3">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x14ac:dyDescent="0.3">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x14ac:dyDescent="0.3">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x14ac:dyDescent="0.3">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x14ac:dyDescent="0.3">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x14ac:dyDescent="0.3">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x14ac:dyDescent="0.3">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x14ac:dyDescent="0.3">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x14ac:dyDescent="0.3">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x14ac:dyDescent="0.3">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x14ac:dyDescent="0.3">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x14ac:dyDescent="0.3">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x14ac:dyDescent="0.3">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x14ac:dyDescent="0.3">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x14ac:dyDescent="0.3">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x14ac:dyDescent="0.3">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x14ac:dyDescent="0.3">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x14ac:dyDescent="0.3">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x14ac:dyDescent="0.3">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x14ac:dyDescent="0.3">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x14ac:dyDescent="0.3">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x14ac:dyDescent="0.3">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x14ac:dyDescent="0.3">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x14ac:dyDescent="0.3">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x14ac:dyDescent="0.3">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x14ac:dyDescent="0.3">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x14ac:dyDescent="0.3">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x14ac:dyDescent="0.3">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x14ac:dyDescent="0.3">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x14ac:dyDescent="0.3">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x14ac:dyDescent="0.3">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x14ac:dyDescent="0.3">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x14ac:dyDescent="0.3">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x14ac:dyDescent="0.3">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x14ac:dyDescent="0.3">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x14ac:dyDescent="0.3">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x14ac:dyDescent="0.3">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x14ac:dyDescent="0.3">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x14ac:dyDescent="0.3">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x14ac:dyDescent="0.3">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x14ac:dyDescent="0.3">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x14ac:dyDescent="0.3">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x14ac:dyDescent="0.3">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x14ac:dyDescent="0.3">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x14ac:dyDescent="0.3">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x14ac:dyDescent="0.3">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x14ac:dyDescent="0.3">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x14ac:dyDescent="0.3">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x14ac:dyDescent="0.3">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x14ac:dyDescent="0.3">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x14ac:dyDescent="0.3">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x14ac:dyDescent="0.3">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x14ac:dyDescent="0.3">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x14ac:dyDescent="0.3">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x14ac:dyDescent="0.3">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x14ac:dyDescent="0.3">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x14ac:dyDescent="0.3">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x14ac:dyDescent="0.3">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x14ac:dyDescent="0.3">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x14ac:dyDescent="0.3">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x14ac:dyDescent="0.3">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x14ac:dyDescent="0.3">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x14ac:dyDescent="0.3">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x14ac:dyDescent="0.3">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x14ac:dyDescent="0.3">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x14ac:dyDescent="0.3">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x14ac:dyDescent="0.3">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x14ac:dyDescent="0.3">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x14ac:dyDescent="0.3">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x14ac:dyDescent="0.3">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x14ac:dyDescent="0.3">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x14ac:dyDescent="0.3">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x14ac:dyDescent="0.3">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x14ac:dyDescent="0.3">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x14ac:dyDescent="0.3">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x14ac:dyDescent="0.3">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x14ac:dyDescent="0.3">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x14ac:dyDescent="0.3">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x14ac:dyDescent="0.3">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x14ac:dyDescent="0.3">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x14ac:dyDescent="0.3">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x14ac:dyDescent="0.3">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x14ac:dyDescent="0.3">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x14ac:dyDescent="0.3">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x14ac:dyDescent="0.3">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x14ac:dyDescent="0.3">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x14ac:dyDescent="0.3">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x14ac:dyDescent="0.3">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x14ac:dyDescent="0.3">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x14ac:dyDescent="0.3">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x14ac:dyDescent="0.3">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x14ac:dyDescent="0.3">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x14ac:dyDescent="0.3">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x14ac:dyDescent="0.3">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x14ac:dyDescent="0.3">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x14ac:dyDescent="0.3">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x14ac:dyDescent="0.3">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x14ac:dyDescent="0.3">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x14ac:dyDescent="0.3">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x14ac:dyDescent="0.3">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x14ac:dyDescent="0.3">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x14ac:dyDescent="0.3">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x14ac:dyDescent="0.3">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x14ac:dyDescent="0.3">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x14ac:dyDescent="0.3">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x14ac:dyDescent="0.3">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x14ac:dyDescent="0.3">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x14ac:dyDescent="0.3">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x14ac:dyDescent="0.3">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x14ac:dyDescent="0.3">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x14ac:dyDescent="0.3">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x14ac:dyDescent="0.3">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x14ac:dyDescent="0.3">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x14ac:dyDescent="0.3">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x14ac:dyDescent="0.3">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x14ac:dyDescent="0.3">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x14ac:dyDescent="0.3">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x14ac:dyDescent="0.3">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x14ac:dyDescent="0.3">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x14ac:dyDescent="0.3">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x14ac:dyDescent="0.3">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x14ac:dyDescent="0.3">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x14ac:dyDescent="0.3">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x14ac:dyDescent="0.3">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x14ac:dyDescent="0.3">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x14ac:dyDescent="0.3">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x14ac:dyDescent="0.3">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x14ac:dyDescent="0.3">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x14ac:dyDescent="0.3">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x14ac:dyDescent="0.3">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x14ac:dyDescent="0.3">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x14ac:dyDescent="0.3">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x14ac:dyDescent="0.3">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x14ac:dyDescent="0.3">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x14ac:dyDescent="0.3">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x14ac:dyDescent="0.3">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x14ac:dyDescent="0.3">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x14ac:dyDescent="0.3">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x14ac:dyDescent="0.3">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x14ac:dyDescent="0.3">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x14ac:dyDescent="0.3">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x14ac:dyDescent="0.3">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x14ac:dyDescent="0.3">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x14ac:dyDescent="0.3">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x14ac:dyDescent="0.3">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x14ac:dyDescent="0.3">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x14ac:dyDescent="0.3">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x14ac:dyDescent="0.3">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x14ac:dyDescent="0.3">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x14ac:dyDescent="0.3">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x14ac:dyDescent="0.3">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x14ac:dyDescent="0.3">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x14ac:dyDescent="0.3">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x14ac:dyDescent="0.3">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x14ac:dyDescent="0.3">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x14ac:dyDescent="0.3">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x14ac:dyDescent="0.3">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x14ac:dyDescent="0.3">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x14ac:dyDescent="0.3">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x14ac:dyDescent="0.3">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x14ac:dyDescent="0.3">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x14ac:dyDescent="0.3">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x14ac:dyDescent="0.3">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x14ac:dyDescent="0.3">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x14ac:dyDescent="0.3">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x14ac:dyDescent="0.3">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x14ac:dyDescent="0.3">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x14ac:dyDescent="0.3">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x14ac:dyDescent="0.3">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x14ac:dyDescent="0.3">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x14ac:dyDescent="0.3">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x14ac:dyDescent="0.3">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x14ac:dyDescent="0.3">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x14ac:dyDescent="0.3">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x14ac:dyDescent="0.3">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x14ac:dyDescent="0.3">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x14ac:dyDescent="0.3">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x14ac:dyDescent="0.3">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x14ac:dyDescent="0.3">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x14ac:dyDescent="0.3">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x14ac:dyDescent="0.3">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x14ac:dyDescent="0.3">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x14ac:dyDescent="0.3">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x14ac:dyDescent="0.3">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x14ac:dyDescent="0.3">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x14ac:dyDescent="0.3">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x14ac:dyDescent="0.3">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x14ac:dyDescent="0.3">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x14ac:dyDescent="0.3">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x14ac:dyDescent="0.3">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x14ac:dyDescent="0.3">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x14ac:dyDescent="0.3">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x14ac:dyDescent="0.3">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x14ac:dyDescent="0.3">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x14ac:dyDescent="0.3">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x14ac:dyDescent="0.3">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x14ac:dyDescent="0.3">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x14ac:dyDescent="0.3">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x14ac:dyDescent="0.3">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x14ac:dyDescent="0.3">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x14ac:dyDescent="0.3">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x14ac:dyDescent="0.3">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x14ac:dyDescent="0.3">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x14ac:dyDescent="0.3">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x14ac:dyDescent="0.3">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x14ac:dyDescent="0.3">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x14ac:dyDescent="0.3">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x14ac:dyDescent="0.3">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x14ac:dyDescent="0.3">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x14ac:dyDescent="0.3">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x14ac:dyDescent="0.3">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x14ac:dyDescent="0.3">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x14ac:dyDescent="0.3">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x14ac:dyDescent="0.3">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x14ac:dyDescent="0.3">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x14ac:dyDescent="0.3">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x14ac:dyDescent="0.3">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x14ac:dyDescent="0.3">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x14ac:dyDescent="0.3">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x14ac:dyDescent="0.3">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x14ac:dyDescent="0.3">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x14ac:dyDescent="0.3">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x14ac:dyDescent="0.3">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x14ac:dyDescent="0.3">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x14ac:dyDescent="0.3">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x14ac:dyDescent="0.3">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x14ac:dyDescent="0.3">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x14ac:dyDescent="0.3">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x14ac:dyDescent="0.3">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x14ac:dyDescent="0.3">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x14ac:dyDescent="0.3">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x14ac:dyDescent="0.3">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x14ac:dyDescent="0.3">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x14ac:dyDescent="0.3">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x14ac:dyDescent="0.3">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x14ac:dyDescent="0.3">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x14ac:dyDescent="0.3">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x14ac:dyDescent="0.3">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x14ac:dyDescent="0.3">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x14ac:dyDescent="0.3">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x14ac:dyDescent="0.3">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x14ac:dyDescent="0.3">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x14ac:dyDescent="0.3">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x14ac:dyDescent="0.3">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x14ac:dyDescent="0.3">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x14ac:dyDescent="0.3">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x14ac:dyDescent="0.3">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x14ac:dyDescent="0.3">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x14ac:dyDescent="0.3">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x14ac:dyDescent="0.3">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x14ac:dyDescent="0.3">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x14ac:dyDescent="0.3">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x14ac:dyDescent="0.3">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x14ac:dyDescent="0.3">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x14ac:dyDescent="0.3">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x14ac:dyDescent="0.3">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x14ac:dyDescent="0.3">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x14ac:dyDescent="0.3">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x14ac:dyDescent="0.3">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x14ac:dyDescent="0.3">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x14ac:dyDescent="0.3">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x14ac:dyDescent="0.3">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x14ac:dyDescent="0.3">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x14ac:dyDescent="0.3">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x14ac:dyDescent="0.3">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x14ac:dyDescent="0.3">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x14ac:dyDescent="0.3">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x14ac:dyDescent="0.3">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x14ac:dyDescent="0.3">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x14ac:dyDescent="0.3">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x14ac:dyDescent="0.3">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x14ac:dyDescent="0.3">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x14ac:dyDescent="0.3">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x14ac:dyDescent="0.3">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x14ac:dyDescent="0.3">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x14ac:dyDescent="0.3">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x14ac:dyDescent="0.3">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x14ac:dyDescent="0.3">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x14ac:dyDescent="0.3">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x14ac:dyDescent="0.3">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x14ac:dyDescent="0.3">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x14ac:dyDescent="0.3">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x14ac:dyDescent="0.3">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x14ac:dyDescent="0.3">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x14ac:dyDescent="0.3">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x14ac:dyDescent="0.3">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x14ac:dyDescent="0.3">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x14ac:dyDescent="0.3">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x14ac:dyDescent="0.3">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x14ac:dyDescent="0.3">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x14ac:dyDescent="0.3">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x14ac:dyDescent="0.3">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x14ac:dyDescent="0.3">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x14ac:dyDescent="0.3">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x14ac:dyDescent="0.3">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x14ac:dyDescent="0.3">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x14ac:dyDescent="0.3">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x14ac:dyDescent="0.3">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x14ac:dyDescent="0.3">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x14ac:dyDescent="0.3">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x14ac:dyDescent="0.3">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x14ac:dyDescent="0.3">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x14ac:dyDescent="0.3">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x14ac:dyDescent="0.3">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x14ac:dyDescent="0.3">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x14ac:dyDescent="0.3">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x14ac:dyDescent="0.3">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x14ac:dyDescent="0.3">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x14ac:dyDescent="0.3">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x14ac:dyDescent="0.3">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x14ac:dyDescent="0.3">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x14ac:dyDescent="0.3">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x14ac:dyDescent="0.3">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x14ac:dyDescent="0.3">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x14ac:dyDescent="0.3">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x14ac:dyDescent="0.3">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x14ac:dyDescent="0.3">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x14ac:dyDescent="0.3">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x14ac:dyDescent="0.3">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x14ac:dyDescent="0.3">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x14ac:dyDescent="0.3">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x14ac:dyDescent="0.3">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x14ac:dyDescent="0.3">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x14ac:dyDescent="0.3">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x14ac:dyDescent="0.3">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x14ac:dyDescent="0.3">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x14ac:dyDescent="0.3">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x14ac:dyDescent="0.3">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x14ac:dyDescent="0.3">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x14ac:dyDescent="0.3">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x14ac:dyDescent="0.3">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x14ac:dyDescent="0.3">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x14ac:dyDescent="0.3">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x14ac:dyDescent="0.3">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x14ac:dyDescent="0.3">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x14ac:dyDescent="0.3">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x14ac:dyDescent="0.3">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x14ac:dyDescent="0.3">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x14ac:dyDescent="0.3">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x14ac:dyDescent="0.3">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x14ac:dyDescent="0.3">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x14ac:dyDescent="0.3">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x14ac:dyDescent="0.3">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x14ac:dyDescent="0.3">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x14ac:dyDescent="0.3">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x14ac:dyDescent="0.3">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x14ac:dyDescent="0.3">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x14ac:dyDescent="0.3">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x14ac:dyDescent="0.3">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x14ac:dyDescent="0.3">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x14ac:dyDescent="0.3">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x14ac:dyDescent="0.3">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x14ac:dyDescent="0.3">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x14ac:dyDescent="0.3">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x14ac:dyDescent="0.3">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x14ac:dyDescent="0.3">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x14ac:dyDescent="0.3">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x14ac:dyDescent="0.3">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x14ac:dyDescent="0.3">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x14ac:dyDescent="0.3">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x14ac:dyDescent="0.3">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x14ac:dyDescent="0.3">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x14ac:dyDescent="0.3">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x14ac:dyDescent="0.3">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x14ac:dyDescent="0.3">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x14ac:dyDescent="0.3">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x14ac:dyDescent="0.3">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x14ac:dyDescent="0.3">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x14ac:dyDescent="0.3">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x14ac:dyDescent="0.3">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x14ac:dyDescent="0.3">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x14ac:dyDescent="0.3">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x14ac:dyDescent="0.3">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x14ac:dyDescent="0.3">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x14ac:dyDescent="0.3">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x14ac:dyDescent="0.3">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x14ac:dyDescent="0.3">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x14ac:dyDescent="0.3">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x14ac:dyDescent="0.3">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x14ac:dyDescent="0.3">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x14ac:dyDescent="0.3">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x14ac:dyDescent="0.3">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x14ac:dyDescent="0.3">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x14ac:dyDescent="0.3">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x14ac:dyDescent="0.3">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x14ac:dyDescent="0.3">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x14ac:dyDescent="0.3">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x14ac:dyDescent="0.3">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x14ac:dyDescent="0.3">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x14ac:dyDescent="0.3">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x14ac:dyDescent="0.3">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x14ac:dyDescent="0.3">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x14ac:dyDescent="0.3">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x14ac:dyDescent="0.3">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x14ac:dyDescent="0.3">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x14ac:dyDescent="0.3">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x14ac:dyDescent="0.3">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x14ac:dyDescent="0.3">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x14ac:dyDescent="0.3">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x14ac:dyDescent="0.3">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x14ac:dyDescent="0.3">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x14ac:dyDescent="0.3">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x14ac:dyDescent="0.3">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x14ac:dyDescent="0.3">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x14ac:dyDescent="0.3">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x14ac:dyDescent="0.3">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x14ac:dyDescent="0.3">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x14ac:dyDescent="0.3">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x14ac:dyDescent="0.3">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x14ac:dyDescent="0.3">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x14ac:dyDescent="0.3">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x14ac:dyDescent="0.3">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x14ac:dyDescent="0.3">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x14ac:dyDescent="0.3">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x14ac:dyDescent="0.3">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x14ac:dyDescent="0.3">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x14ac:dyDescent="0.3">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x14ac:dyDescent="0.3">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x14ac:dyDescent="0.3">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x14ac:dyDescent="0.3">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x14ac:dyDescent="0.3">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x14ac:dyDescent="0.3">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x14ac:dyDescent="0.3">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x14ac:dyDescent="0.3">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x14ac:dyDescent="0.3">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x14ac:dyDescent="0.3">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x14ac:dyDescent="0.3">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x14ac:dyDescent="0.3">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x14ac:dyDescent="0.3">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x14ac:dyDescent="0.3">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x14ac:dyDescent="0.3">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x14ac:dyDescent="0.3">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x14ac:dyDescent="0.3">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x14ac:dyDescent="0.3">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x14ac:dyDescent="0.3">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x14ac:dyDescent="0.3">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x14ac:dyDescent="0.3">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x14ac:dyDescent="0.3">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x14ac:dyDescent="0.3">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x14ac:dyDescent="0.3">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x14ac:dyDescent="0.3">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x14ac:dyDescent="0.3">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x14ac:dyDescent="0.3">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x14ac:dyDescent="0.3">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x14ac:dyDescent="0.3">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x14ac:dyDescent="0.3">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x14ac:dyDescent="0.3">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x14ac:dyDescent="0.3">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x14ac:dyDescent="0.3">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x14ac:dyDescent="0.3">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x14ac:dyDescent="0.3">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x14ac:dyDescent="0.3">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x14ac:dyDescent="0.3">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x14ac:dyDescent="0.3">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x14ac:dyDescent="0.3">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x14ac:dyDescent="0.3">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x14ac:dyDescent="0.3">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x14ac:dyDescent="0.3">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x14ac:dyDescent="0.3">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x14ac:dyDescent="0.3">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x14ac:dyDescent="0.3">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x14ac:dyDescent="0.3">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x14ac:dyDescent="0.3">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x14ac:dyDescent="0.3">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x14ac:dyDescent="0.3">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x14ac:dyDescent="0.3">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x14ac:dyDescent="0.3">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x14ac:dyDescent="0.3">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x14ac:dyDescent="0.3">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x14ac:dyDescent="0.3">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x14ac:dyDescent="0.3">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x14ac:dyDescent="0.3">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x14ac:dyDescent="0.3">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x14ac:dyDescent="0.3">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x14ac:dyDescent="0.3">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x14ac:dyDescent="0.3">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x14ac:dyDescent="0.3">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x14ac:dyDescent="0.3">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x14ac:dyDescent="0.3">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x14ac:dyDescent="0.3">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x14ac:dyDescent="0.3">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x14ac:dyDescent="0.3">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x14ac:dyDescent="0.3">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x14ac:dyDescent="0.3">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x14ac:dyDescent="0.3">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x14ac:dyDescent="0.3">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x14ac:dyDescent="0.3">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x14ac:dyDescent="0.3">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x14ac:dyDescent="0.3">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x14ac:dyDescent="0.3">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x14ac:dyDescent="0.3">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x14ac:dyDescent="0.3">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x14ac:dyDescent="0.3">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x14ac:dyDescent="0.3">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x14ac:dyDescent="0.3">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x14ac:dyDescent="0.3">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x14ac:dyDescent="0.3">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x14ac:dyDescent="0.3">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x14ac:dyDescent="0.3">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x14ac:dyDescent="0.3">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x14ac:dyDescent="0.3">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x14ac:dyDescent="0.3">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x14ac:dyDescent="0.3">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x14ac:dyDescent="0.3">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x14ac:dyDescent="0.3">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x14ac:dyDescent="0.3">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x14ac:dyDescent="0.3">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x14ac:dyDescent="0.3">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x14ac:dyDescent="0.3">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x14ac:dyDescent="0.3">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x14ac:dyDescent="0.3">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x14ac:dyDescent="0.3">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x14ac:dyDescent="0.3">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x14ac:dyDescent="0.3">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x14ac:dyDescent="0.3">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x14ac:dyDescent="0.3">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x14ac:dyDescent="0.3">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x14ac:dyDescent="0.3">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x14ac:dyDescent="0.3">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x14ac:dyDescent="0.3">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x14ac:dyDescent="0.3">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x14ac:dyDescent="0.3">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x14ac:dyDescent="0.3">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x14ac:dyDescent="0.3">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x14ac:dyDescent="0.3">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x14ac:dyDescent="0.3">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x14ac:dyDescent="0.3">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x14ac:dyDescent="0.3">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x14ac:dyDescent="0.3">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x14ac:dyDescent="0.3">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x14ac:dyDescent="0.3">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x14ac:dyDescent="0.3">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x14ac:dyDescent="0.3">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x14ac:dyDescent="0.3">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x14ac:dyDescent="0.3">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x14ac:dyDescent="0.3">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x14ac:dyDescent="0.3">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x14ac:dyDescent="0.3">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x14ac:dyDescent="0.3">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x14ac:dyDescent="0.3">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x14ac:dyDescent="0.3">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x14ac:dyDescent="0.3">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x14ac:dyDescent="0.3">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x14ac:dyDescent="0.3">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x14ac:dyDescent="0.3">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x14ac:dyDescent="0.3">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x14ac:dyDescent="0.3">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x14ac:dyDescent="0.3">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x14ac:dyDescent="0.3">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x14ac:dyDescent="0.3">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x14ac:dyDescent="0.3">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x14ac:dyDescent="0.3">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x14ac:dyDescent="0.3">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x14ac:dyDescent="0.3">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x14ac:dyDescent="0.3">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x14ac:dyDescent="0.3">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x14ac:dyDescent="0.3">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x14ac:dyDescent="0.3">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x14ac:dyDescent="0.3">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x14ac:dyDescent="0.3">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x14ac:dyDescent="0.3">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x14ac:dyDescent="0.3">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x14ac:dyDescent="0.3">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x14ac:dyDescent="0.3">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x14ac:dyDescent="0.3">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x14ac:dyDescent="0.3">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x14ac:dyDescent="0.3">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x14ac:dyDescent="0.3">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x14ac:dyDescent="0.3">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x14ac:dyDescent="0.3">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x14ac:dyDescent="0.3">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x14ac:dyDescent="0.3">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x14ac:dyDescent="0.3">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x14ac:dyDescent="0.3">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x14ac:dyDescent="0.3">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x14ac:dyDescent="0.3">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x14ac:dyDescent="0.3">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x14ac:dyDescent="0.3">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x14ac:dyDescent="0.3">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x14ac:dyDescent="0.3">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x14ac:dyDescent="0.3">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x14ac:dyDescent="0.3">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x14ac:dyDescent="0.3">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x14ac:dyDescent="0.3">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x14ac:dyDescent="0.3">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x14ac:dyDescent="0.3">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x14ac:dyDescent="0.3">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x14ac:dyDescent="0.3">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x14ac:dyDescent="0.3">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x14ac:dyDescent="0.3">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x14ac:dyDescent="0.3">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x14ac:dyDescent="0.3">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x14ac:dyDescent="0.3">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x14ac:dyDescent="0.3">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x14ac:dyDescent="0.3">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x14ac:dyDescent="0.3">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x14ac:dyDescent="0.3">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x14ac:dyDescent="0.3">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x14ac:dyDescent="0.3">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x14ac:dyDescent="0.3">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x14ac:dyDescent="0.3">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x14ac:dyDescent="0.3">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x14ac:dyDescent="0.3">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x14ac:dyDescent="0.3">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x14ac:dyDescent="0.3">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x14ac:dyDescent="0.3">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x14ac:dyDescent="0.3">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x14ac:dyDescent="0.3">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x14ac:dyDescent="0.3">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x14ac:dyDescent="0.3">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x14ac:dyDescent="0.3">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x14ac:dyDescent="0.3">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x14ac:dyDescent="0.3">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x14ac:dyDescent="0.3">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x14ac:dyDescent="0.3">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x14ac:dyDescent="0.3">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x14ac:dyDescent="0.3">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x14ac:dyDescent="0.3">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x14ac:dyDescent="0.3">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x14ac:dyDescent="0.3">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x14ac:dyDescent="0.3">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x14ac:dyDescent="0.3">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x14ac:dyDescent="0.3">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x14ac:dyDescent="0.3">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x14ac:dyDescent="0.3">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x14ac:dyDescent="0.3">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x14ac:dyDescent="0.3">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x14ac:dyDescent="0.3">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x14ac:dyDescent="0.3">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x14ac:dyDescent="0.3">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x14ac:dyDescent="0.3">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x14ac:dyDescent="0.3">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x14ac:dyDescent="0.3">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x14ac:dyDescent="0.3">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x14ac:dyDescent="0.3">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x14ac:dyDescent="0.3">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x14ac:dyDescent="0.3">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x14ac:dyDescent="0.3">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x14ac:dyDescent="0.3">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x14ac:dyDescent="0.3">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x14ac:dyDescent="0.3">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x14ac:dyDescent="0.3">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x14ac:dyDescent="0.3">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x14ac:dyDescent="0.3">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x14ac:dyDescent="0.3">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x14ac:dyDescent="0.3">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x14ac:dyDescent="0.3">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x14ac:dyDescent="0.3">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x14ac:dyDescent="0.3">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x14ac:dyDescent="0.3">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x14ac:dyDescent="0.3">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x14ac:dyDescent="0.3">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x14ac:dyDescent="0.3">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x14ac:dyDescent="0.3">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x14ac:dyDescent="0.3">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x14ac:dyDescent="0.3">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x14ac:dyDescent="0.3">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x14ac:dyDescent="0.3">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x14ac:dyDescent="0.3">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x14ac:dyDescent="0.3">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x14ac:dyDescent="0.3">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x14ac:dyDescent="0.3">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x14ac:dyDescent="0.3">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x14ac:dyDescent="0.3">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x14ac:dyDescent="0.3">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x14ac:dyDescent="0.3">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x14ac:dyDescent="0.3">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x14ac:dyDescent="0.3">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x14ac:dyDescent="0.3">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x14ac:dyDescent="0.3">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x14ac:dyDescent="0.3">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x14ac:dyDescent="0.3">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x14ac:dyDescent="0.3">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x14ac:dyDescent="0.3">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x14ac:dyDescent="0.3">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x14ac:dyDescent="0.3">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x14ac:dyDescent="0.3">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x14ac:dyDescent="0.3">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x14ac:dyDescent="0.3">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x14ac:dyDescent="0.3">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x14ac:dyDescent="0.3">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x14ac:dyDescent="0.3">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x14ac:dyDescent="0.3">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x14ac:dyDescent="0.3">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x14ac:dyDescent="0.3">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x14ac:dyDescent="0.3">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x14ac:dyDescent="0.3">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x14ac:dyDescent="0.3">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x14ac:dyDescent="0.3">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x14ac:dyDescent="0.3">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x14ac:dyDescent="0.3">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x14ac:dyDescent="0.3">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x14ac:dyDescent="0.3">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x14ac:dyDescent="0.3">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x14ac:dyDescent="0.3">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x14ac:dyDescent="0.3">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x14ac:dyDescent="0.3">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x14ac:dyDescent="0.3">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x14ac:dyDescent="0.3">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x14ac:dyDescent="0.3">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x14ac:dyDescent="0.3">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x14ac:dyDescent="0.3">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x14ac:dyDescent="0.3">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x14ac:dyDescent="0.3">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x14ac:dyDescent="0.3">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x14ac:dyDescent="0.3">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x14ac:dyDescent="0.3">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x14ac:dyDescent="0.3">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x14ac:dyDescent="0.3">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x14ac:dyDescent="0.3">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x14ac:dyDescent="0.3">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x14ac:dyDescent="0.3">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x14ac:dyDescent="0.3">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x14ac:dyDescent="0.3">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x14ac:dyDescent="0.3">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x14ac:dyDescent="0.3">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x14ac:dyDescent="0.3">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x14ac:dyDescent="0.3">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x14ac:dyDescent="0.3">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x14ac:dyDescent="0.3">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x14ac:dyDescent="0.3">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x14ac:dyDescent="0.3">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x14ac:dyDescent="0.3">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x14ac:dyDescent="0.3">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x14ac:dyDescent="0.3">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x14ac:dyDescent="0.3">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x14ac:dyDescent="0.3">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x14ac:dyDescent="0.3">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x14ac:dyDescent="0.3">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x14ac:dyDescent="0.3">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x14ac:dyDescent="0.3">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x14ac:dyDescent="0.3">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x14ac:dyDescent="0.3">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x14ac:dyDescent="0.3">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x14ac:dyDescent="0.3">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x14ac:dyDescent="0.3">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x14ac:dyDescent="0.3">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x14ac:dyDescent="0.3">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x14ac:dyDescent="0.3">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x14ac:dyDescent="0.3">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x14ac:dyDescent="0.3">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x14ac:dyDescent="0.3">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x14ac:dyDescent="0.3">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x14ac:dyDescent="0.3">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x14ac:dyDescent="0.3">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x14ac:dyDescent="0.3">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x14ac:dyDescent="0.3">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x14ac:dyDescent="0.3">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x14ac:dyDescent="0.3">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x14ac:dyDescent="0.3">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x14ac:dyDescent="0.3">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x14ac:dyDescent="0.3">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x14ac:dyDescent="0.3">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x14ac:dyDescent="0.3">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x14ac:dyDescent="0.3">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x14ac:dyDescent="0.3">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x14ac:dyDescent="0.3">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x14ac:dyDescent="0.3">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x14ac:dyDescent="0.3">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x14ac:dyDescent="0.3">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x14ac:dyDescent="0.3">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x14ac:dyDescent="0.3">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x14ac:dyDescent="0.3">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x14ac:dyDescent="0.3">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x14ac:dyDescent="0.3">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x14ac:dyDescent="0.3">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x14ac:dyDescent="0.3">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x14ac:dyDescent="0.3">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x14ac:dyDescent="0.3">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x14ac:dyDescent="0.3">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x14ac:dyDescent="0.3">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x14ac:dyDescent="0.3">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x14ac:dyDescent="0.3">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x14ac:dyDescent="0.3">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x14ac:dyDescent="0.3">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x14ac:dyDescent="0.3">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x14ac:dyDescent="0.3">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x14ac:dyDescent="0.3">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x14ac:dyDescent="0.3">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x14ac:dyDescent="0.3">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x14ac:dyDescent="0.3">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x14ac:dyDescent="0.3">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x14ac:dyDescent="0.3">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x14ac:dyDescent="0.3">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x14ac:dyDescent="0.3">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x14ac:dyDescent="0.3">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x14ac:dyDescent="0.3">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x14ac:dyDescent="0.3">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x14ac:dyDescent="0.3">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x14ac:dyDescent="0.3">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x14ac:dyDescent="0.3">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x14ac:dyDescent="0.3">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x14ac:dyDescent="0.3">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x14ac:dyDescent="0.3">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x14ac:dyDescent="0.3">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x14ac:dyDescent="0.3">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x14ac:dyDescent="0.3">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x14ac:dyDescent="0.3">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x14ac:dyDescent="0.3">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x14ac:dyDescent="0.3">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x14ac:dyDescent="0.3">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x14ac:dyDescent="0.3">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x14ac:dyDescent="0.3">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x14ac:dyDescent="0.3">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x14ac:dyDescent="0.3">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x14ac:dyDescent="0.3">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x14ac:dyDescent="0.3">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x14ac:dyDescent="0.3">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x14ac:dyDescent="0.3">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x14ac:dyDescent="0.3">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x14ac:dyDescent="0.3">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x14ac:dyDescent="0.3">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x14ac:dyDescent="0.3">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x14ac:dyDescent="0.3">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x14ac:dyDescent="0.3">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x14ac:dyDescent="0.3">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x14ac:dyDescent="0.3">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x14ac:dyDescent="0.3">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x14ac:dyDescent="0.3">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x14ac:dyDescent="0.3">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x14ac:dyDescent="0.3">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x14ac:dyDescent="0.3">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x14ac:dyDescent="0.3">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x14ac:dyDescent="0.3">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x14ac:dyDescent="0.3">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x14ac:dyDescent="0.3">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x14ac:dyDescent="0.3">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x14ac:dyDescent="0.3">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x14ac:dyDescent="0.3">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x14ac:dyDescent="0.3">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x14ac:dyDescent="0.3">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x14ac:dyDescent="0.3">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x14ac:dyDescent="0.3">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x14ac:dyDescent="0.3">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x14ac:dyDescent="0.3">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x14ac:dyDescent="0.3">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x14ac:dyDescent="0.3">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x14ac:dyDescent="0.3">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x14ac:dyDescent="0.3">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x14ac:dyDescent="0.3">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x14ac:dyDescent="0.3">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x14ac:dyDescent="0.3">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x14ac:dyDescent="0.3">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x14ac:dyDescent="0.3">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x14ac:dyDescent="0.3">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x14ac:dyDescent="0.3">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x14ac:dyDescent="0.3">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x14ac:dyDescent="0.3">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x14ac:dyDescent="0.3">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x14ac:dyDescent="0.3">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x14ac:dyDescent="0.3">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x14ac:dyDescent="0.3">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x14ac:dyDescent="0.3">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x14ac:dyDescent="0.3">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x14ac:dyDescent="0.3">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x14ac:dyDescent="0.3">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x14ac:dyDescent="0.3">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x14ac:dyDescent="0.3">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x14ac:dyDescent="0.3">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x14ac:dyDescent="0.3">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x14ac:dyDescent="0.3">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x14ac:dyDescent="0.3">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x14ac:dyDescent="0.3">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x14ac:dyDescent="0.3">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x14ac:dyDescent="0.3">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x14ac:dyDescent="0.3">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x14ac:dyDescent="0.3">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x14ac:dyDescent="0.3">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x14ac:dyDescent="0.3">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x14ac:dyDescent="0.3">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x14ac:dyDescent="0.3">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x14ac:dyDescent="0.3">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x14ac:dyDescent="0.3">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x14ac:dyDescent="0.3">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x14ac:dyDescent="0.3">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x14ac:dyDescent="0.3">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x14ac:dyDescent="0.3">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x14ac:dyDescent="0.3">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x14ac:dyDescent="0.3">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x14ac:dyDescent="0.3">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x14ac:dyDescent="0.3">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x14ac:dyDescent="0.3">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x14ac:dyDescent="0.3">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x14ac:dyDescent="0.3">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x14ac:dyDescent="0.3">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x14ac:dyDescent="0.3">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x14ac:dyDescent="0.3">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x14ac:dyDescent="0.3">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x14ac:dyDescent="0.3">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x14ac:dyDescent="0.3">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x14ac:dyDescent="0.3">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x14ac:dyDescent="0.3">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x14ac:dyDescent="0.3">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083B-060D-415F-AC3A-56BD71302DCB}">
  <dimension ref="A3:C7"/>
  <sheetViews>
    <sheetView workbookViewId="0">
      <selection activeCell="B6" sqref="B6"/>
    </sheetView>
  </sheetViews>
  <sheetFormatPr defaultRowHeight="15.6" x14ac:dyDescent="0.3"/>
  <cols>
    <col min="1" max="1" width="23.59765625" bestFit="1" customWidth="1"/>
  </cols>
  <sheetData>
    <row r="3" spans="1:3" x14ac:dyDescent="0.3">
      <c r="A3" s="6" t="s">
        <v>1561</v>
      </c>
    </row>
    <row r="4" spans="1:3" x14ac:dyDescent="0.3">
      <c r="A4" s="7">
        <v>2.6265306122448981</v>
      </c>
    </row>
    <row r="6" spans="1:3" x14ac:dyDescent="0.3">
      <c r="A6" t="s">
        <v>1562</v>
      </c>
      <c r="B6" s="8">
        <f>A4</f>
        <v>2.6265306122448981</v>
      </c>
      <c r="C6" s="9">
        <f>B6/4</f>
        <v>0.65663265306122454</v>
      </c>
    </row>
    <row r="7" spans="1:3" x14ac:dyDescent="0.3">
      <c r="A7" t="s">
        <v>1563</v>
      </c>
      <c r="B7" s="8">
        <f>4-B6</f>
        <v>1.3734693877551019</v>
      </c>
      <c r="C7" s="9">
        <f>B7/4</f>
        <v>0.34336734693877546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57A29-3454-4B14-8351-6863859F0CEE}">
  <dimension ref="A3:C10"/>
  <sheetViews>
    <sheetView topLeftCell="A2" workbookViewId="0">
      <selection activeCell="B4" sqref="B4"/>
    </sheetView>
  </sheetViews>
  <sheetFormatPr defaultRowHeight="15.6" x14ac:dyDescent="0.3"/>
  <cols>
    <col min="1" max="1" width="12.19921875" bestFit="1" customWidth="1"/>
    <col min="2" max="2" width="22.796875" bestFit="1" customWidth="1"/>
    <col min="3" max="3" width="10.09765625" bestFit="1" customWidth="1"/>
  </cols>
  <sheetData>
    <row r="3" spans="1:3" x14ac:dyDescent="0.3">
      <c r="A3" s="14" t="s">
        <v>1564</v>
      </c>
      <c r="B3" t="s">
        <v>1566</v>
      </c>
    </row>
    <row r="4" spans="1:3" x14ac:dyDescent="0.3">
      <c r="A4" s="15" t="s">
        <v>51</v>
      </c>
      <c r="B4">
        <v>588</v>
      </c>
    </row>
    <row r="5" spans="1:3" x14ac:dyDescent="0.3">
      <c r="A5" s="15" t="s">
        <v>62</v>
      </c>
      <c r="B5">
        <v>882</v>
      </c>
    </row>
    <row r="6" spans="1:3" x14ac:dyDescent="0.3">
      <c r="A6" s="15" t="s">
        <v>1565</v>
      </c>
      <c r="B6">
        <v>1470</v>
      </c>
    </row>
    <row r="8" spans="1:3" x14ac:dyDescent="0.3">
      <c r="C8" s="16" t="s">
        <v>1567</v>
      </c>
    </row>
    <row r="9" spans="1:3" x14ac:dyDescent="0.3">
      <c r="A9" s="15" t="s">
        <v>51</v>
      </c>
      <c r="B9">
        <f>IFERROR(GETPIVOTDATA("[Measures].[Count of Employee Count]",$A$3,"[Table_1].[Gender]","[Table_1].[Gender].&amp;[Female]"),0)</f>
        <v>588</v>
      </c>
      <c r="C9" s="17">
        <f>IFERROR($B$9/($B$9+$B$10),0)</f>
        <v>0.4</v>
      </c>
    </row>
    <row r="10" spans="1:3" x14ac:dyDescent="0.3">
      <c r="A10" s="15" t="s">
        <v>62</v>
      </c>
      <c r="B10">
        <f>IFERROR(GETPIVOTDATA("[Measures].[Count of Employee Count]",$A$3,"[Table_1].[Gender]","[Table_1].[Gender].&amp;[Male]"),0)</f>
        <v>882</v>
      </c>
      <c r="C10" s="17">
        <f>IFERROR($B$10/($B$9+$B$10),0)</f>
        <v>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8A98B-62A2-4970-8064-CA8760861EE8}">
  <dimension ref="A3:B9"/>
  <sheetViews>
    <sheetView workbookViewId="0">
      <selection activeCell="I18" sqref="I18"/>
    </sheetView>
  </sheetViews>
  <sheetFormatPr defaultRowHeight="15.6" x14ac:dyDescent="0.3"/>
  <cols>
    <col min="1" max="1" width="16" bestFit="1" customWidth="1"/>
    <col min="2" max="2" width="22.796875" bestFit="1" customWidth="1"/>
  </cols>
  <sheetData>
    <row r="3" spans="1:2" x14ac:dyDescent="0.3">
      <c r="A3" s="10" t="s">
        <v>1564</v>
      </c>
      <c r="B3" s="6" t="s">
        <v>1555</v>
      </c>
    </row>
    <row r="4" spans="1:2" x14ac:dyDescent="0.3">
      <c r="A4" s="11" t="s">
        <v>134</v>
      </c>
      <c r="B4" s="6">
        <v>5</v>
      </c>
    </row>
    <row r="5" spans="1:2" x14ac:dyDescent="0.3">
      <c r="A5" s="12" t="s">
        <v>65</v>
      </c>
      <c r="B5" s="20">
        <v>31</v>
      </c>
    </row>
    <row r="6" spans="1:2" x14ac:dyDescent="0.3">
      <c r="A6" s="12" t="s">
        <v>55</v>
      </c>
      <c r="B6" s="20">
        <v>44</v>
      </c>
    </row>
    <row r="7" spans="1:2" x14ac:dyDescent="0.3">
      <c r="A7" s="12" t="s">
        <v>71</v>
      </c>
      <c r="B7" s="20">
        <v>58</v>
      </c>
    </row>
    <row r="8" spans="1:2" x14ac:dyDescent="0.3">
      <c r="A8" s="12" t="s">
        <v>77</v>
      </c>
      <c r="B8" s="20">
        <v>99</v>
      </c>
    </row>
    <row r="9" spans="1:2" x14ac:dyDescent="0.3">
      <c r="A9" s="13" t="s">
        <v>1565</v>
      </c>
      <c r="B9" s="21">
        <v>237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88168-5815-4CD6-8D98-165E941DD388}">
  <dimension ref="A3:E13"/>
  <sheetViews>
    <sheetView zoomScale="101" workbookViewId="0">
      <selection activeCell="D3" sqref="D3:E12"/>
    </sheetView>
  </sheetViews>
  <sheetFormatPr defaultRowHeight="15.6" x14ac:dyDescent="0.3"/>
  <cols>
    <col min="1" max="1" width="23.296875" bestFit="1" customWidth="1"/>
    <col min="2" max="2" width="22.796875" bestFit="1" customWidth="1"/>
    <col min="4" max="4" width="23.296875" bestFit="1" customWidth="1"/>
  </cols>
  <sheetData>
    <row r="3" spans="1:5" x14ac:dyDescent="0.3">
      <c r="A3" s="10" t="s">
        <v>1564</v>
      </c>
      <c r="B3" s="6" t="s">
        <v>1555</v>
      </c>
      <c r="D3" s="19" t="s">
        <v>9</v>
      </c>
      <c r="E3" s="19" t="s">
        <v>0</v>
      </c>
    </row>
    <row r="4" spans="1:5" x14ac:dyDescent="0.3">
      <c r="A4" s="11" t="s">
        <v>83</v>
      </c>
      <c r="B4" s="6">
        <v>9</v>
      </c>
      <c r="D4" t="str">
        <f>A4</f>
        <v>Healthcare Representative</v>
      </c>
      <c r="E4">
        <f>GETPIVOTDATA("[Measures].[Sum of CF_attrition count]",$A$3,"[Table_1].[Job Role]","[Table_1].[Job Role].&amp;[Healthcare Representative]")</f>
        <v>9</v>
      </c>
    </row>
    <row r="5" spans="1:5" x14ac:dyDescent="0.3">
      <c r="A5" s="12" t="s">
        <v>163</v>
      </c>
      <c r="B5" s="20">
        <v>12</v>
      </c>
      <c r="D5" t="str">
        <f t="shared" ref="D5:D12" si="0">A5</f>
        <v>Human Resources</v>
      </c>
      <c r="E5">
        <f>GETPIVOTDATA("[Measures].[Sum of CF_attrition count]",$A$3,"[Table_1].[Job Role]","[Table_1].[Job Role].&amp;[Human Resources]")</f>
        <v>12</v>
      </c>
    </row>
    <row r="6" spans="1:5" x14ac:dyDescent="0.3">
      <c r="A6" s="12" t="s">
        <v>68</v>
      </c>
      <c r="B6" s="20">
        <v>62</v>
      </c>
      <c r="D6" t="str">
        <f t="shared" si="0"/>
        <v>Laboratory Technician</v>
      </c>
      <c r="E6">
        <f>GETPIVOTDATA("[Measures].[Sum of CF_attrition count]",$A$3,"[Table_1].[Job Role]","[Table_1].[Job Role].&amp;[Laboratory Technician]")</f>
        <v>62</v>
      </c>
    </row>
    <row r="7" spans="1:5" x14ac:dyDescent="0.3">
      <c r="A7" s="12" t="s">
        <v>95</v>
      </c>
      <c r="B7" s="20">
        <v>5</v>
      </c>
      <c r="D7" t="str">
        <f t="shared" si="0"/>
        <v>Manager</v>
      </c>
      <c r="E7">
        <f>GETPIVOTDATA("[Measures].[Sum of CF_attrition count]",$A$3,"[Table_1].[Job Role]","[Table_1].[Job Role].&amp;[Manager]")</f>
        <v>5</v>
      </c>
    </row>
    <row r="8" spans="1:5" x14ac:dyDescent="0.3">
      <c r="A8" s="12" t="s">
        <v>81</v>
      </c>
      <c r="B8" s="20">
        <v>10</v>
      </c>
      <c r="D8" t="str">
        <f t="shared" si="0"/>
        <v>Manufacturing Director</v>
      </c>
      <c r="E8">
        <f>GETPIVOTDATA("[Measures].[Sum of CF_attrition count]",$A$3,"[Table_1].[Job Role]","[Table_1].[Job Role].&amp;[Manufacturing Director]")</f>
        <v>10</v>
      </c>
    </row>
    <row r="9" spans="1:5" x14ac:dyDescent="0.3">
      <c r="A9" s="12" t="s">
        <v>101</v>
      </c>
      <c r="B9" s="20">
        <v>2</v>
      </c>
      <c r="D9" t="str">
        <f t="shared" si="0"/>
        <v>Research Director</v>
      </c>
      <c r="E9">
        <f>GETPIVOTDATA("[Measures].[Sum of CF_attrition count]",$A$3,"[Table_1].[Job Role]","[Table_1].[Job Role].&amp;[Research Director]")</f>
        <v>2</v>
      </c>
    </row>
    <row r="10" spans="1:5" x14ac:dyDescent="0.3">
      <c r="A10" s="12" t="s">
        <v>63</v>
      </c>
      <c r="B10" s="20">
        <v>47</v>
      </c>
      <c r="D10" t="str">
        <f t="shared" si="0"/>
        <v>Research Scientist</v>
      </c>
      <c r="E10">
        <f>GETPIVOTDATA("[Measures].[Sum of CF_attrition count]",$A$3,"[Table_1].[Job Role]","[Table_1].[Job Role].&amp;[Research Scientist]")</f>
        <v>47</v>
      </c>
    </row>
    <row r="11" spans="1:5" x14ac:dyDescent="0.3">
      <c r="A11" s="12" t="s">
        <v>52</v>
      </c>
      <c r="B11" s="20">
        <v>57</v>
      </c>
      <c r="D11" t="str">
        <f t="shared" si="0"/>
        <v>Sales Executive</v>
      </c>
      <c r="E11">
        <f>GETPIVOTDATA("[Measures].[Sum of CF_attrition count]",$A$3,"[Table_1].[Job Role]","[Table_1].[Job Role].&amp;[Sales Executive]")</f>
        <v>57</v>
      </c>
    </row>
    <row r="12" spans="1:5" x14ac:dyDescent="0.3">
      <c r="A12" s="12" t="s">
        <v>99</v>
      </c>
      <c r="B12" s="20">
        <v>33</v>
      </c>
      <c r="D12" t="str">
        <f t="shared" si="0"/>
        <v>Sales Representative</v>
      </c>
      <c r="E12">
        <f>GETPIVOTDATA("[Measures].[Sum of CF_attrition count]",$A$3,"[Table_1].[Job Role]","[Table_1].[Job Role].&amp;[Sales Representative]")</f>
        <v>33</v>
      </c>
    </row>
    <row r="13" spans="1:5" x14ac:dyDescent="0.3">
      <c r="A13" s="13" t="s">
        <v>1565</v>
      </c>
      <c r="B13" s="21">
        <v>237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896FD-84D1-4A0E-9324-42F20322A3BB}">
  <dimension ref="A3:B7"/>
  <sheetViews>
    <sheetView workbookViewId="0">
      <selection activeCell="A4" sqref="A4"/>
    </sheetView>
  </sheetViews>
  <sheetFormatPr defaultRowHeight="15.6" x14ac:dyDescent="0.3"/>
  <cols>
    <col min="1" max="1" width="12.19921875" bestFit="1" customWidth="1"/>
    <col min="2" max="2" width="22.796875" bestFit="1" customWidth="1"/>
  </cols>
  <sheetData>
    <row r="3" spans="1:2" x14ac:dyDescent="0.3">
      <c r="A3" s="10" t="s">
        <v>1564</v>
      </c>
      <c r="B3" s="6" t="s">
        <v>1555</v>
      </c>
    </row>
    <row r="4" spans="1:2" x14ac:dyDescent="0.3">
      <c r="A4" s="11" t="s">
        <v>161</v>
      </c>
      <c r="B4" s="6">
        <v>12</v>
      </c>
    </row>
    <row r="5" spans="1:2" x14ac:dyDescent="0.3">
      <c r="A5" s="12" t="s">
        <v>60</v>
      </c>
      <c r="B5" s="20">
        <v>133</v>
      </c>
    </row>
    <row r="6" spans="1:2" x14ac:dyDescent="0.3">
      <c r="A6" s="12" t="s">
        <v>48</v>
      </c>
      <c r="B6" s="20">
        <v>92</v>
      </c>
    </row>
    <row r="7" spans="1:2" x14ac:dyDescent="0.3">
      <c r="A7" s="13" t="s">
        <v>1565</v>
      </c>
      <c r="B7" s="21">
        <v>237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712A6-2B48-4BD1-AB64-29A0776CC206}">
  <dimension ref="A3:B9"/>
  <sheetViews>
    <sheetView workbookViewId="0">
      <selection activeCell="C15" sqref="C15"/>
    </sheetView>
  </sheetViews>
  <sheetFormatPr defaultRowHeight="15.6" x14ac:dyDescent="0.3"/>
  <cols>
    <col min="1" max="1" width="12.19921875" bestFit="1" customWidth="1"/>
    <col min="2" max="2" width="22.796875" bestFit="1" customWidth="1"/>
  </cols>
  <sheetData>
    <row r="3" spans="1:2" x14ac:dyDescent="0.3">
      <c r="A3" s="10" t="s">
        <v>1564</v>
      </c>
      <c r="B3" s="6" t="s">
        <v>1555</v>
      </c>
    </row>
    <row r="4" spans="1:2" x14ac:dyDescent="0.3">
      <c r="A4" s="11" t="s">
        <v>69</v>
      </c>
      <c r="B4" s="6">
        <v>112</v>
      </c>
    </row>
    <row r="5" spans="1:2" x14ac:dyDescent="0.3">
      <c r="A5" s="12" t="s">
        <v>46</v>
      </c>
      <c r="B5" s="20">
        <v>51</v>
      </c>
    </row>
    <row r="6" spans="1:2" x14ac:dyDescent="0.3">
      <c r="A6" s="12" t="s">
        <v>92</v>
      </c>
      <c r="B6" s="20">
        <v>38</v>
      </c>
    </row>
    <row r="7" spans="1:2" x14ac:dyDescent="0.3">
      <c r="A7" s="12" t="s">
        <v>58</v>
      </c>
      <c r="B7" s="20">
        <v>25</v>
      </c>
    </row>
    <row r="8" spans="1:2" x14ac:dyDescent="0.3">
      <c r="A8" s="12" t="s">
        <v>75</v>
      </c>
      <c r="B8" s="20">
        <v>11</v>
      </c>
    </row>
    <row r="9" spans="1:2" x14ac:dyDescent="0.3">
      <c r="A9" s="13" t="s">
        <v>1565</v>
      </c>
      <c r="B9" s="21">
        <v>237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96B2F-A8A1-4484-9AB0-219243086AD7}">
  <dimension ref="A3:E7"/>
  <sheetViews>
    <sheetView workbookViewId="0">
      <selection activeCell="E16" sqref="E16"/>
    </sheetView>
  </sheetViews>
  <sheetFormatPr defaultRowHeight="15.6" x14ac:dyDescent="0.3"/>
  <cols>
    <col min="1" max="1" width="12.19921875" bestFit="1" customWidth="1"/>
    <col min="2" max="2" width="24.296875" bestFit="1" customWidth="1"/>
    <col min="4" max="4" width="12.69921875" bestFit="1" customWidth="1"/>
  </cols>
  <sheetData>
    <row r="3" spans="1:5" x14ac:dyDescent="0.3">
      <c r="A3" s="10" t="s">
        <v>1564</v>
      </c>
      <c r="B3" s="6" t="s">
        <v>1568</v>
      </c>
      <c r="D3" s="19" t="s">
        <v>10</v>
      </c>
      <c r="E3" s="19" t="s">
        <v>0</v>
      </c>
    </row>
    <row r="4" spans="1:5" x14ac:dyDescent="0.3">
      <c r="A4" s="11" t="s">
        <v>79</v>
      </c>
      <c r="B4" s="6">
        <v>327</v>
      </c>
      <c r="D4" t="str">
        <f>A4</f>
        <v>Divorced</v>
      </c>
      <c r="E4">
        <f>GETPIVOTDATA("[Measures].[Count of CF_attrition count]",$A$3,"[Table_1].[Marital Status]","[Table_1].[Marital Status].&amp;[Divorced]")</f>
        <v>327</v>
      </c>
    </row>
    <row r="5" spans="1:5" x14ac:dyDescent="0.3">
      <c r="A5" s="12" t="s">
        <v>64</v>
      </c>
      <c r="B5" s="20">
        <v>673</v>
      </c>
      <c r="D5" t="str">
        <f t="shared" ref="D5:D6" si="0">A5</f>
        <v>Married</v>
      </c>
      <c r="E5">
        <f>GETPIVOTDATA("[Measures].[Count of CF_attrition count]",$A$3,"[Table_1].[Marital Status]","[Table_1].[Marital Status].&amp;[Married]")</f>
        <v>673</v>
      </c>
    </row>
    <row r="6" spans="1:5" x14ac:dyDescent="0.3">
      <c r="A6" s="12" t="s">
        <v>53</v>
      </c>
      <c r="B6" s="20">
        <v>470</v>
      </c>
      <c r="D6" t="str">
        <f t="shared" si="0"/>
        <v>Single</v>
      </c>
      <c r="E6">
        <f>GETPIVOTDATA("[Measures].[Count of CF_attrition count]",$A$3,"[Table_1].[Marital Status]","[Table_1].[Marital Status].&amp;[Single]")</f>
        <v>470</v>
      </c>
    </row>
    <row r="7" spans="1:5" x14ac:dyDescent="0.3">
      <c r="A7" s="13" t="s">
        <v>1565</v>
      </c>
      <c r="B7" s="21">
        <v>1470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k K C L V 8 w g d w a l A A A A 9 g A A A B I A H A B D b 2 5 m a W c v U G F j a 2 F n Z S 5 4 b W w g o h g A K K A U A A A A A A A A A A A A A A A A A A A A A A A A A A A A h Y 9 B D o I w F E S v Q r q n L S U m h n z K w p W J G B M T 4 7 b B C o 3 w M b R Y 7 u b C I 3 k F M Y q 6 c z l v 3 m L m f r 1 B N j R 1 c N G d N S 2 m J K K c B B q L 9 m C w T E n v j u G c Z B I 2 q j i p U g e j j D Y Z 7 C E l l X P n h D H v P f U x b b u S C c 4 j t s 9 X 2 6 L S j S I f 2 f y X Q 4 P W K S w 0 k b B 7 j Z G C R i K m M y 4 o B z Z B y A 1 + B T H u f b Y / E B Z 9 7 f p O S 4 3 h c g 1 s i s D e H + Q D U E s D B B Q A A g A I A J C g i 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Q o I t X K I p H u A 4 A A A A R A A A A E w A c A E Z v c m 1 1 b G F z L 1 N l Y 3 R p b 2 4 x L m 0 g o h g A K K A U A A A A A A A A A A A A A A A A A A A A A A A A A A A A K 0 5 N L s n M z 1 M I h t C G 1 g B Q S w E C L Q A U A A I A C A C Q o I t X z C B 3 B q U A A A D 2 A A A A E g A A A A A A A A A A A A A A A A A A A A A A Q 2 9 u Z m l n L 1 B h Y 2 t h Z 2 U u e G 1 s U E s B A i 0 A F A A C A A g A k K C L V w / K 6 a u k A A A A 6 Q A A A B M A A A A A A A A A A A A A A A A A 8 Q A A A F t D b 2 5 0 Z W 5 0 X 1 R 5 c G V z X S 5 4 b W x Q S w E C L Q A U A A I A C A C Q o I t 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l a Q E 7 3 2 R l k y s V 6 t N 5 1 f V k g A A A A A C A A A A A A A Q Z g A A A A E A A C A A A A A G E 9 S C m r j u P a L t x M L O R j D m / t t a x a / H + 4 2 f l j 7 n 7 j 1 w e g A A A A A O g A A A A A I A A C A A A A D N s p Y V i 2 2 v 2 B U x p C r 5 V u 5 T A B q X 6 O h T S z V 3 + M K J n f V P a V A A A A C S k W 1 K 8 5 X k 6 / 7 B b Z l w L L D J N Y L t V 9 G 0 x n R L u 6 Q O w B Y O Q 7 7 U M r v c I f G q A T + P P 0 a h d u N L 6 A Z K 9 8 z b 4 v J r e B 7 + G Y 8 M 8 A c s 4 v 8 i d F B 3 I Y 1 g M z b Y d U A A A A C f D K T P C T s K 4 B W V H 5 + 2 K d y K h + S i b r H A o 2 r b h 3 i 0 o C K T H P c h F q w f 2 m 4 Z F C 2 t 5 n + i O Y f x h z A G W K e F Y h q H I Q R j a + u R < / D a t a M a s h u p > 
</file>

<file path=customXml/itemProps1.xml><?xml version="1.0" encoding="utf-8"?>
<ds:datastoreItem xmlns:ds="http://schemas.openxmlformats.org/officeDocument/2006/customXml" ds:itemID="{88C0A9D7-813F-4BC0-AE74-05E0A5B332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Data</vt:lpstr>
      <vt:lpstr>Rating</vt:lpstr>
      <vt:lpstr>Gender</vt:lpstr>
      <vt:lpstr>Education by attrition</vt:lpstr>
      <vt:lpstr>Attrition by job</vt:lpstr>
      <vt:lpstr>Dpt wise attrition</vt:lpstr>
      <vt:lpstr>Attrition by age group</vt:lpstr>
      <vt:lpstr>Merital Status</vt:lpstr>
      <vt:lpstr>KPI</vt:lpstr>
      <vt:lpstr>Images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sarita patel</cp:lastModifiedBy>
  <dcterms:created xsi:type="dcterms:W3CDTF">2022-12-29T16:02:46Z</dcterms:created>
  <dcterms:modified xsi:type="dcterms:W3CDTF">2023-12-18T09:52:33Z</dcterms:modified>
</cp:coreProperties>
</file>