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lpfcs\Lab3\"/>
    </mc:Choice>
  </mc:AlternateContent>
  <bookViews>
    <workbookView xWindow="0" yWindow="0" windowWidth="20490" windowHeight="7755"/>
  </bookViews>
  <sheets>
    <sheet name="Arkusz1" sheetId="1" r:id="rId1"/>
    <sheet name="Arkusz4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H44" i="1" l="1"/>
  <c r="G44" i="1"/>
  <c r="G40" i="1"/>
  <c r="E13" i="1" l="1"/>
  <c r="J13" i="1" s="1"/>
  <c r="K13" i="1" s="1"/>
  <c r="E14" i="1"/>
  <c r="E15" i="1"/>
  <c r="E16" i="1"/>
  <c r="E17" i="1"/>
  <c r="J17" i="1" s="1"/>
  <c r="K17" i="1" s="1"/>
  <c r="E18" i="1"/>
  <c r="E19" i="1"/>
  <c r="E20" i="1"/>
  <c r="J20" i="1" s="1"/>
  <c r="K20" i="1" s="1"/>
  <c r="E21" i="1"/>
  <c r="J21" i="1" s="1"/>
  <c r="K21" i="1" s="1"/>
  <c r="E22" i="1"/>
  <c r="E23" i="1"/>
  <c r="E24" i="1"/>
  <c r="E25" i="1"/>
  <c r="J25" i="1" s="1"/>
  <c r="K25" i="1" s="1"/>
  <c r="E26" i="1"/>
  <c r="J26" i="1" s="1"/>
  <c r="K26" i="1" s="1"/>
  <c r="E27" i="1"/>
  <c r="E28" i="1"/>
  <c r="J28" i="1" s="1"/>
  <c r="K28" i="1" s="1"/>
  <c r="E29" i="1"/>
  <c r="J29" i="1" s="1"/>
  <c r="K29" i="1" s="1"/>
  <c r="E12" i="1"/>
  <c r="J12" i="1" s="1"/>
  <c r="K12" i="1" s="1"/>
  <c r="E11" i="1"/>
  <c r="J11" i="1" s="1"/>
  <c r="K11" i="1" s="1"/>
  <c r="E4" i="1"/>
  <c r="J4" i="1" s="1"/>
  <c r="K4" i="1" s="1"/>
  <c r="E5" i="1"/>
  <c r="J5" i="1" s="1"/>
  <c r="K5" i="1" s="1"/>
  <c r="E6" i="1"/>
  <c r="J6" i="1" s="1"/>
  <c r="K6" i="1" s="1"/>
  <c r="E7" i="1"/>
  <c r="J7" i="1" s="1"/>
  <c r="K7" i="1" s="1"/>
  <c r="E8" i="1"/>
  <c r="J8" i="1" s="1"/>
  <c r="K8" i="1" s="1"/>
  <c r="E9" i="1"/>
  <c r="E10" i="1"/>
  <c r="J10" i="1" s="1"/>
  <c r="K10" i="1" s="1"/>
  <c r="C4" i="1"/>
  <c r="C5" i="1"/>
  <c r="C6" i="1"/>
  <c r="C7" i="1"/>
  <c r="H7" i="1" s="1"/>
  <c r="I7" i="1" s="1"/>
  <c r="C8" i="1"/>
  <c r="C9" i="1"/>
  <c r="H9" i="1" s="1"/>
  <c r="I9" i="1" s="1"/>
  <c r="C10" i="1"/>
  <c r="C11" i="1"/>
  <c r="H11" i="1" s="1"/>
  <c r="I11" i="1" s="1"/>
  <c r="C12" i="1"/>
  <c r="H12" i="1" s="1"/>
  <c r="I12" i="1" s="1"/>
  <c r="C13" i="1"/>
  <c r="H13" i="1" s="1"/>
  <c r="I13" i="1" s="1"/>
  <c r="C14" i="1"/>
  <c r="C15" i="1"/>
  <c r="H15" i="1" s="1"/>
  <c r="I15" i="1" s="1"/>
  <c r="C16" i="1"/>
  <c r="C17" i="1"/>
  <c r="H17" i="1" s="1"/>
  <c r="I17" i="1" s="1"/>
  <c r="C18" i="1"/>
  <c r="H18" i="1" s="1"/>
  <c r="I18" i="1" s="1"/>
  <c r="C19" i="1"/>
  <c r="H19" i="1" s="1"/>
  <c r="I19" i="1" s="1"/>
  <c r="C20" i="1"/>
  <c r="C21" i="1"/>
  <c r="H21" i="1" s="1"/>
  <c r="I21" i="1" s="1"/>
  <c r="C22" i="1"/>
  <c r="C23" i="1"/>
  <c r="H23" i="1" s="1"/>
  <c r="I23" i="1" s="1"/>
  <c r="C24" i="1"/>
  <c r="H24" i="1" s="1"/>
  <c r="I24" i="1" s="1"/>
  <c r="C25" i="1"/>
  <c r="C26" i="1"/>
  <c r="H26" i="1" s="1"/>
  <c r="I26" i="1" s="1"/>
  <c r="C27" i="1"/>
  <c r="H27" i="1" s="1"/>
  <c r="I27" i="1" s="1"/>
  <c r="C28" i="1"/>
  <c r="H28" i="1" s="1"/>
  <c r="I28" i="1" s="1"/>
  <c r="C29" i="1"/>
  <c r="H29" i="1" s="1"/>
  <c r="I29" i="1" s="1"/>
  <c r="E3" i="1"/>
  <c r="J3" i="1" s="1"/>
  <c r="K3" i="1" s="1"/>
  <c r="C3" i="1"/>
  <c r="H3" i="1" s="1"/>
  <c r="I3" i="1" s="1"/>
  <c r="J9" i="1"/>
  <c r="K9" i="1" s="1"/>
  <c r="J14" i="1"/>
  <c r="K14" i="1" s="1"/>
  <c r="J15" i="1"/>
  <c r="K15" i="1" s="1"/>
  <c r="J16" i="1"/>
  <c r="K16" i="1" s="1"/>
  <c r="J18" i="1"/>
  <c r="K18" i="1" s="1"/>
  <c r="J19" i="1"/>
  <c r="K19" i="1" s="1"/>
  <c r="J22" i="1"/>
  <c r="K22" i="1" s="1"/>
  <c r="J23" i="1"/>
  <c r="K23" i="1" s="1"/>
  <c r="J24" i="1"/>
  <c r="K24" i="1" s="1"/>
  <c r="J27" i="1"/>
  <c r="K27" i="1" s="1"/>
  <c r="I6" i="1"/>
  <c r="I22" i="1"/>
  <c r="H4" i="1"/>
  <c r="I4" i="1" s="1"/>
  <c r="H5" i="1"/>
  <c r="I5" i="1" s="1"/>
  <c r="H6" i="1"/>
  <c r="H8" i="1"/>
  <c r="I8" i="1" s="1"/>
  <c r="H10" i="1"/>
  <c r="I10" i="1" s="1"/>
  <c r="H14" i="1"/>
  <c r="I14" i="1" s="1"/>
  <c r="H16" i="1"/>
  <c r="I16" i="1" s="1"/>
  <c r="H20" i="1"/>
  <c r="I20" i="1" s="1"/>
  <c r="H22" i="1"/>
  <c r="H25" i="1"/>
  <c r="I25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" i="1"/>
  <c r="G3" i="1" s="1"/>
</calcChain>
</file>

<file path=xl/sharedStrings.xml><?xml version="1.0" encoding="utf-8"?>
<sst xmlns="http://schemas.openxmlformats.org/spreadsheetml/2006/main" count="59" uniqueCount="23">
  <si>
    <t>Rpt100</t>
  </si>
  <si>
    <t>RInSb</t>
  </si>
  <si>
    <t>Rterm</t>
  </si>
  <si>
    <t>T</t>
  </si>
  <si>
    <t>1/T</t>
  </si>
  <si>
    <t>sigInSb</t>
  </si>
  <si>
    <t>lnsiginSb</t>
  </si>
  <si>
    <t>sig term</t>
  </si>
  <si>
    <t>lnsigterm</t>
  </si>
  <si>
    <t>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</t>
  </si>
  <si>
    <t>RInSb Mohm</t>
  </si>
  <si>
    <t>Rterm Mohm</t>
  </si>
  <si>
    <t>kb</t>
  </si>
  <si>
    <t>a</t>
  </si>
  <si>
    <t>e</t>
  </si>
  <si>
    <t>∞</t>
  </si>
  <si>
    <r>
      <t>R</t>
    </r>
    <r>
      <rPr>
        <b/>
        <vertAlign val="subscript"/>
        <sz val="11"/>
        <color theme="1"/>
        <rFont val="Calibri"/>
        <family val="2"/>
        <charset val="238"/>
        <scheme val="minor"/>
      </rPr>
      <t>Pt100</t>
    </r>
  </si>
  <si>
    <r>
      <t>R</t>
    </r>
    <r>
      <rPr>
        <b/>
        <vertAlign val="subscript"/>
        <sz val="11"/>
        <color theme="1"/>
        <rFont val="Calibri"/>
        <family val="2"/>
        <charset val="238"/>
        <scheme val="minor"/>
      </rPr>
      <t>InSb</t>
    </r>
  </si>
  <si>
    <r>
      <t>R</t>
    </r>
    <r>
      <rPr>
        <b/>
        <vertAlign val="subscript"/>
        <sz val="11"/>
        <color theme="1"/>
        <rFont val="Calibri"/>
        <family val="2"/>
        <charset val="238"/>
        <scheme val="minor"/>
      </rPr>
      <t>term</t>
    </r>
  </si>
  <si>
    <r>
      <t>σ</t>
    </r>
    <r>
      <rPr>
        <b/>
        <vertAlign val="subscript"/>
        <sz val="11"/>
        <color theme="1"/>
        <rFont val="Calibri"/>
        <family val="2"/>
        <charset val="238"/>
        <scheme val="minor"/>
      </rPr>
      <t>InSb</t>
    </r>
  </si>
  <si>
    <r>
      <t>ln(σ</t>
    </r>
    <r>
      <rPr>
        <b/>
        <vertAlign val="subscript"/>
        <sz val="11"/>
        <color theme="1"/>
        <rFont val="Calibri"/>
        <family val="2"/>
        <charset val="238"/>
        <scheme val="minor"/>
      </rPr>
      <t>InSb</t>
    </r>
    <r>
      <rPr>
        <b/>
        <sz val="11"/>
        <color theme="1"/>
        <rFont val="Calibri"/>
        <family val="2"/>
        <charset val="238"/>
        <scheme val="minor"/>
      </rPr>
      <t>)</t>
    </r>
  </si>
  <si>
    <r>
      <t>σ</t>
    </r>
    <r>
      <rPr>
        <b/>
        <vertAlign val="subscript"/>
        <sz val="11"/>
        <color theme="1"/>
        <rFont val="Calibri"/>
        <family val="2"/>
        <charset val="238"/>
        <scheme val="minor"/>
      </rPr>
      <t>term</t>
    </r>
  </si>
  <si>
    <r>
      <t>ln(</t>
    </r>
    <r>
      <rPr>
        <b/>
        <sz val="11"/>
        <color theme="1"/>
        <rFont val="Calibri"/>
        <family val="2"/>
        <charset val="238"/>
      </rPr>
      <t>σ</t>
    </r>
    <r>
      <rPr>
        <b/>
        <vertAlign val="subscript"/>
        <sz val="11"/>
        <color theme="1"/>
        <rFont val="Calibri"/>
        <family val="2"/>
        <charset val="238"/>
        <scheme val="minor"/>
      </rPr>
      <t>term</t>
    </r>
    <r>
      <rPr>
        <b/>
        <sz val="11"/>
        <color theme="1"/>
        <rFont val="Calibri"/>
        <family val="2"/>
        <charset val="238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</si>
</sst>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00000"/>
    <numFmt numFmtId="166" formatCode="0.00000"/>
    <numFmt numFmtId="167" formatCode="0.000"/>
  </numFmts>
  <fonts count="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mbria"/>
      <family val="1"/>
      <charset val="238"/>
    </font>
    <font>
      <sz val="11"/>
      <color theme="1"/>
      <name val="Calibri"/>
      <family val="2"/>
      <charset val="238"/>
    </font>
    <font>
      <b/>
      <vertAlign val="subscript"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1" fillId="0" borderId="1" xfId="0" applyFont="1" applyBorder="1"/>
    <xf numFmtId="0" fontId="0" fillId="0" borderId="2" xfId="0" applyBorder="1"/>
    <xf numFmtId="2" fontId="0" fillId="0" borderId="2" xfId="0" applyNumberFormat="1" applyBorder="1"/>
    <xf numFmtId="164" fontId="0" fillId="0" borderId="2" xfId="0" applyNumberFormat="1" applyBorder="1"/>
    <xf numFmtId="165" fontId="0" fillId="0" borderId="2" xfId="0" applyNumberFormat="1" applyBorder="1"/>
    <xf numFmtId="0" fontId="0" fillId="0" borderId="2" xfId="0" applyBorder="1" applyAlignment="1">
      <alignment horizontal="center"/>
    </xf>
    <xf numFmtId="166" fontId="0" fillId="0" borderId="2" xfId="0" applyNumberFormat="1" applyBorder="1"/>
    <xf numFmtId="167" fontId="0" fillId="0" borderId="2" xfId="0" applyNumberFormat="1" applyBorder="1"/>
    <xf numFmtId="0" fontId="0" fillId="0" borderId="3" xfId="0" applyBorder="1"/>
    <xf numFmtId="0" fontId="3" fillId="0" borderId="3" xfId="0" applyFont="1" applyBorder="1" applyAlignment="1">
      <alignment horizontal="center"/>
    </xf>
    <xf numFmtId="2" fontId="0" fillId="0" borderId="3" xfId="0" applyNumberFormat="1" applyBorder="1"/>
    <xf numFmtId="164" fontId="0" fillId="0" borderId="3" xfId="0" applyNumberFormat="1" applyBorder="1"/>
    <xf numFmtId="165" fontId="0" fillId="0" borderId="3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2" fontId="0" fillId="0" borderId="7" xfId="0" applyNumberFormat="1" applyBorder="1"/>
    <xf numFmtId="0" fontId="0" fillId="0" borderId="8" xfId="0" applyBorder="1"/>
    <xf numFmtId="0" fontId="0" fillId="0" borderId="9" xfId="0" applyBorder="1"/>
    <xf numFmtId="2" fontId="0" fillId="0" borderId="9" xfId="0" applyNumberFormat="1" applyBorder="1"/>
    <xf numFmtId="164" fontId="0" fillId="0" borderId="9" xfId="0" applyNumberFormat="1" applyBorder="1"/>
    <xf numFmtId="167" fontId="0" fillId="0" borderId="9" xfId="0" applyNumberFormat="1" applyBorder="1"/>
    <xf numFmtId="2" fontId="0" fillId="0" borderId="10" xfId="0" applyNumberForma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Arkusz1!$I$1</c:f>
              <c:strCache>
                <c:ptCount val="1"/>
                <c:pt idx="0">
                  <c:v>lnsiginSb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Arkusz1!$G$3:$G$29</c:f>
              <c:numCache>
                <c:formatCode>General</c:formatCode>
                <c:ptCount val="27"/>
                <c:pt idx="0">
                  <c:v>8.9223638470451918E-3</c:v>
                </c:pt>
                <c:pt idx="1">
                  <c:v>8.5271317829457363E-3</c:v>
                </c:pt>
                <c:pt idx="2">
                  <c:v>8.1654294803817605E-3</c:v>
                </c:pt>
                <c:pt idx="3">
                  <c:v>7.8331637843336733E-3</c:v>
                </c:pt>
                <c:pt idx="4">
                  <c:v>7.5268817204301071E-3</c:v>
                </c:pt>
                <c:pt idx="5">
                  <c:v>7.2436500470366887E-3</c:v>
                </c:pt>
                <c:pt idx="6">
                  <c:v>6.9809610154125123E-3</c:v>
                </c:pt>
                <c:pt idx="7">
                  <c:v>6.508875739644971E-3</c:v>
                </c:pt>
                <c:pt idx="8">
                  <c:v>6.0965954077593035E-3</c:v>
                </c:pt>
                <c:pt idx="9">
                  <c:v>5.7334326135517494E-3</c:v>
                </c:pt>
                <c:pt idx="10">
                  <c:v>5.4111033028812362E-3</c:v>
                </c:pt>
                <c:pt idx="11">
                  <c:v>5.1230871590153019E-3</c:v>
                </c:pt>
                <c:pt idx="12">
                  <c:v>4.8641819330385349E-3</c:v>
                </c:pt>
                <c:pt idx="13">
                  <c:v>4.6301864101022244E-3</c:v>
                </c:pt>
                <c:pt idx="14">
                  <c:v>4.4176706827309233E-3</c:v>
                </c:pt>
                <c:pt idx="15">
                  <c:v>4.2238069116840374E-3</c:v>
                </c:pt>
                <c:pt idx="16">
                  <c:v>4.0462427745664737E-3</c:v>
                </c:pt>
                <c:pt idx="17">
                  <c:v>3.8830055471507814E-3</c:v>
                </c:pt>
                <c:pt idx="18">
                  <c:v>3.7324285021812895E-3</c:v>
                </c:pt>
                <c:pt idx="19">
                  <c:v>3.5930937937470831E-3</c:v>
                </c:pt>
                <c:pt idx="20">
                  <c:v>3.4637876743139904E-3</c:v>
                </c:pt>
                <c:pt idx="21">
                  <c:v>3.3434650455927049E-3</c:v>
                </c:pt>
                <c:pt idx="22">
                  <c:v>3.2312211498111624E-3</c:v>
                </c:pt>
                <c:pt idx="23">
                  <c:v>3.1262687779131143E-3</c:v>
                </c:pt>
                <c:pt idx="24">
                  <c:v>3.027919779787652E-3</c:v>
                </c:pt>
                <c:pt idx="25">
                  <c:v>2.9355699580632861E-3</c:v>
                </c:pt>
                <c:pt idx="26">
                  <c:v>2.8486866444691087E-3</c:v>
                </c:pt>
              </c:numCache>
            </c:numRef>
          </c:xVal>
          <c:yVal>
            <c:numRef>
              <c:f>Arkusz1!$I$3:$I$29</c:f>
              <c:numCache>
                <c:formatCode>General</c:formatCode>
                <c:ptCount val="27"/>
                <c:pt idx="0">
                  <c:v>-11.472832371403785</c:v>
                </c:pt>
                <c:pt idx="1">
                  <c:v>-11.425186550662222</c:v>
                </c:pt>
                <c:pt idx="2">
                  <c:v>-11.318126386665162</c:v>
                </c:pt>
                <c:pt idx="3">
                  <c:v>-11.209114010588564</c:v>
                </c:pt>
                <c:pt idx="4">
                  <c:v>-11.086747315264523</c:v>
                </c:pt>
                <c:pt idx="5">
                  <c:v>-10.968284492709508</c:v>
                </c:pt>
                <c:pt idx="6">
                  <c:v>-10.835651633566574</c:v>
                </c:pt>
                <c:pt idx="7">
                  <c:v>-10.550590794594667</c:v>
                </c:pt>
                <c:pt idx="8">
                  <c:v>-10.247077256926206</c:v>
                </c:pt>
                <c:pt idx="9">
                  <c:v>-9.8934372166826261</c:v>
                </c:pt>
                <c:pt idx="10">
                  <c:v>-9.5396441191187833</c:v>
                </c:pt>
                <c:pt idx="11">
                  <c:v>-9.1204156644481955</c:v>
                </c:pt>
                <c:pt idx="12">
                  <c:v>-8.66561319653451</c:v>
                </c:pt>
                <c:pt idx="13">
                  <c:v>-8.2052184263954118</c:v>
                </c:pt>
                <c:pt idx="14">
                  <c:v>-7.7536235465597461</c:v>
                </c:pt>
                <c:pt idx="15">
                  <c:v>-7.3198649298089702</c:v>
                </c:pt>
                <c:pt idx="16">
                  <c:v>-6.892641641172089</c:v>
                </c:pt>
                <c:pt idx="17">
                  <c:v>-6.4425401664681985</c:v>
                </c:pt>
                <c:pt idx="18">
                  <c:v>-6.0282785202306979</c:v>
                </c:pt>
                <c:pt idx="19">
                  <c:v>-5.7462031905401529</c:v>
                </c:pt>
                <c:pt idx="20">
                  <c:v>-5.4510384535657002</c:v>
                </c:pt>
                <c:pt idx="21">
                  <c:v>-5.1416635565026603</c:v>
                </c:pt>
                <c:pt idx="22">
                  <c:v>-4.8828019225863706</c:v>
                </c:pt>
                <c:pt idx="23">
                  <c:v>-4.5538768916005408</c:v>
                </c:pt>
                <c:pt idx="24">
                  <c:v>-4.2341065045972597</c:v>
                </c:pt>
                <c:pt idx="25">
                  <c:v>-3.9104217240611723</c:v>
                </c:pt>
                <c:pt idx="26">
                  <c:v>-3.5762705097312821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54456"/>
        <c:axId val="173050144"/>
      </c:scatterChart>
      <c:valAx>
        <c:axId val="173054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050144"/>
        <c:crosses val="autoZero"/>
        <c:crossBetween val="midCat"/>
      </c:valAx>
      <c:valAx>
        <c:axId val="17305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054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Termistor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Arkusz1!$G$12:$G$29</c:f>
              <c:numCache>
                <c:formatCode>General</c:formatCode>
                <c:ptCount val="18"/>
                <c:pt idx="0">
                  <c:v>5.7334326135517494E-3</c:v>
                </c:pt>
                <c:pt idx="1">
                  <c:v>5.4111033028812362E-3</c:v>
                </c:pt>
                <c:pt idx="2">
                  <c:v>5.1230871590153019E-3</c:v>
                </c:pt>
                <c:pt idx="3">
                  <c:v>4.8641819330385349E-3</c:v>
                </c:pt>
                <c:pt idx="4">
                  <c:v>4.6301864101022244E-3</c:v>
                </c:pt>
                <c:pt idx="5">
                  <c:v>4.4176706827309233E-3</c:v>
                </c:pt>
                <c:pt idx="6">
                  <c:v>4.2238069116840374E-3</c:v>
                </c:pt>
                <c:pt idx="7">
                  <c:v>4.0462427745664737E-3</c:v>
                </c:pt>
                <c:pt idx="8">
                  <c:v>3.8830055471507814E-3</c:v>
                </c:pt>
                <c:pt idx="9">
                  <c:v>3.7324285021812895E-3</c:v>
                </c:pt>
                <c:pt idx="10">
                  <c:v>3.5930937937470831E-3</c:v>
                </c:pt>
                <c:pt idx="11">
                  <c:v>3.4637876743139904E-3</c:v>
                </c:pt>
                <c:pt idx="12">
                  <c:v>3.3434650455927049E-3</c:v>
                </c:pt>
                <c:pt idx="13">
                  <c:v>3.2312211498111624E-3</c:v>
                </c:pt>
                <c:pt idx="14">
                  <c:v>3.1262687779131143E-3</c:v>
                </c:pt>
                <c:pt idx="15">
                  <c:v>3.027919779787652E-3</c:v>
                </c:pt>
                <c:pt idx="16">
                  <c:v>2.9355699580632861E-3</c:v>
                </c:pt>
                <c:pt idx="17">
                  <c:v>2.8486866444691087E-3</c:v>
                </c:pt>
              </c:numCache>
            </c:numRef>
          </c:xVal>
          <c:yVal>
            <c:numRef>
              <c:f>Arkusz1!$K$12:$K$29</c:f>
              <c:numCache>
                <c:formatCode>General</c:formatCode>
                <c:ptCount val="18"/>
                <c:pt idx="0">
                  <c:v>-11.128732492137603</c:v>
                </c:pt>
                <c:pt idx="1">
                  <c:v>-10.181119289134408</c:v>
                </c:pt>
                <c:pt idx="2">
                  <c:v>-9.3056505517805075</c:v>
                </c:pt>
                <c:pt idx="3">
                  <c:v>-8.4969904840987187</c:v>
                </c:pt>
                <c:pt idx="4">
                  <c:v>-7.6496926237115144</c:v>
                </c:pt>
                <c:pt idx="5">
                  <c:v>-6.9373140812236818</c:v>
                </c:pt>
                <c:pt idx="6">
                  <c:v>-6.2633982625916236</c:v>
                </c:pt>
                <c:pt idx="7">
                  <c:v>-5.6383546693337454</c:v>
                </c:pt>
                <c:pt idx="8">
                  <c:v>-5.0498560072495371</c:v>
                </c:pt>
                <c:pt idx="9">
                  <c:v>-4.3832758540743137</c:v>
                </c:pt>
                <c:pt idx="10">
                  <c:v>-3.8611506750543896</c:v>
                </c:pt>
                <c:pt idx="11">
                  <c:v>-3.3603753871419002</c:v>
                </c:pt>
                <c:pt idx="12">
                  <c:v>-2.8920370372152258</c:v>
                </c:pt>
                <c:pt idx="13">
                  <c:v>-2.4595888418037104</c:v>
                </c:pt>
                <c:pt idx="14">
                  <c:v>-2.0451088625993306</c:v>
                </c:pt>
                <c:pt idx="15">
                  <c:v>-1.6486586255873819</c:v>
                </c:pt>
                <c:pt idx="16">
                  <c:v>-1.2697605448639391</c:v>
                </c:pt>
                <c:pt idx="17">
                  <c:v>-0.916290731874155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47792"/>
        <c:axId val="173052496"/>
      </c:scatterChart>
      <c:valAx>
        <c:axId val="17304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052496"/>
        <c:crosses val="autoZero"/>
        <c:crossBetween val="midCat"/>
      </c:valAx>
      <c:valAx>
        <c:axId val="17305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04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371475</xdr:colOff>
      <xdr:row>3</xdr:row>
      <xdr:rowOff>66675</xdr:rowOff>
    </xdr:from>
    <xdr:to>
      <xdr:col>20</xdr:col>
      <xdr:colOff>66675</xdr:colOff>
      <xdr:row>17</xdr:row>
      <xdr:rowOff>142875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95250</xdr:colOff>
      <xdr:row>18</xdr:row>
      <xdr:rowOff>57150</xdr:rowOff>
    </xdr:from>
    <xdr:to>
      <xdr:col>19</xdr:col>
      <xdr:colOff>400050</xdr:colOff>
      <xdr:row>32</xdr:row>
      <xdr:rowOff>133350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workbookViewId="0">
      <selection activeCell="F3" sqref="F2:F3"/>
    </sheetView>
  </sheetViews>
  <sheetFormatPr defaultRowHeight="15" x14ac:dyDescent="0.25"/>
  <cols>
    <col min="7" max="7" width="11" bestFit="1" customWidth="1"/>
    <col min="9" max="9" width="9.85546875" bestFit="1" customWidth="1"/>
  </cols>
  <sheetData>
    <row r="1" spans="1:11" x14ac:dyDescent="0.25">
      <c r="A1" t="s">
        <v>0</v>
      </c>
      <c r="B1" t="s">
        <v>10</v>
      </c>
      <c r="C1" t="s">
        <v>1</v>
      </c>
      <c r="D1" t="s">
        <v>11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>
        <v>36</v>
      </c>
      <c r="F2">
        <f>(A2+5.15)/0.385</f>
        <v>106.88311688311688</v>
      </c>
    </row>
    <row r="3" spans="1:11" x14ac:dyDescent="0.25">
      <c r="A3">
        <v>38</v>
      </c>
      <c r="B3">
        <v>96.07</v>
      </c>
      <c r="C3">
        <f>B3*1000</f>
        <v>96070</v>
      </c>
      <c r="D3" t="s">
        <v>9</v>
      </c>
      <c r="E3" t="e">
        <f>D3*1000</f>
        <v>#VALUE!</v>
      </c>
      <c r="F3">
        <f>(A3+5.15)/0.385</f>
        <v>112.07792207792207</v>
      </c>
      <c r="G3">
        <f>1/F3</f>
        <v>8.9223638470451918E-3</v>
      </c>
      <c r="H3">
        <f>1/C3</f>
        <v>1.0409076714895388E-5</v>
      </c>
      <c r="I3">
        <f>LN(H3)</f>
        <v>-11.472832371403785</v>
      </c>
      <c r="J3" t="e">
        <f>1/E3</f>
        <v>#VALUE!</v>
      </c>
      <c r="K3" t="e">
        <f>LN(J3)</f>
        <v>#VALUE!</v>
      </c>
    </row>
    <row r="4" spans="1:11" x14ac:dyDescent="0.25">
      <c r="A4">
        <v>40</v>
      </c>
      <c r="B4">
        <v>91.6</v>
      </c>
      <c r="C4">
        <f t="shared" ref="C4:C29" si="0">B4*1000</f>
        <v>91600</v>
      </c>
      <c r="D4" t="s">
        <v>9</v>
      </c>
      <c r="E4" t="e">
        <f t="shared" ref="E4:E29" si="1">D4*1000</f>
        <v>#VALUE!</v>
      </c>
      <c r="F4">
        <f t="shared" ref="F4:F29" si="2">(A4+5.15)/0.385</f>
        <v>117.27272727272727</v>
      </c>
      <c r="G4">
        <f t="shared" ref="G4:G29" si="3">1/F4</f>
        <v>8.5271317829457363E-3</v>
      </c>
      <c r="H4">
        <f t="shared" ref="H4:H29" si="4">1/C4</f>
        <v>1.0917030567685589E-5</v>
      </c>
      <c r="I4">
        <f t="shared" ref="I4:I29" si="5">LN(H4)</f>
        <v>-11.425186550662222</v>
      </c>
      <c r="J4" t="e">
        <f t="shared" ref="J4:J29" si="6">1/E4</f>
        <v>#VALUE!</v>
      </c>
      <c r="K4" t="e">
        <f t="shared" ref="K4:K29" si="7">LN(J4)</f>
        <v>#VALUE!</v>
      </c>
    </row>
    <row r="5" spans="1:11" x14ac:dyDescent="0.25">
      <c r="A5">
        <v>42</v>
      </c>
      <c r="B5">
        <v>82.3</v>
      </c>
      <c r="C5">
        <f t="shared" si="0"/>
        <v>82300</v>
      </c>
      <c r="D5" t="s">
        <v>9</v>
      </c>
      <c r="E5" t="e">
        <f t="shared" si="1"/>
        <v>#VALUE!</v>
      </c>
      <c r="F5">
        <f t="shared" si="2"/>
        <v>122.46753246753246</v>
      </c>
      <c r="G5">
        <f t="shared" si="3"/>
        <v>8.1654294803817605E-3</v>
      </c>
      <c r="H5">
        <f t="shared" si="4"/>
        <v>1.2150668286755772E-5</v>
      </c>
      <c r="I5">
        <f t="shared" si="5"/>
        <v>-11.318126386665162</v>
      </c>
      <c r="J5" t="e">
        <f t="shared" si="6"/>
        <v>#VALUE!</v>
      </c>
      <c r="K5" t="e">
        <f t="shared" si="7"/>
        <v>#VALUE!</v>
      </c>
    </row>
    <row r="6" spans="1:11" x14ac:dyDescent="0.25">
      <c r="A6">
        <v>44</v>
      </c>
      <c r="B6">
        <v>73.8</v>
      </c>
      <c r="C6">
        <f t="shared" si="0"/>
        <v>73800</v>
      </c>
      <c r="D6" t="s">
        <v>9</v>
      </c>
      <c r="E6" t="e">
        <f t="shared" si="1"/>
        <v>#VALUE!</v>
      </c>
      <c r="F6">
        <f t="shared" si="2"/>
        <v>127.66233766233765</v>
      </c>
      <c r="G6">
        <f t="shared" si="3"/>
        <v>7.8331637843336733E-3</v>
      </c>
      <c r="H6">
        <f t="shared" si="4"/>
        <v>1.3550135501355014E-5</v>
      </c>
      <c r="I6">
        <f t="shared" si="5"/>
        <v>-11.209114010588564</v>
      </c>
      <c r="J6" t="e">
        <f t="shared" si="6"/>
        <v>#VALUE!</v>
      </c>
      <c r="K6" t="e">
        <f t="shared" si="7"/>
        <v>#VALUE!</v>
      </c>
    </row>
    <row r="7" spans="1:11" x14ac:dyDescent="0.25">
      <c r="A7">
        <v>46</v>
      </c>
      <c r="B7">
        <v>65.3</v>
      </c>
      <c r="C7">
        <f t="shared" si="0"/>
        <v>65300</v>
      </c>
      <c r="D7" t="s">
        <v>9</v>
      </c>
      <c r="E7" t="e">
        <f t="shared" si="1"/>
        <v>#VALUE!</v>
      </c>
      <c r="F7">
        <f t="shared" si="2"/>
        <v>132.85714285714286</v>
      </c>
      <c r="G7">
        <f t="shared" si="3"/>
        <v>7.5268817204301071E-3</v>
      </c>
      <c r="H7">
        <f t="shared" si="4"/>
        <v>1.5313935681470137E-5</v>
      </c>
      <c r="I7">
        <f t="shared" si="5"/>
        <v>-11.086747315264523</v>
      </c>
      <c r="J7" t="e">
        <f t="shared" si="6"/>
        <v>#VALUE!</v>
      </c>
      <c r="K7" t="e">
        <f t="shared" si="7"/>
        <v>#VALUE!</v>
      </c>
    </row>
    <row r="8" spans="1:11" x14ac:dyDescent="0.25">
      <c r="A8">
        <v>48</v>
      </c>
      <c r="B8">
        <v>58.005000000000003</v>
      </c>
      <c r="C8">
        <f t="shared" si="0"/>
        <v>58005</v>
      </c>
      <c r="D8" t="s">
        <v>9</v>
      </c>
      <c r="E8" t="e">
        <f t="shared" si="1"/>
        <v>#VALUE!</v>
      </c>
      <c r="F8">
        <f t="shared" si="2"/>
        <v>138.05194805194805</v>
      </c>
      <c r="G8">
        <f t="shared" si="3"/>
        <v>7.2436500470366887E-3</v>
      </c>
      <c r="H8">
        <f t="shared" si="4"/>
        <v>1.7239893112662702E-5</v>
      </c>
      <c r="I8">
        <f t="shared" si="5"/>
        <v>-10.968284492709508</v>
      </c>
      <c r="J8" t="e">
        <f t="shared" si="6"/>
        <v>#VALUE!</v>
      </c>
      <c r="K8" t="e">
        <f t="shared" si="7"/>
        <v>#VALUE!</v>
      </c>
    </row>
    <row r="9" spans="1:11" x14ac:dyDescent="0.25">
      <c r="A9">
        <v>50</v>
      </c>
      <c r="B9">
        <v>50.8</v>
      </c>
      <c r="C9">
        <f t="shared" si="0"/>
        <v>50800</v>
      </c>
      <c r="D9" t="s">
        <v>9</v>
      </c>
      <c r="E9" t="e">
        <f t="shared" si="1"/>
        <v>#VALUE!</v>
      </c>
      <c r="F9">
        <f t="shared" si="2"/>
        <v>143.24675324675323</v>
      </c>
      <c r="G9">
        <f t="shared" si="3"/>
        <v>6.9809610154125123E-3</v>
      </c>
      <c r="H9">
        <f t="shared" si="4"/>
        <v>1.9685039370078739E-5</v>
      </c>
      <c r="I9">
        <f t="shared" si="5"/>
        <v>-10.835651633566574</v>
      </c>
      <c r="J9" t="e">
        <f t="shared" si="6"/>
        <v>#VALUE!</v>
      </c>
      <c r="K9" t="e">
        <f t="shared" si="7"/>
        <v>#VALUE!</v>
      </c>
    </row>
    <row r="10" spans="1:11" x14ac:dyDescent="0.25">
      <c r="A10">
        <v>54</v>
      </c>
      <c r="B10">
        <v>38.200000000000003</v>
      </c>
      <c r="C10">
        <f t="shared" si="0"/>
        <v>38200</v>
      </c>
      <c r="D10" t="s">
        <v>9</v>
      </c>
      <c r="E10" t="e">
        <f t="shared" si="1"/>
        <v>#VALUE!</v>
      </c>
      <c r="F10">
        <f t="shared" si="2"/>
        <v>153.63636363636363</v>
      </c>
      <c r="G10">
        <f t="shared" si="3"/>
        <v>6.508875739644971E-3</v>
      </c>
      <c r="H10">
        <f t="shared" si="4"/>
        <v>2.6178010471204188E-5</v>
      </c>
      <c r="I10">
        <f t="shared" si="5"/>
        <v>-10.550590794594667</v>
      </c>
      <c r="J10" t="e">
        <f t="shared" si="6"/>
        <v>#VALUE!</v>
      </c>
      <c r="K10" t="e">
        <f t="shared" si="7"/>
        <v>#VALUE!</v>
      </c>
    </row>
    <row r="11" spans="1:11" x14ac:dyDescent="0.25">
      <c r="A11">
        <v>58</v>
      </c>
      <c r="B11">
        <v>28.2</v>
      </c>
      <c r="C11">
        <f t="shared" si="0"/>
        <v>28200</v>
      </c>
      <c r="D11" t="s">
        <v>9</v>
      </c>
      <c r="E11" t="e">
        <f t="shared" si="1"/>
        <v>#VALUE!</v>
      </c>
      <c r="F11">
        <f t="shared" si="2"/>
        <v>164.02597402597402</v>
      </c>
      <c r="G11">
        <f t="shared" si="3"/>
        <v>6.0965954077593035E-3</v>
      </c>
      <c r="H11">
        <f t="shared" si="4"/>
        <v>3.5460992907801418E-5</v>
      </c>
      <c r="I11">
        <f t="shared" si="5"/>
        <v>-10.247077256926206</v>
      </c>
      <c r="J11" t="e">
        <f t="shared" si="6"/>
        <v>#VALUE!</v>
      </c>
      <c r="K11" t="e">
        <f t="shared" si="7"/>
        <v>#VALUE!</v>
      </c>
    </row>
    <row r="12" spans="1:11" x14ac:dyDescent="0.25">
      <c r="A12">
        <v>62</v>
      </c>
      <c r="B12">
        <v>19.8</v>
      </c>
      <c r="C12">
        <f t="shared" si="0"/>
        <v>19800</v>
      </c>
      <c r="D12">
        <v>68.099999999999994</v>
      </c>
      <c r="E12">
        <f t="shared" si="1"/>
        <v>68100</v>
      </c>
      <c r="F12">
        <f t="shared" si="2"/>
        <v>174.41558441558442</v>
      </c>
      <c r="G12">
        <f t="shared" si="3"/>
        <v>5.7334326135517494E-3</v>
      </c>
      <c r="H12">
        <f t="shared" si="4"/>
        <v>5.0505050505050505E-5</v>
      </c>
      <c r="I12">
        <f t="shared" si="5"/>
        <v>-9.8934372166826261</v>
      </c>
      <c r="J12">
        <f t="shared" si="6"/>
        <v>1.4684287812041115E-5</v>
      </c>
      <c r="K12">
        <f t="shared" si="7"/>
        <v>-11.128732492137603</v>
      </c>
    </row>
    <row r="13" spans="1:11" x14ac:dyDescent="0.25">
      <c r="A13">
        <v>66</v>
      </c>
      <c r="B13">
        <v>13.9</v>
      </c>
      <c r="C13">
        <f t="shared" si="0"/>
        <v>13900</v>
      </c>
      <c r="D13">
        <v>26.4</v>
      </c>
      <c r="E13">
        <f t="shared" si="1"/>
        <v>26400</v>
      </c>
      <c r="F13">
        <f t="shared" si="2"/>
        <v>184.80519480519482</v>
      </c>
      <c r="G13">
        <f t="shared" si="3"/>
        <v>5.4111033028812362E-3</v>
      </c>
      <c r="H13">
        <f t="shared" si="4"/>
        <v>7.1942446043165466E-5</v>
      </c>
      <c r="I13">
        <f t="shared" si="5"/>
        <v>-9.5396441191187833</v>
      </c>
      <c r="J13">
        <f t="shared" si="6"/>
        <v>3.7878787878787879E-5</v>
      </c>
      <c r="K13">
        <f t="shared" si="7"/>
        <v>-10.181119289134408</v>
      </c>
    </row>
    <row r="14" spans="1:11" x14ac:dyDescent="0.25">
      <c r="A14">
        <v>70</v>
      </c>
      <c r="B14">
        <v>9.14</v>
      </c>
      <c r="C14">
        <f t="shared" si="0"/>
        <v>9140</v>
      </c>
      <c r="D14">
        <v>11</v>
      </c>
      <c r="E14">
        <f t="shared" si="1"/>
        <v>11000</v>
      </c>
      <c r="F14">
        <f t="shared" si="2"/>
        <v>195.19480519480521</v>
      </c>
      <c r="G14">
        <f t="shared" si="3"/>
        <v>5.1230871590153019E-3</v>
      </c>
      <c r="H14">
        <f t="shared" si="4"/>
        <v>1.0940919037199125E-4</v>
      </c>
      <c r="I14">
        <f t="shared" si="5"/>
        <v>-9.1204156644481955</v>
      </c>
      <c r="J14">
        <f t="shared" si="6"/>
        <v>9.0909090909090904E-5</v>
      </c>
      <c r="K14">
        <f t="shared" si="7"/>
        <v>-9.3056505517805075</v>
      </c>
    </row>
    <row r="15" spans="1:11" x14ac:dyDescent="0.25">
      <c r="A15">
        <v>74</v>
      </c>
      <c r="B15">
        <v>5.8</v>
      </c>
      <c r="C15">
        <f t="shared" si="0"/>
        <v>5800</v>
      </c>
      <c r="D15">
        <v>4.9000000000000004</v>
      </c>
      <c r="E15">
        <f t="shared" si="1"/>
        <v>4900</v>
      </c>
      <c r="F15">
        <f t="shared" si="2"/>
        <v>205.58441558441558</v>
      </c>
      <c r="G15">
        <f t="shared" si="3"/>
        <v>4.8641819330385349E-3</v>
      </c>
      <c r="H15">
        <f t="shared" si="4"/>
        <v>1.7241379310344826E-4</v>
      </c>
      <c r="I15">
        <f t="shared" si="5"/>
        <v>-8.66561319653451</v>
      </c>
      <c r="J15">
        <f t="shared" si="6"/>
        <v>2.0408163265306123E-4</v>
      </c>
      <c r="K15">
        <f t="shared" si="7"/>
        <v>-8.4969904840987187</v>
      </c>
    </row>
    <row r="16" spans="1:11" x14ac:dyDescent="0.25">
      <c r="A16">
        <v>78</v>
      </c>
      <c r="B16">
        <v>3.66</v>
      </c>
      <c r="C16">
        <f t="shared" si="0"/>
        <v>3660</v>
      </c>
      <c r="D16">
        <v>2.1</v>
      </c>
      <c r="E16">
        <f t="shared" si="1"/>
        <v>2100</v>
      </c>
      <c r="F16">
        <f t="shared" si="2"/>
        <v>215.97402597402598</v>
      </c>
      <c r="G16">
        <f t="shared" si="3"/>
        <v>4.6301864101022244E-3</v>
      </c>
      <c r="H16">
        <f t="shared" si="4"/>
        <v>2.7322404371584699E-4</v>
      </c>
      <c r="I16">
        <f t="shared" si="5"/>
        <v>-8.2052184263954118</v>
      </c>
      <c r="J16">
        <f t="shared" si="6"/>
        <v>4.7619047619047619E-4</v>
      </c>
      <c r="K16">
        <f t="shared" si="7"/>
        <v>-7.6496926237115144</v>
      </c>
    </row>
    <row r="17" spans="1:11" x14ac:dyDescent="0.25">
      <c r="A17">
        <v>82</v>
      </c>
      <c r="B17">
        <v>2.33</v>
      </c>
      <c r="C17">
        <f t="shared" si="0"/>
        <v>2330</v>
      </c>
      <c r="D17">
        <v>1.03</v>
      </c>
      <c r="E17">
        <f t="shared" si="1"/>
        <v>1030</v>
      </c>
      <c r="F17">
        <f t="shared" si="2"/>
        <v>226.36363636363637</v>
      </c>
      <c r="G17">
        <f t="shared" si="3"/>
        <v>4.4176706827309233E-3</v>
      </c>
      <c r="H17">
        <f t="shared" si="4"/>
        <v>4.2918454935622315E-4</v>
      </c>
      <c r="I17">
        <f t="shared" si="5"/>
        <v>-7.7536235465597461</v>
      </c>
      <c r="J17">
        <f t="shared" si="6"/>
        <v>9.7087378640776695E-4</v>
      </c>
      <c r="K17">
        <f t="shared" si="7"/>
        <v>-6.9373140812236818</v>
      </c>
    </row>
    <row r="18" spans="1:11" x14ac:dyDescent="0.25">
      <c r="A18">
        <v>86</v>
      </c>
      <c r="B18">
        <v>1.51</v>
      </c>
      <c r="C18">
        <f t="shared" si="0"/>
        <v>1510</v>
      </c>
      <c r="D18">
        <v>0.52500000000000002</v>
      </c>
      <c r="E18">
        <f t="shared" si="1"/>
        <v>525</v>
      </c>
      <c r="F18">
        <f t="shared" si="2"/>
        <v>236.75324675324677</v>
      </c>
      <c r="G18">
        <f t="shared" si="3"/>
        <v>4.2238069116840374E-3</v>
      </c>
      <c r="H18">
        <f t="shared" si="4"/>
        <v>6.6225165562913907E-4</v>
      </c>
      <c r="I18">
        <f t="shared" si="5"/>
        <v>-7.3198649298089702</v>
      </c>
      <c r="J18">
        <f t="shared" si="6"/>
        <v>1.9047619047619048E-3</v>
      </c>
      <c r="K18">
        <f t="shared" si="7"/>
        <v>-6.2633982625916236</v>
      </c>
    </row>
    <row r="19" spans="1:11" x14ac:dyDescent="0.25">
      <c r="A19">
        <v>90</v>
      </c>
      <c r="B19">
        <v>0.98499999999999999</v>
      </c>
      <c r="C19">
        <f t="shared" si="0"/>
        <v>985</v>
      </c>
      <c r="D19">
        <v>0.28100000000000003</v>
      </c>
      <c r="E19">
        <f t="shared" si="1"/>
        <v>281</v>
      </c>
      <c r="F19">
        <f t="shared" si="2"/>
        <v>247.14285714285714</v>
      </c>
      <c r="G19">
        <f t="shared" si="3"/>
        <v>4.0462427745664737E-3</v>
      </c>
      <c r="H19">
        <f t="shared" si="4"/>
        <v>1.0152284263959391E-3</v>
      </c>
      <c r="I19">
        <f t="shared" si="5"/>
        <v>-6.892641641172089</v>
      </c>
      <c r="J19">
        <f t="shared" si="6"/>
        <v>3.5587188612099642E-3</v>
      </c>
      <c r="K19">
        <f t="shared" si="7"/>
        <v>-5.6383546693337454</v>
      </c>
    </row>
    <row r="20" spans="1:11" x14ac:dyDescent="0.25">
      <c r="A20">
        <v>94</v>
      </c>
      <c r="B20">
        <v>0.628</v>
      </c>
      <c r="C20">
        <f t="shared" si="0"/>
        <v>628</v>
      </c>
      <c r="D20">
        <v>0.156</v>
      </c>
      <c r="E20">
        <f t="shared" si="1"/>
        <v>156</v>
      </c>
      <c r="F20">
        <f t="shared" si="2"/>
        <v>257.53246753246754</v>
      </c>
      <c r="G20">
        <f t="shared" si="3"/>
        <v>3.8830055471507814E-3</v>
      </c>
      <c r="H20">
        <f t="shared" si="4"/>
        <v>1.5923566878980893E-3</v>
      </c>
      <c r="I20">
        <f t="shared" si="5"/>
        <v>-6.4425401664681985</v>
      </c>
      <c r="J20">
        <f t="shared" si="6"/>
        <v>6.41025641025641E-3</v>
      </c>
      <c r="K20">
        <f t="shared" si="7"/>
        <v>-5.0498560072495371</v>
      </c>
    </row>
    <row r="21" spans="1:11" x14ac:dyDescent="0.25">
      <c r="A21">
        <v>98</v>
      </c>
      <c r="B21">
        <v>0.41499999999999998</v>
      </c>
      <c r="C21">
        <f t="shared" si="0"/>
        <v>415</v>
      </c>
      <c r="D21">
        <v>8.0100000000000005E-2</v>
      </c>
      <c r="E21">
        <f t="shared" si="1"/>
        <v>80.100000000000009</v>
      </c>
      <c r="F21">
        <f t="shared" si="2"/>
        <v>267.9220779220779</v>
      </c>
      <c r="G21">
        <f t="shared" si="3"/>
        <v>3.7324285021812895E-3</v>
      </c>
      <c r="H21">
        <f t="shared" si="4"/>
        <v>2.4096385542168677E-3</v>
      </c>
      <c r="I21">
        <f t="shared" si="5"/>
        <v>-6.0282785202306979</v>
      </c>
      <c r="J21">
        <f t="shared" si="6"/>
        <v>1.2484394506866416E-2</v>
      </c>
      <c r="K21">
        <f t="shared" si="7"/>
        <v>-4.3832758540743137</v>
      </c>
    </row>
    <row r="22" spans="1:11" x14ac:dyDescent="0.25">
      <c r="A22">
        <v>102</v>
      </c>
      <c r="B22">
        <v>0.313</v>
      </c>
      <c r="C22">
        <f t="shared" si="0"/>
        <v>313</v>
      </c>
      <c r="D22">
        <v>4.752E-2</v>
      </c>
      <c r="E22">
        <f t="shared" si="1"/>
        <v>47.52</v>
      </c>
      <c r="F22">
        <f t="shared" si="2"/>
        <v>278.31168831168833</v>
      </c>
      <c r="G22">
        <f t="shared" si="3"/>
        <v>3.5930937937470831E-3</v>
      </c>
      <c r="H22">
        <f t="shared" si="4"/>
        <v>3.1948881789137379E-3</v>
      </c>
      <c r="I22">
        <f t="shared" si="5"/>
        <v>-5.7462031905401529</v>
      </c>
      <c r="J22">
        <f t="shared" si="6"/>
        <v>2.1043771043771042E-2</v>
      </c>
      <c r="K22">
        <f t="shared" si="7"/>
        <v>-3.8611506750543896</v>
      </c>
    </row>
    <row r="23" spans="1:11" x14ac:dyDescent="0.25">
      <c r="A23">
        <v>106</v>
      </c>
      <c r="B23">
        <v>0.23300000000000001</v>
      </c>
      <c r="C23">
        <f t="shared" si="0"/>
        <v>233</v>
      </c>
      <c r="D23">
        <v>2.8799999999999999E-2</v>
      </c>
      <c r="E23">
        <f t="shared" si="1"/>
        <v>28.8</v>
      </c>
      <c r="F23">
        <f t="shared" si="2"/>
        <v>288.7012987012987</v>
      </c>
      <c r="G23">
        <f t="shared" si="3"/>
        <v>3.4637876743139904E-3</v>
      </c>
      <c r="H23">
        <f t="shared" si="4"/>
        <v>4.2918454935622317E-3</v>
      </c>
      <c r="I23">
        <f t="shared" si="5"/>
        <v>-5.4510384535657002</v>
      </c>
      <c r="J23">
        <f t="shared" si="6"/>
        <v>3.4722222222222224E-2</v>
      </c>
      <c r="K23">
        <f t="shared" si="7"/>
        <v>-3.3603753871419002</v>
      </c>
    </row>
    <row r="24" spans="1:11" x14ac:dyDescent="0.25">
      <c r="A24">
        <v>110</v>
      </c>
      <c r="B24">
        <v>0.17100000000000001</v>
      </c>
      <c r="C24">
        <f t="shared" si="0"/>
        <v>171</v>
      </c>
      <c r="D24">
        <v>1.8030000000000001E-2</v>
      </c>
      <c r="E24">
        <f t="shared" si="1"/>
        <v>18.03</v>
      </c>
      <c r="F24">
        <f t="shared" si="2"/>
        <v>299.09090909090912</v>
      </c>
      <c r="G24">
        <f t="shared" si="3"/>
        <v>3.3434650455927049E-3</v>
      </c>
      <c r="H24">
        <f t="shared" si="4"/>
        <v>5.8479532163742687E-3</v>
      </c>
      <c r="I24">
        <f t="shared" si="5"/>
        <v>-5.1416635565026603</v>
      </c>
      <c r="J24">
        <f t="shared" si="6"/>
        <v>5.5463117027176927E-2</v>
      </c>
      <c r="K24">
        <f t="shared" si="7"/>
        <v>-2.8920370372152258</v>
      </c>
    </row>
    <row r="25" spans="1:11" x14ac:dyDescent="0.25">
      <c r="A25">
        <v>114</v>
      </c>
      <c r="B25">
        <v>0.13200000000000001</v>
      </c>
      <c r="C25">
        <f t="shared" si="0"/>
        <v>132</v>
      </c>
      <c r="D25">
        <v>1.17E-2</v>
      </c>
      <c r="E25">
        <f t="shared" si="1"/>
        <v>11.700000000000001</v>
      </c>
      <c r="F25">
        <f t="shared" si="2"/>
        <v>309.48051948051949</v>
      </c>
      <c r="G25">
        <f t="shared" si="3"/>
        <v>3.2312211498111624E-3</v>
      </c>
      <c r="H25">
        <f t="shared" si="4"/>
        <v>7.575757575757576E-3</v>
      </c>
      <c r="I25">
        <f t="shared" si="5"/>
        <v>-4.8828019225863706</v>
      </c>
      <c r="J25">
        <f t="shared" si="6"/>
        <v>8.5470085470085458E-2</v>
      </c>
      <c r="K25">
        <f t="shared" si="7"/>
        <v>-2.4595888418037104</v>
      </c>
    </row>
    <row r="26" spans="1:11" x14ac:dyDescent="0.25">
      <c r="A26">
        <v>118</v>
      </c>
      <c r="B26">
        <v>9.5000000000000001E-2</v>
      </c>
      <c r="C26">
        <f t="shared" si="0"/>
        <v>95</v>
      </c>
      <c r="D26">
        <v>7.7299999999999999E-3</v>
      </c>
      <c r="E26">
        <f t="shared" si="1"/>
        <v>7.7299999999999995</v>
      </c>
      <c r="F26">
        <f t="shared" si="2"/>
        <v>319.87012987012986</v>
      </c>
      <c r="G26">
        <f t="shared" si="3"/>
        <v>3.1262687779131143E-3</v>
      </c>
      <c r="H26">
        <f t="shared" si="4"/>
        <v>1.0526315789473684E-2</v>
      </c>
      <c r="I26">
        <f t="shared" si="5"/>
        <v>-4.5538768916005408</v>
      </c>
      <c r="J26">
        <f t="shared" si="6"/>
        <v>0.12936610608020699</v>
      </c>
      <c r="K26">
        <f t="shared" si="7"/>
        <v>-2.0451088625993306</v>
      </c>
    </row>
    <row r="27" spans="1:11" x14ac:dyDescent="0.25">
      <c r="A27">
        <v>122</v>
      </c>
      <c r="B27">
        <v>6.9000000000000006E-2</v>
      </c>
      <c r="C27">
        <f t="shared" si="0"/>
        <v>69</v>
      </c>
      <c r="D27">
        <v>5.1999999999999998E-3</v>
      </c>
      <c r="E27">
        <f t="shared" si="1"/>
        <v>5.2</v>
      </c>
      <c r="F27">
        <f t="shared" si="2"/>
        <v>330.25974025974028</v>
      </c>
      <c r="G27">
        <f t="shared" si="3"/>
        <v>3.027919779787652E-3</v>
      </c>
      <c r="H27">
        <f t="shared" si="4"/>
        <v>1.4492753623188406E-2</v>
      </c>
      <c r="I27">
        <f t="shared" si="5"/>
        <v>-4.2341065045972597</v>
      </c>
      <c r="J27">
        <f t="shared" si="6"/>
        <v>0.19230769230769229</v>
      </c>
      <c r="K27">
        <f t="shared" si="7"/>
        <v>-1.6486586255873819</v>
      </c>
    </row>
    <row r="28" spans="1:11" x14ac:dyDescent="0.25">
      <c r="A28">
        <v>126</v>
      </c>
      <c r="B28">
        <v>4.9919999999999999E-2</v>
      </c>
      <c r="C28">
        <f t="shared" si="0"/>
        <v>49.92</v>
      </c>
      <c r="D28">
        <v>3.5599999999999998E-3</v>
      </c>
      <c r="E28">
        <f t="shared" si="1"/>
        <v>3.5599999999999996</v>
      </c>
      <c r="F28">
        <f t="shared" si="2"/>
        <v>340.64935064935065</v>
      </c>
      <c r="G28">
        <f t="shared" si="3"/>
        <v>2.9355699580632861E-3</v>
      </c>
      <c r="H28">
        <f t="shared" si="4"/>
        <v>2.003205128205128E-2</v>
      </c>
      <c r="I28">
        <f t="shared" si="5"/>
        <v>-3.9104217240611723</v>
      </c>
      <c r="J28">
        <f t="shared" si="6"/>
        <v>0.2808988764044944</v>
      </c>
      <c r="K28">
        <f t="shared" si="7"/>
        <v>-1.2697605448639391</v>
      </c>
    </row>
    <row r="29" spans="1:11" x14ac:dyDescent="0.25">
      <c r="A29">
        <v>130</v>
      </c>
      <c r="B29">
        <v>3.5740000000000001E-2</v>
      </c>
      <c r="C29">
        <f t="shared" si="0"/>
        <v>35.74</v>
      </c>
      <c r="D29">
        <v>2.5000000000000001E-3</v>
      </c>
      <c r="E29">
        <f t="shared" si="1"/>
        <v>2.5</v>
      </c>
      <c r="F29">
        <f t="shared" si="2"/>
        <v>351.03896103896102</v>
      </c>
      <c r="G29">
        <f t="shared" si="3"/>
        <v>2.8486866444691087E-3</v>
      </c>
      <c r="H29">
        <f t="shared" si="4"/>
        <v>2.7979854504756575E-2</v>
      </c>
      <c r="I29">
        <f t="shared" si="5"/>
        <v>-3.5762705097312821</v>
      </c>
      <c r="J29">
        <f t="shared" si="6"/>
        <v>0.4</v>
      </c>
      <c r="K29">
        <f t="shared" si="7"/>
        <v>-0.916290731874155</v>
      </c>
    </row>
    <row r="40" spans="6:8" x14ac:dyDescent="0.25">
      <c r="F40" t="s">
        <v>12</v>
      </c>
      <c r="G40">
        <f>8.617*10^(-5)</f>
        <v>8.617000000000001E-5</v>
      </c>
    </row>
    <row r="42" spans="6:8" x14ac:dyDescent="0.25">
      <c r="F42" t="s">
        <v>13</v>
      </c>
      <c r="G42" s="1">
        <v>-3596.45</v>
      </c>
      <c r="H42" s="1">
        <v>45.77</v>
      </c>
    </row>
    <row r="44" spans="6:8" x14ac:dyDescent="0.25">
      <c r="F44" t="s">
        <v>14</v>
      </c>
      <c r="G44">
        <f>$G$40*G42</f>
        <v>-0.30990609650000001</v>
      </c>
      <c r="H44">
        <f>$G$40*H42</f>
        <v>3.9440009000000003E-3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29"/>
  <sheetViews>
    <sheetView topLeftCell="A11" workbookViewId="0">
      <selection activeCell="C2" sqref="C2:K29"/>
    </sheetView>
  </sheetViews>
  <sheetFormatPr defaultRowHeight="15" x14ac:dyDescent="0.25"/>
  <sheetData>
    <row r="1" spans="3:11" ht="15.75" thickBot="1" x14ac:dyDescent="0.3"/>
    <row r="2" spans="3:11" ht="18.75" thickBot="1" x14ac:dyDescent="0.4">
      <c r="C2" s="2" t="s">
        <v>16</v>
      </c>
      <c r="D2" s="2" t="s">
        <v>17</v>
      </c>
      <c r="E2" s="2" t="s">
        <v>18</v>
      </c>
      <c r="F2" s="2" t="s">
        <v>3</v>
      </c>
      <c r="G2" s="2" t="s">
        <v>4</v>
      </c>
      <c r="H2" s="2" t="s">
        <v>19</v>
      </c>
      <c r="I2" s="2" t="s">
        <v>20</v>
      </c>
      <c r="J2" s="2" t="s">
        <v>21</v>
      </c>
      <c r="K2" s="2" t="s">
        <v>22</v>
      </c>
    </row>
    <row r="3" spans="3:11" x14ac:dyDescent="0.25">
      <c r="C3" s="16">
        <v>38</v>
      </c>
      <c r="D3" s="10">
        <v>96070</v>
      </c>
      <c r="E3" s="11" t="s">
        <v>15</v>
      </c>
      <c r="F3" s="12">
        <v>112.07792207792207</v>
      </c>
      <c r="G3" s="13">
        <v>8.9223638470451918E-3</v>
      </c>
      <c r="H3" s="14">
        <v>1.0409076714895388E-5</v>
      </c>
      <c r="I3" s="12">
        <v>-11.472832371403785</v>
      </c>
      <c r="J3" s="15" t="s">
        <v>15</v>
      </c>
      <c r="K3" s="17" t="s">
        <v>15</v>
      </c>
    </row>
    <row r="4" spans="3:11" x14ac:dyDescent="0.25">
      <c r="C4" s="18">
        <v>40</v>
      </c>
      <c r="D4" s="3">
        <v>91600</v>
      </c>
      <c r="E4" s="7" t="s">
        <v>15</v>
      </c>
      <c r="F4" s="4">
        <v>117.27272727272727</v>
      </c>
      <c r="G4" s="5">
        <v>8.5271317829457363E-3</v>
      </c>
      <c r="H4" s="6">
        <v>1.0917030567685589E-5</v>
      </c>
      <c r="I4" s="4">
        <v>-11.425186550662222</v>
      </c>
      <c r="J4" s="7" t="s">
        <v>15</v>
      </c>
      <c r="K4" s="19" t="s">
        <v>15</v>
      </c>
    </row>
    <row r="5" spans="3:11" x14ac:dyDescent="0.25">
      <c r="C5" s="18">
        <v>42</v>
      </c>
      <c r="D5" s="3">
        <v>82300</v>
      </c>
      <c r="E5" s="7" t="s">
        <v>15</v>
      </c>
      <c r="F5" s="4">
        <v>122.46753246753246</v>
      </c>
      <c r="G5" s="5">
        <v>8.1654294803817605E-3</v>
      </c>
      <c r="H5" s="6">
        <v>1.2150668286755772E-5</v>
      </c>
      <c r="I5" s="4">
        <v>-11.318126386665162</v>
      </c>
      <c r="J5" s="7" t="s">
        <v>15</v>
      </c>
      <c r="K5" s="19" t="s">
        <v>15</v>
      </c>
    </row>
    <row r="6" spans="3:11" x14ac:dyDescent="0.25">
      <c r="C6" s="18">
        <v>44</v>
      </c>
      <c r="D6" s="3">
        <v>73800</v>
      </c>
      <c r="E6" s="7" t="s">
        <v>15</v>
      </c>
      <c r="F6" s="4">
        <v>127.66233766233765</v>
      </c>
      <c r="G6" s="5">
        <v>7.8331637843336733E-3</v>
      </c>
      <c r="H6" s="6">
        <v>1.3550135501355014E-5</v>
      </c>
      <c r="I6" s="4">
        <v>-11.209114010588564</v>
      </c>
      <c r="J6" s="7" t="s">
        <v>15</v>
      </c>
      <c r="K6" s="19" t="s">
        <v>15</v>
      </c>
    </row>
    <row r="7" spans="3:11" x14ac:dyDescent="0.25">
      <c r="C7" s="18">
        <v>46</v>
      </c>
      <c r="D7" s="3">
        <v>65300</v>
      </c>
      <c r="E7" s="7" t="s">
        <v>15</v>
      </c>
      <c r="F7" s="4">
        <v>132.85714285714286</v>
      </c>
      <c r="G7" s="5">
        <v>7.5268817204301071E-3</v>
      </c>
      <c r="H7" s="6">
        <v>1.5313935681470137E-5</v>
      </c>
      <c r="I7" s="4">
        <v>-11.086747315264523</v>
      </c>
      <c r="J7" s="7" t="s">
        <v>15</v>
      </c>
      <c r="K7" s="19" t="s">
        <v>15</v>
      </c>
    </row>
    <row r="8" spans="3:11" x14ac:dyDescent="0.25">
      <c r="C8" s="18">
        <v>48</v>
      </c>
      <c r="D8" s="3">
        <v>58005</v>
      </c>
      <c r="E8" s="7" t="s">
        <v>15</v>
      </c>
      <c r="F8" s="4">
        <v>138.05194805194805</v>
      </c>
      <c r="G8" s="5">
        <v>7.2436500470366887E-3</v>
      </c>
      <c r="H8" s="6">
        <v>1.7239893112662702E-5</v>
      </c>
      <c r="I8" s="4">
        <v>-10.968284492709508</v>
      </c>
      <c r="J8" s="7" t="s">
        <v>15</v>
      </c>
      <c r="K8" s="19" t="s">
        <v>15</v>
      </c>
    </row>
    <row r="9" spans="3:11" x14ac:dyDescent="0.25">
      <c r="C9" s="18">
        <v>50</v>
      </c>
      <c r="D9" s="3">
        <v>50800</v>
      </c>
      <c r="E9" s="7" t="s">
        <v>15</v>
      </c>
      <c r="F9" s="4">
        <v>143.24675324675323</v>
      </c>
      <c r="G9" s="5">
        <v>6.9809610154125123E-3</v>
      </c>
      <c r="H9" s="6">
        <v>1.9685039370078739E-5</v>
      </c>
      <c r="I9" s="4">
        <v>-10.835651633566574</v>
      </c>
      <c r="J9" s="7" t="s">
        <v>15</v>
      </c>
      <c r="K9" s="19" t="s">
        <v>15</v>
      </c>
    </row>
    <row r="10" spans="3:11" x14ac:dyDescent="0.25">
      <c r="C10" s="18">
        <v>54</v>
      </c>
      <c r="D10" s="3">
        <v>38200</v>
      </c>
      <c r="E10" s="7" t="s">
        <v>15</v>
      </c>
      <c r="F10" s="4">
        <v>153.63636363636363</v>
      </c>
      <c r="G10" s="5">
        <v>6.508875739644971E-3</v>
      </c>
      <c r="H10" s="6">
        <v>2.6178010471204188E-5</v>
      </c>
      <c r="I10" s="4">
        <v>-10.550590794594667</v>
      </c>
      <c r="J10" s="7" t="s">
        <v>15</v>
      </c>
      <c r="K10" s="19" t="s">
        <v>15</v>
      </c>
    </row>
    <row r="11" spans="3:11" x14ac:dyDescent="0.25">
      <c r="C11" s="18">
        <v>58</v>
      </c>
      <c r="D11" s="3">
        <v>28200</v>
      </c>
      <c r="E11" s="7" t="s">
        <v>15</v>
      </c>
      <c r="F11" s="4">
        <v>164.02597402597402</v>
      </c>
      <c r="G11" s="5">
        <v>6.0965954077593035E-3</v>
      </c>
      <c r="H11" s="6">
        <v>3.5460992907801418E-5</v>
      </c>
      <c r="I11" s="4">
        <v>-10.247077256926206</v>
      </c>
      <c r="J11" s="7" t="s">
        <v>15</v>
      </c>
      <c r="K11" s="19" t="s">
        <v>15</v>
      </c>
    </row>
    <row r="12" spans="3:11" x14ac:dyDescent="0.25">
      <c r="C12" s="18">
        <v>62</v>
      </c>
      <c r="D12" s="3">
        <v>19800</v>
      </c>
      <c r="E12" s="3">
        <v>68100</v>
      </c>
      <c r="F12" s="4">
        <v>174.41558441558442</v>
      </c>
      <c r="G12" s="5">
        <v>5.7334326135517494E-3</v>
      </c>
      <c r="H12" s="6">
        <v>5.0505050505050505E-5</v>
      </c>
      <c r="I12" s="4">
        <v>-9.8934372166826261</v>
      </c>
      <c r="J12" s="6">
        <v>1.4684287812041115E-5</v>
      </c>
      <c r="K12" s="20">
        <v>-11.128732492137603</v>
      </c>
    </row>
    <row r="13" spans="3:11" x14ac:dyDescent="0.25">
      <c r="C13" s="18">
        <v>66</v>
      </c>
      <c r="D13" s="3">
        <v>13900</v>
      </c>
      <c r="E13" s="3">
        <v>26400</v>
      </c>
      <c r="F13" s="4">
        <v>184.80519480519482</v>
      </c>
      <c r="G13" s="5">
        <v>5.4111033028812362E-3</v>
      </c>
      <c r="H13" s="6">
        <v>7.1942446043165466E-5</v>
      </c>
      <c r="I13" s="4">
        <v>-9.5396441191187833</v>
      </c>
      <c r="J13" s="6">
        <v>3.7878787878787879E-5</v>
      </c>
      <c r="K13" s="20">
        <v>-10.181119289134408</v>
      </c>
    </row>
    <row r="14" spans="3:11" x14ac:dyDescent="0.25">
      <c r="C14" s="18">
        <v>70</v>
      </c>
      <c r="D14" s="3">
        <v>9140</v>
      </c>
      <c r="E14" s="3">
        <v>11000</v>
      </c>
      <c r="F14" s="4">
        <v>195.19480519480521</v>
      </c>
      <c r="G14" s="5">
        <v>5.1230871590153019E-3</v>
      </c>
      <c r="H14" s="8">
        <v>1.0940919037199125E-4</v>
      </c>
      <c r="I14" s="4">
        <v>-9.1204156644481955</v>
      </c>
      <c r="J14" s="6">
        <v>9.0909090909090904E-5</v>
      </c>
      <c r="K14" s="20">
        <v>-9.3056505517805075</v>
      </c>
    </row>
    <row r="15" spans="3:11" x14ac:dyDescent="0.25">
      <c r="C15" s="18">
        <v>74</v>
      </c>
      <c r="D15" s="3">
        <v>5800</v>
      </c>
      <c r="E15" s="3">
        <v>4900</v>
      </c>
      <c r="F15" s="4">
        <v>205.58441558441558</v>
      </c>
      <c r="G15" s="5">
        <v>4.8641819330385349E-3</v>
      </c>
      <c r="H15" s="8">
        <v>1.7241379310344826E-4</v>
      </c>
      <c r="I15" s="4">
        <v>-8.66561319653451</v>
      </c>
      <c r="J15" s="8">
        <v>2.0408163265306123E-4</v>
      </c>
      <c r="K15" s="20">
        <v>-8.4969904840987187</v>
      </c>
    </row>
    <row r="16" spans="3:11" x14ac:dyDescent="0.25">
      <c r="C16" s="18">
        <v>78</v>
      </c>
      <c r="D16" s="3">
        <v>3660</v>
      </c>
      <c r="E16" s="3">
        <v>2100</v>
      </c>
      <c r="F16" s="4">
        <v>215.97402597402598</v>
      </c>
      <c r="G16" s="5">
        <v>4.6301864101022244E-3</v>
      </c>
      <c r="H16" s="8">
        <v>2.7322404371584699E-4</v>
      </c>
      <c r="I16" s="4">
        <v>-8.2052184263954118</v>
      </c>
      <c r="J16" s="8">
        <v>4.7619047619047619E-4</v>
      </c>
      <c r="K16" s="20">
        <v>-7.6496926237115144</v>
      </c>
    </row>
    <row r="17" spans="3:11" x14ac:dyDescent="0.25">
      <c r="C17" s="18">
        <v>82</v>
      </c>
      <c r="D17" s="3">
        <v>2330</v>
      </c>
      <c r="E17" s="3">
        <v>1030</v>
      </c>
      <c r="F17" s="4">
        <v>226.36363636363637</v>
      </c>
      <c r="G17" s="5">
        <v>4.4176706827309233E-3</v>
      </c>
      <c r="H17" s="8">
        <v>4.2918454935622315E-4</v>
      </c>
      <c r="I17" s="4">
        <v>-7.7536235465597461</v>
      </c>
      <c r="J17" s="8">
        <v>9.7087378640776695E-4</v>
      </c>
      <c r="K17" s="20">
        <v>-6.9373140812236818</v>
      </c>
    </row>
    <row r="18" spans="3:11" x14ac:dyDescent="0.25">
      <c r="C18" s="18">
        <v>86</v>
      </c>
      <c r="D18" s="3">
        <v>1510</v>
      </c>
      <c r="E18" s="3">
        <v>525</v>
      </c>
      <c r="F18" s="4">
        <v>236.75324675324677</v>
      </c>
      <c r="G18" s="5">
        <v>4.2238069116840374E-3</v>
      </c>
      <c r="H18" s="8">
        <v>6.6225165562913907E-4</v>
      </c>
      <c r="I18" s="4">
        <v>-7.3198649298089702</v>
      </c>
      <c r="J18" s="5">
        <v>1.9047619047619048E-3</v>
      </c>
      <c r="K18" s="20">
        <v>-6.2633982625916236</v>
      </c>
    </row>
    <row r="19" spans="3:11" x14ac:dyDescent="0.25">
      <c r="C19" s="18">
        <v>90</v>
      </c>
      <c r="D19" s="3">
        <v>985</v>
      </c>
      <c r="E19" s="3">
        <v>281</v>
      </c>
      <c r="F19" s="4">
        <v>247.14285714285714</v>
      </c>
      <c r="G19" s="5">
        <v>4.0462427745664737E-3</v>
      </c>
      <c r="H19" s="5">
        <v>1.0152284263959391E-3</v>
      </c>
      <c r="I19" s="4">
        <v>-6.892641641172089</v>
      </c>
      <c r="J19" s="5">
        <v>3.5587188612099642E-3</v>
      </c>
      <c r="K19" s="20">
        <v>-5.6383546693337454</v>
      </c>
    </row>
    <row r="20" spans="3:11" x14ac:dyDescent="0.25">
      <c r="C20" s="18">
        <v>94</v>
      </c>
      <c r="D20" s="3">
        <v>628</v>
      </c>
      <c r="E20" s="3">
        <v>156</v>
      </c>
      <c r="F20" s="4">
        <v>257.53246753246754</v>
      </c>
      <c r="G20" s="5">
        <v>3.8830055471507814E-3</v>
      </c>
      <c r="H20" s="5">
        <v>1.5923566878980893E-3</v>
      </c>
      <c r="I20" s="4">
        <v>-6.4425401664681985</v>
      </c>
      <c r="J20" s="5">
        <v>6.41025641025641E-3</v>
      </c>
      <c r="K20" s="20">
        <v>-5.0498560072495371</v>
      </c>
    </row>
    <row r="21" spans="3:11" x14ac:dyDescent="0.25">
      <c r="C21" s="18">
        <v>98</v>
      </c>
      <c r="D21" s="3">
        <v>415</v>
      </c>
      <c r="E21" s="3">
        <v>80.100000000000009</v>
      </c>
      <c r="F21" s="4">
        <v>267.9220779220779</v>
      </c>
      <c r="G21" s="5">
        <v>3.7324285021812895E-3</v>
      </c>
      <c r="H21" s="5">
        <v>2.4096385542168677E-3</v>
      </c>
      <c r="I21" s="4">
        <v>-6.0282785202306979</v>
      </c>
      <c r="J21" s="9">
        <v>1.2484394506866416E-2</v>
      </c>
      <c r="K21" s="20">
        <v>-4.3832758540743137</v>
      </c>
    </row>
    <row r="22" spans="3:11" x14ac:dyDescent="0.25">
      <c r="C22" s="18">
        <v>102</v>
      </c>
      <c r="D22" s="3">
        <v>313</v>
      </c>
      <c r="E22" s="3">
        <v>47.52</v>
      </c>
      <c r="F22" s="4">
        <v>278.31168831168833</v>
      </c>
      <c r="G22" s="5">
        <v>3.5930937937470831E-3</v>
      </c>
      <c r="H22" s="5">
        <v>3.1948881789137379E-3</v>
      </c>
      <c r="I22" s="4">
        <v>-5.7462031905401529</v>
      </c>
      <c r="J22" s="9">
        <v>2.1043771043771042E-2</v>
      </c>
      <c r="K22" s="20">
        <v>-3.8611506750543896</v>
      </c>
    </row>
    <row r="23" spans="3:11" x14ac:dyDescent="0.25">
      <c r="C23" s="18">
        <v>106</v>
      </c>
      <c r="D23" s="3">
        <v>233</v>
      </c>
      <c r="E23" s="3">
        <v>28.8</v>
      </c>
      <c r="F23" s="4">
        <v>288.7012987012987</v>
      </c>
      <c r="G23" s="5">
        <v>3.4637876743139904E-3</v>
      </c>
      <c r="H23" s="5">
        <v>4.2918454935622317E-3</v>
      </c>
      <c r="I23" s="4">
        <v>-5.4510384535657002</v>
      </c>
      <c r="J23" s="9">
        <v>3.4722222222222224E-2</v>
      </c>
      <c r="K23" s="20">
        <v>-3.3603753871419002</v>
      </c>
    </row>
    <row r="24" spans="3:11" x14ac:dyDescent="0.25">
      <c r="C24" s="18">
        <v>110</v>
      </c>
      <c r="D24" s="3">
        <v>171</v>
      </c>
      <c r="E24" s="3">
        <v>18.03</v>
      </c>
      <c r="F24" s="4">
        <v>299.09090909090912</v>
      </c>
      <c r="G24" s="5">
        <v>3.3434650455927049E-3</v>
      </c>
      <c r="H24" s="5">
        <v>5.8479532163742687E-3</v>
      </c>
      <c r="I24" s="4">
        <v>-5.1416635565026603</v>
      </c>
      <c r="J24" s="9">
        <v>5.5463117027176927E-2</v>
      </c>
      <c r="K24" s="20">
        <v>-2.8920370372152258</v>
      </c>
    </row>
    <row r="25" spans="3:11" x14ac:dyDescent="0.25">
      <c r="C25" s="18">
        <v>114</v>
      </c>
      <c r="D25" s="3">
        <v>132</v>
      </c>
      <c r="E25" s="3">
        <v>11.700000000000001</v>
      </c>
      <c r="F25" s="4">
        <v>309.48051948051949</v>
      </c>
      <c r="G25" s="5">
        <v>3.2312211498111624E-3</v>
      </c>
      <c r="H25" s="5">
        <v>7.575757575757576E-3</v>
      </c>
      <c r="I25" s="4">
        <v>-4.8828019225863706</v>
      </c>
      <c r="J25" s="9">
        <v>8.5470085470085458E-2</v>
      </c>
      <c r="K25" s="20">
        <v>-2.4595888418037104</v>
      </c>
    </row>
    <row r="26" spans="3:11" x14ac:dyDescent="0.25">
      <c r="C26" s="18">
        <v>118</v>
      </c>
      <c r="D26" s="3">
        <v>95</v>
      </c>
      <c r="E26" s="3">
        <v>7.7299999999999995</v>
      </c>
      <c r="F26" s="4">
        <v>319.87012987012986</v>
      </c>
      <c r="G26" s="5">
        <v>3.1262687779131143E-3</v>
      </c>
      <c r="H26" s="9">
        <v>1.0526315789473684E-2</v>
      </c>
      <c r="I26" s="4">
        <v>-4.5538768916005408</v>
      </c>
      <c r="J26" s="4">
        <v>0.12936610608020699</v>
      </c>
      <c r="K26" s="20">
        <v>-2.0451088625993306</v>
      </c>
    </row>
    <row r="27" spans="3:11" x14ac:dyDescent="0.25">
      <c r="C27" s="18">
        <v>122</v>
      </c>
      <c r="D27" s="3">
        <v>69</v>
      </c>
      <c r="E27" s="3">
        <v>5.2</v>
      </c>
      <c r="F27" s="4">
        <v>330.25974025974028</v>
      </c>
      <c r="G27" s="5">
        <v>3.027919779787652E-3</v>
      </c>
      <c r="H27" s="9">
        <v>1.4492753623188406E-2</v>
      </c>
      <c r="I27" s="4">
        <v>-4.2341065045972597</v>
      </c>
      <c r="J27" s="4">
        <v>0.19230769230769229</v>
      </c>
      <c r="K27" s="20">
        <v>-1.6486586255873819</v>
      </c>
    </row>
    <row r="28" spans="3:11" x14ac:dyDescent="0.25">
      <c r="C28" s="18">
        <v>126</v>
      </c>
      <c r="D28" s="3">
        <v>49.92</v>
      </c>
      <c r="E28" s="3">
        <v>3.5599999999999996</v>
      </c>
      <c r="F28" s="4">
        <v>340.64935064935065</v>
      </c>
      <c r="G28" s="5">
        <v>2.9355699580632861E-3</v>
      </c>
      <c r="H28" s="9">
        <v>2.003205128205128E-2</v>
      </c>
      <c r="I28" s="4">
        <v>-3.9104217240611723</v>
      </c>
      <c r="J28" s="4">
        <v>0.2808988764044944</v>
      </c>
      <c r="K28" s="20">
        <v>-1.2697605448639391</v>
      </c>
    </row>
    <row r="29" spans="3:11" ht="15.75" thickBot="1" x14ac:dyDescent="0.3">
      <c r="C29" s="21">
        <v>130</v>
      </c>
      <c r="D29" s="22">
        <v>35.74</v>
      </c>
      <c r="E29" s="22">
        <v>2.5</v>
      </c>
      <c r="F29" s="23">
        <v>351.03896103896102</v>
      </c>
      <c r="G29" s="24">
        <v>2.8486866444691087E-3</v>
      </c>
      <c r="H29" s="25">
        <v>2.7979854504756575E-2</v>
      </c>
      <c r="I29" s="23">
        <v>-3.5762705097312821</v>
      </c>
      <c r="J29" s="23">
        <v>0.4</v>
      </c>
      <c r="K29" s="26">
        <v>-0.916290731874155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Kubalski</dc:creator>
  <cp:lastModifiedBy>Sebastian Kubalski</cp:lastModifiedBy>
  <dcterms:created xsi:type="dcterms:W3CDTF">2015-11-19T13:44:58Z</dcterms:created>
  <dcterms:modified xsi:type="dcterms:W3CDTF">2015-12-03T08:24:55Z</dcterms:modified>
</cp:coreProperties>
</file>