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ane" sheetId="1" r:id="rId1"/>
    <sheet name="podatnosc" sheetId="3" r:id="rId2"/>
    <sheet name="T_od_podatnosc" sheetId="2" r:id="rId3"/>
  </sheets>
  <calcPr calcId="152511"/>
</workbook>
</file>

<file path=xl/calcChain.xml><?xml version="1.0" encoding="utf-8"?>
<calcChain xmlns="http://schemas.openxmlformats.org/spreadsheetml/2006/main">
  <c r="S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" i="2"/>
  <c r="I3" i="3"/>
  <c r="I2" i="3"/>
  <c r="G2" i="3"/>
  <c r="G3" i="3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9" i="1"/>
  <c r="K2" i="1"/>
  <c r="F2" i="1"/>
  <c r="J2" i="1"/>
</calcChain>
</file>

<file path=xl/sharedStrings.xml><?xml version="1.0" encoding="utf-8"?>
<sst xmlns="http://schemas.openxmlformats.org/spreadsheetml/2006/main" count="52" uniqueCount="37">
  <si>
    <t>sonda pola</t>
  </si>
  <si>
    <t>d [mm]</t>
  </si>
  <si>
    <t>u(d)[mm]</t>
  </si>
  <si>
    <t>Probka</t>
  </si>
  <si>
    <t>m [mg]</t>
  </si>
  <si>
    <t>U[mV]</t>
  </si>
  <si>
    <t>Ubg[mV]</t>
  </si>
  <si>
    <t>T [K]</t>
  </si>
  <si>
    <t>Ux[mV]</t>
  </si>
  <si>
    <t>N</t>
  </si>
  <si>
    <t>Uzm</t>
  </si>
  <si>
    <t>sensitive</t>
  </si>
  <si>
    <t>zakres</t>
  </si>
  <si>
    <t>omega</t>
  </si>
  <si>
    <t>Umax[mV]</t>
  </si>
  <si>
    <t>Liczba obrotów</t>
  </si>
  <si>
    <t>sens:</t>
  </si>
  <si>
    <t>zak:</t>
  </si>
  <si>
    <t>B0 [mT]</t>
  </si>
  <si>
    <t>U</t>
  </si>
  <si>
    <t>U zmier</t>
  </si>
  <si>
    <t>tło</t>
  </si>
  <si>
    <t>gadolin</t>
  </si>
  <si>
    <t>U zm</t>
  </si>
  <si>
    <t>sens</t>
  </si>
  <si>
    <t>zakr</t>
  </si>
  <si>
    <t>chi pom</t>
  </si>
  <si>
    <t>chi teo</t>
  </si>
  <si>
    <t>-----</t>
  </si>
  <si>
    <t>tlenek gad</t>
  </si>
  <si>
    <t>V[mm^3]</t>
  </si>
  <si>
    <t>ubg zm</t>
  </si>
  <si>
    <t>nadprzewodnik</t>
  </si>
  <si>
    <t>temp p</t>
  </si>
  <si>
    <t>chi</t>
  </si>
  <si>
    <t>przelicznik</t>
  </si>
  <si>
    <t>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</si>
</sst>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Dane!$A$9:$A$28</c:f>
              <c:numCache>
                <c:formatCode>General</c:formatCode>
                <c:ptCount val="2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</c:numCache>
            </c:numRef>
          </c:xVal>
          <c:yVal>
            <c:numRef>
              <c:f>Dane!$D$9:$D$28</c:f>
              <c:numCache>
                <c:formatCode>General</c:formatCode>
                <c:ptCount val="20"/>
                <c:pt idx="0">
                  <c:v>-0.1757</c:v>
                </c:pt>
                <c:pt idx="1">
                  <c:v>-0.29649999999999999</c:v>
                </c:pt>
                <c:pt idx="2">
                  <c:v>-0.34989999999999999</c:v>
                </c:pt>
                <c:pt idx="3">
                  <c:v>-0.21299999999999999</c:v>
                </c:pt>
                <c:pt idx="4">
                  <c:v>5.8499999999999996E-2</c:v>
                </c:pt>
                <c:pt idx="5">
                  <c:v>0.31320000000000003</c:v>
                </c:pt>
                <c:pt idx="6">
                  <c:v>0.45050000000000001</c:v>
                </c:pt>
                <c:pt idx="7">
                  <c:v>0.45099999999999996</c:v>
                </c:pt>
                <c:pt idx="8">
                  <c:v>0.4494999999999999</c:v>
                </c:pt>
                <c:pt idx="9">
                  <c:v>0.44049999999999995</c:v>
                </c:pt>
                <c:pt idx="10">
                  <c:v>0.30100000000000005</c:v>
                </c:pt>
                <c:pt idx="11">
                  <c:v>7.5499999999999998E-2</c:v>
                </c:pt>
                <c:pt idx="12">
                  <c:v>-0.16350000000000001</c:v>
                </c:pt>
                <c:pt idx="13">
                  <c:v>-0.32779999999999998</c:v>
                </c:pt>
                <c:pt idx="14">
                  <c:v>-0.31769999999999998</c:v>
                </c:pt>
                <c:pt idx="15">
                  <c:v>-0.219</c:v>
                </c:pt>
                <c:pt idx="16">
                  <c:v>-0.1285</c:v>
                </c:pt>
                <c:pt idx="17">
                  <c:v>-7.1999999999999995E-2</c:v>
                </c:pt>
                <c:pt idx="18">
                  <c:v>-5.0799999999999998E-2</c:v>
                </c:pt>
                <c:pt idx="19">
                  <c:v>-4.99E-2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421792"/>
        <c:axId val="465419440"/>
      </c:scatterChart>
      <c:valAx>
        <c:axId val="46542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5419440"/>
        <c:crosses val="autoZero"/>
        <c:crossBetween val="midCat"/>
      </c:valAx>
      <c:valAx>
        <c:axId val="46541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542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T_od_podatnosc!$M$4:$M$37</c:f>
              <c:numCache>
                <c:formatCode>General</c:formatCode>
                <c:ptCount val="34"/>
                <c:pt idx="0">
                  <c:v>-1.95</c:v>
                </c:pt>
                <c:pt idx="1">
                  <c:v>-1.9</c:v>
                </c:pt>
                <c:pt idx="2">
                  <c:v>-1.85</c:v>
                </c:pt>
                <c:pt idx="3">
                  <c:v>-1.8</c:v>
                </c:pt>
                <c:pt idx="4">
                  <c:v>-1.75</c:v>
                </c:pt>
                <c:pt idx="5">
                  <c:v>-1.7</c:v>
                </c:pt>
                <c:pt idx="6">
                  <c:v>-1.65</c:v>
                </c:pt>
                <c:pt idx="7">
                  <c:v>-1.6</c:v>
                </c:pt>
                <c:pt idx="8">
                  <c:v>-1.55</c:v>
                </c:pt>
                <c:pt idx="9">
                  <c:v>-1.5</c:v>
                </c:pt>
                <c:pt idx="10">
                  <c:v>-1.45</c:v>
                </c:pt>
                <c:pt idx="11">
                  <c:v>-1.4</c:v>
                </c:pt>
                <c:pt idx="12">
                  <c:v>-1.35</c:v>
                </c:pt>
                <c:pt idx="13">
                  <c:v>-1.3</c:v>
                </c:pt>
                <c:pt idx="14">
                  <c:v>-1.25</c:v>
                </c:pt>
                <c:pt idx="15">
                  <c:v>-1.2</c:v>
                </c:pt>
                <c:pt idx="16">
                  <c:v>-1.1499999999999999</c:v>
                </c:pt>
                <c:pt idx="17">
                  <c:v>-1.1000000000000001</c:v>
                </c:pt>
                <c:pt idx="18">
                  <c:v>-1.05</c:v>
                </c:pt>
                <c:pt idx="19">
                  <c:v>-1</c:v>
                </c:pt>
                <c:pt idx="20">
                  <c:v>-0.95</c:v>
                </c:pt>
                <c:pt idx="21">
                  <c:v>-0.9</c:v>
                </c:pt>
                <c:pt idx="22">
                  <c:v>-0.85</c:v>
                </c:pt>
                <c:pt idx="23">
                  <c:v>-0.8</c:v>
                </c:pt>
                <c:pt idx="24">
                  <c:v>-0.75</c:v>
                </c:pt>
                <c:pt idx="25">
                  <c:v>-0.7</c:v>
                </c:pt>
                <c:pt idx="26">
                  <c:v>-0.65</c:v>
                </c:pt>
                <c:pt idx="27">
                  <c:v>-0.6</c:v>
                </c:pt>
                <c:pt idx="28">
                  <c:v>-0.55000000000000004</c:v>
                </c:pt>
                <c:pt idx="29">
                  <c:v>-0.5</c:v>
                </c:pt>
                <c:pt idx="30">
                  <c:v>-0.45</c:v>
                </c:pt>
                <c:pt idx="31">
                  <c:v>-0.4</c:v>
                </c:pt>
                <c:pt idx="32">
                  <c:v>-0.35</c:v>
                </c:pt>
                <c:pt idx="33">
                  <c:v>-0.30000000000000099</c:v>
                </c:pt>
              </c:numCache>
            </c:numRef>
          </c:xVal>
          <c:yVal>
            <c:numRef>
              <c:f>T_od_podatnosc!$P$4:$P$37</c:f>
              <c:numCache>
                <c:formatCode>General</c:formatCode>
                <c:ptCount val="34"/>
                <c:pt idx="0">
                  <c:v>11800</c:v>
                </c:pt>
                <c:pt idx="1">
                  <c:v>11770</c:v>
                </c:pt>
                <c:pt idx="2">
                  <c:v>11560</c:v>
                </c:pt>
                <c:pt idx="3">
                  <c:v>11420</c:v>
                </c:pt>
                <c:pt idx="4">
                  <c:v>11290</c:v>
                </c:pt>
                <c:pt idx="5">
                  <c:v>11120</c:v>
                </c:pt>
                <c:pt idx="6">
                  <c:v>11000</c:v>
                </c:pt>
                <c:pt idx="7">
                  <c:v>10870</c:v>
                </c:pt>
                <c:pt idx="8">
                  <c:v>10740</c:v>
                </c:pt>
                <c:pt idx="9">
                  <c:v>10630</c:v>
                </c:pt>
                <c:pt idx="10">
                  <c:v>10522</c:v>
                </c:pt>
                <c:pt idx="11">
                  <c:v>10320</c:v>
                </c:pt>
                <c:pt idx="12">
                  <c:v>10250</c:v>
                </c:pt>
                <c:pt idx="13">
                  <c:v>10160</c:v>
                </c:pt>
                <c:pt idx="14">
                  <c:v>10060</c:v>
                </c:pt>
                <c:pt idx="15">
                  <c:v>9980</c:v>
                </c:pt>
                <c:pt idx="16">
                  <c:v>9888</c:v>
                </c:pt>
                <c:pt idx="17">
                  <c:v>9800</c:v>
                </c:pt>
                <c:pt idx="18">
                  <c:v>9700</c:v>
                </c:pt>
                <c:pt idx="19">
                  <c:v>9600</c:v>
                </c:pt>
                <c:pt idx="20">
                  <c:v>9520</c:v>
                </c:pt>
                <c:pt idx="21">
                  <c:v>9430</c:v>
                </c:pt>
                <c:pt idx="22">
                  <c:v>9320</c:v>
                </c:pt>
                <c:pt idx="23">
                  <c:v>9220</c:v>
                </c:pt>
                <c:pt idx="24">
                  <c:v>9100</c:v>
                </c:pt>
                <c:pt idx="25">
                  <c:v>8960</c:v>
                </c:pt>
                <c:pt idx="26">
                  <c:v>8810</c:v>
                </c:pt>
                <c:pt idx="27">
                  <c:v>8600</c:v>
                </c:pt>
                <c:pt idx="28">
                  <c:v>8300</c:v>
                </c:pt>
                <c:pt idx="29">
                  <c:v>8000</c:v>
                </c:pt>
                <c:pt idx="30">
                  <c:v>7600</c:v>
                </c:pt>
                <c:pt idx="31">
                  <c:v>7200</c:v>
                </c:pt>
                <c:pt idx="32">
                  <c:v>7100</c:v>
                </c:pt>
                <c:pt idx="33">
                  <c:v>5800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868040"/>
        <c:axId val="466862552"/>
      </c:scatterChart>
      <c:valAx>
        <c:axId val="466868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6862552"/>
        <c:crosses val="autoZero"/>
        <c:crossBetween val="midCat"/>
      </c:valAx>
      <c:valAx>
        <c:axId val="46686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6868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10</xdr:row>
      <xdr:rowOff>4762</xdr:rowOff>
    </xdr:from>
    <xdr:to>
      <xdr:col>13</xdr:col>
      <xdr:colOff>571500</xdr:colOff>
      <xdr:row>24</xdr:row>
      <xdr:rowOff>80962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22</xdr:row>
      <xdr:rowOff>119062</xdr:rowOff>
    </xdr:from>
    <xdr:to>
      <xdr:col>8</xdr:col>
      <xdr:colOff>190500</xdr:colOff>
      <xdr:row>37</xdr:row>
      <xdr:rowOff>4762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F2" sqref="F2"/>
    </sheetView>
  </sheetViews>
  <sheetFormatPr defaultRowHeight="15" x14ac:dyDescent="0.25"/>
  <cols>
    <col min="11" max="11" width="12" bestFit="1" customWidth="1"/>
  </cols>
  <sheetData>
    <row r="1" spans="1:11" x14ac:dyDescent="0.25">
      <c r="B1" t="s">
        <v>1</v>
      </c>
      <c r="D1" t="s">
        <v>2</v>
      </c>
      <c r="E1" t="s">
        <v>9</v>
      </c>
      <c r="F1" t="s">
        <v>13</v>
      </c>
      <c r="G1" t="s">
        <v>10</v>
      </c>
      <c r="H1" t="s">
        <v>11</v>
      </c>
      <c r="I1" t="s">
        <v>12</v>
      </c>
      <c r="J1" t="s">
        <v>14</v>
      </c>
      <c r="K1" t="s">
        <v>18</v>
      </c>
    </row>
    <row r="2" spans="1:11" x14ac:dyDescent="0.25">
      <c r="A2" t="s">
        <v>0</v>
      </c>
      <c r="B2">
        <v>3.3</v>
      </c>
      <c r="D2">
        <v>0.05</v>
      </c>
      <c r="E2">
        <v>8</v>
      </c>
      <c r="F2">
        <f>2*PI()*180</f>
        <v>1130.9733552923256</v>
      </c>
      <c r="G2">
        <v>3.3519999999999999</v>
      </c>
      <c r="H2">
        <v>1</v>
      </c>
      <c r="I2">
        <v>10</v>
      </c>
      <c r="J2">
        <f>G2*H2/I2</f>
        <v>0.3352</v>
      </c>
      <c r="K2">
        <f>J2/(E2*F2*(PI()*(B2/1000)^2)/4)</f>
        <v>4.3315555500601501</v>
      </c>
    </row>
    <row r="6" spans="1:11" x14ac:dyDescent="0.25">
      <c r="A6" t="s">
        <v>17</v>
      </c>
      <c r="B6">
        <v>10</v>
      </c>
      <c r="D6" t="s">
        <v>21</v>
      </c>
      <c r="E6">
        <v>-0.1</v>
      </c>
    </row>
    <row r="7" spans="1:11" x14ac:dyDescent="0.25">
      <c r="A7" t="s">
        <v>16</v>
      </c>
      <c r="B7">
        <v>1</v>
      </c>
    </row>
    <row r="8" spans="1:11" x14ac:dyDescent="0.25">
      <c r="A8" t="s">
        <v>15</v>
      </c>
      <c r="B8" t="s">
        <v>20</v>
      </c>
      <c r="D8" t="s">
        <v>19</v>
      </c>
    </row>
    <row r="9" spans="1:11" x14ac:dyDescent="0.25">
      <c r="A9">
        <v>0</v>
      </c>
      <c r="B9">
        <v>-1.857</v>
      </c>
      <c r="C9">
        <f>B9+0.1</f>
        <v>-1.7569999999999999</v>
      </c>
      <c r="D9">
        <f>C9*$B$7/$B$6</f>
        <v>-0.1757</v>
      </c>
    </row>
    <row r="10" spans="1:11" x14ac:dyDescent="0.25">
      <c r="A10">
        <v>2</v>
      </c>
      <c r="B10">
        <v>-3.0649999999999999</v>
      </c>
      <c r="C10">
        <f t="shared" ref="C10:C28" si="0">B10+0.1</f>
        <v>-2.9649999999999999</v>
      </c>
      <c r="D10">
        <f t="shared" ref="D10:D28" si="1">C10*$B$7/$B$6</f>
        <v>-0.29649999999999999</v>
      </c>
    </row>
    <row r="11" spans="1:11" x14ac:dyDescent="0.25">
      <c r="A11">
        <v>4</v>
      </c>
      <c r="B11">
        <v>-3.5990000000000002</v>
      </c>
      <c r="C11">
        <f t="shared" si="0"/>
        <v>-3.4990000000000001</v>
      </c>
      <c r="D11">
        <f t="shared" si="1"/>
        <v>-0.34989999999999999</v>
      </c>
    </row>
    <row r="12" spans="1:11" x14ac:dyDescent="0.25">
      <c r="A12">
        <v>6</v>
      </c>
      <c r="B12">
        <v>-2.23</v>
      </c>
      <c r="C12">
        <f t="shared" si="0"/>
        <v>-2.13</v>
      </c>
      <c r="D12">
        <f t="shared" si="1"/>
        <v>-0.21299999999999999</v>
      </c>
    </row>
    <row r="13" spans="1:11" x14ac:dyDescent="0.25">
      <c r="A13">
        <v>8</v>
      </c>
      <c r="B13">
        <v>0.48499999999999999</v>
      </c>
      <c r="C13">
        <f t="shared" si="0"/>
        <v>0.58499999999999996</v>
      </c>
      <c r="D13">
        <f t="shared" si="1"/>
        <v>5.8499999999999996E-2</v>
      </c>
    </row>
    <row r="14" spans="1:11" x14ac:dyDescent="0.25">
      <c r="A14">
        <v>10</v>
      </c>
      <c r="B14">
        <v>3.032</v>
      </c>
      <c r="C14">
        <f t="shared" si="0"/>
        <v>3.1320000000000001</v>
      </c>
      <c r="D14">
        <f t="shared" si="1"/>
        <v>0.31320000000000003</v>
      </c>
    </row>
    <row r="15" spans="1:11" x14ac:dyDescent="0.25">
      <c r="A15">
        <v>12</v>
      </c>
      <c r="B15">
        <v>4.4050000000000002</v>
      </c>
      <c r="C15">
        <f t="shared" si="0"/>
        <v>4.5049999999999999</v>
      </c>
      <c r="D15">
        <f t="shared" si="1"/>
        <v>0.45050000000000001</v>
      </c>
    </row>
    <row r="16" spans="1:11" x14ac:dyDescent="0.25">
      <c r="A16">
        <v>14</v>
      </c>
      <c r="B16">
        <v>4.41</v>
      </c>
      <c r="C16">
        <f t="shared" si="0"/>
        <v>4.51</v>
      </c>
      <c r="D16">
        <f t="shared" si="1"/>
        <v>0.45099999999999996</v>
      </c>
    </row>
    <row r="17" spans="1:4" x14ac:dyDescent="0.25">
      <c r="A17">
        <v>16</v>
      </c>
      <c r="B17">
        <v>4.3949999999999996</v>
      </c>
      <c r="C17">
        <f t="shared" si="0"/>
        <v>4.4949999999999992</v>
      </c>
      <c r="D17">
        <f t="shared" si="1"/>
        <v>0.4494999999999999</v>
      </c>
    </row>
    <row r="18" spans="1:4" x14ac:dyDescent="0.25">
      <c r="A18">
        <v>18</v>
      </c>
      <c r="B18">
        <v>4.3049999999999997</v>
      </c>
      <c r="C18">
        <f t="shared" si="0"/>
        <v>4.4049999999999994</v>
      </c>
      <c r="D18">
        <f t="shared" si="1"/>
        <v>0.44049999999999995</v>
      </c>
    </row>
    <row r="19" spans="1:4" x14ac:dyDescent="0.25">
      <c r="A19">
        <v>20</v>
      </c>
      <c r="B19">
        <v>2.91</v>
      </c>
      <c r="C19">
        <f t="shared" si="0"/>
        <v>3.0100000000000002</v>
      </c>
      <c r="D19">
        <f t="shared" si="1"/>
        <v>0.30100000000000005</v>
      </c>
    </row>
    <row r="20" spans="1:4" x14ac:dyDescent="0.25">
      <c r="A20">
        <v>22</v>
      </c>
      <c r="B20">
        <v>0.65500000000000003</v>
      </c>
      <c r="C20">
        <f t="shared" si="0"/>
        <v>0.755</v>
      </c>
      <c r="D20">
        <f t="shared" si="1"/>
        <v>7.5499999999999998E-2</v>
      </c>
    </row>
    <row r="21" spans="1:4" x14ac:dyDescent="0.25">
      <c r="A21">
        <v>24</v>
      </c>
      <c r="B21">
        <v>-1.7350000000000001</v>
      </c>
      <c r="C21">
        <f t="shared" si="0"/>
        <v>-1.635</v>
      </c>
      <c r="D21">
        <f t="shared" si="1"/>
        <v>-0.16350000000000001</v>
      </c>
    </row>
    <row r="22" spans="1:4" x14ac:dyDescent="0.25">
      <c r="A22">
        <v>26</v>
      </c>
      <c r="B22">
        <v>-3.3780000000000001</v>
      </c>
      <c r="C22">
        <f t="shared" si="0"/>
        <v>-3.278</v>
      </c>
      <c r="D22">
        <f t="shared" si="1"/>
        <v>-0.32779999999999998</v>
      </c>
    </row>
    <row r="23" spans="1:4" x14ac:dyDescent="0.25">
      <c r="A23">
        <v>28</v>
      </c>
      <c r="B23">
        <v>-3.2770000000000001</v>
      </c>
      <c r="C23">
        <f t="shared" si="0"/>
        <v>-3.177</v>
      </c>
      <c r="D23">
        <f t="shared" si="1"/>
        <v>-0.31769999999999998</v>
      </c>
    </row>
    <row r="24" spans="1:4" x14ac:dyDescent="0.25">
      <c r="A24">
        <v>30</v>
      </c>
      <c r="B24">
        <v>-2.29</v>
      </c>
      <c r="C24">
        <f t="shared" si="0"/>
        <v>-2.19</v>
      </c>
      <c r="D24">
        <f t="shared" si="1"/>
        <v>-0.219</v>
      </c>
    </row>
    <row r="25" spans="1:4" x14ac:dyDescent="0.25">
      <c r="A25">
        <v>32</v>
      </c>
      <c r="B25">
        <v>-1.385</v>
      </c>
      <c r="C25">
        <f t="shared" si="0"/>
        <v>-1.2849999999999999</v>
      </c>
      <c r="D25">
        <f t="shared" si="1"/>
        <v>-0.1285</v>
      </c>
    </row>
    <row r="26" spans="1:4" x14ac:dyDescent="0.25">
      <c r="A26">
        <v>34</v>
      </c>
      <c r="B26">
        <v>-0.82</v>
      </c>
      <c r="C26">
        <f t="shared" si="0"/>
        <v>-0.72</v>
      </c>
      <c r="D26">
        <f t="shared" si="1"/>
        <v>-7.1999999999999995E-2</v>
      </c>
    </row>
    <row r="27" spans="1:4" x14ac:dyDescent="0.25">
      <c r="A27">
        <v>36</v>
      </c>
      <c r="B27">
        <v>-0.60799999999999998</v>
      </c>
      <c r="C27">
        <f t="shared" si="0"/>
        <v>-0.50800000000000001</v>
      </c>
      <c r="D27">
        <f t="shared" si="1"/>
        <v>-5.0799999999999998E-2</v>
      </c>
    </row>
    <row r="28" spans="1:4" x14ac:dyDescent="0.25">
      <c r="A28">
        <v>38</v>
      </c>
      <c r="B28">
        <v>-0.59899999999999998</v>
      </c>
      <c r="C28">
        <f t="shared" si="0"/>
        <v>-0.499</v>
      </c>
      <c r="D28">
        <f t="shared" si="1"/>
        <v>-4.99E-2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Normal="100" workbookViewId="0">
      <selection activeCell="I5" sqref="I5"/>
    </sheetView>
  </sheetViews>
  <sheetFormatPr defaultRowHeight="15" x14ac:dyDescent="0.25"/>
  <cols>
    <col min="10" max="10" width="12.28515625" customWidth="1"/>
    <col min="11" max="11" width="11" customWidth="1"/>
  </cols>
  <sheetData>
    <row r="1" spans="1:11" x14ac:dyDescent="0.25">
      <c r="A1" t="s">
        <v>3</v>
      </c>
      <c r="B1" t="s">
        <v>4</v>
      </c>
      <c r="C1" t="s">
        <v>30</v>
      </c>
      <c r="D1" t="s">
        <v>23</v>
      </c>
      <c r="E1" t="s">
        <v>24</v>
      </c>
      <c r="F1" t="s">
        <v>25</v>
      </c>
      <c r="G1" t="s">
        <v>5</v>
      </c>
      <c r="H1" t="s">
        <v>31</v>
      </c>
      <c r="I1" t="s">
        <v>6</v>
      </c>
      <c r="J1" t="s">
        <v>26</v>
      </c>
      <c r="K1" t="s">
        <v>27</v>
      </c>
    </row>
    <row r="2" spans="1:11" x14ac:dyDescent="0.25">
      <c r="A2" t="s">
        <v>22</v>
      </c>
      <c r="B2">
        <v>75</v>
      </c>
      <c r="C2" s="1" t="s">
        <v>28</v>
      </c>
      <c r="D2">
        <v>1.3</v>
      </c>
      <c r="E2">
        <v>1</v>
      </c>
      <c r="F2">
        <v>10</v>
      </c>
      <c r="G2">
        <f>D2*$E$2/$F$2</f>
        <v>0.13</v>
      </c>
      <c r="H2">
        <v>-0.105</v>
      </c>
      <c r="I2">
        <f>H2*$E2/$F2</f>
        <v>-1.0499999999999999E-2</v>
      </c>
    </row>
    <row r="3" spans="1:11" x14ac:dyDescent="0.25">
      <c r="A3" t="s">
        <v>29</v>
      </c>
      <c r="B3">
        <v>216.5</v>
      </c>
      <c r="C3">
        <v>79.599999999999994</v>
      </c>
      <c r="D3">
        <v>1.0720000000000001</v>
      </c>
      <c r="E3">
        <v>0.3</v>
      </c>
      <c r="F3">
        <v>10</v>
      </c>
      <c r="G3">
        <f>D3*E3/F3</f>
        <v>3.2160000000000001E-2</v>
      </c>
      <c r="H3">
        <v>0.98399999999999999</v>
      </c>
      <c r="I3">
        <f>H3*$E3/$F3</f>
        <v>2.9519999999999998E-2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topLeftCell="A21" zoomScaleNormal="100" workbookViewId="0">
      <selection activeCell="O34" sqref="O34"/>
    </sheetView>
  </sheetViews>
  <sheetFormatPr defaultRowHeight="15" x14ac:dyDescent="0.25"/>
  <sheetData>
    <row r="1" spans="1:20" x14ac:dyDescent="0.25">
      <c r="C1" t="s">
        <v>3</v>
      </c>
      <c r="D1" t="s">
        <v>32</v>
      </c>
      <c r="F1" t="s">
        <v>35</v>
      </c>
      <c r="G1">
        <v>0.95</v>
      </c>
      <c r="O1" t="s">
        <v>3</v>
      </c>
      <c r="P1" t="s">
        <v>22</v>
      </c>
      <c r="R1" t="s">
        <v>35</v>
      </c>
      <c r="S1">
        <v>0.95</v>
      </c>
    </row>
    <row r="2" spans="1:20" x14ac:dyDescent="0.25">
      <c r="A2" t="s">
        <v>33</v>
      </c>
      <c r="B2" t="s">
        <v>36</v>
      </c>
      <c r="C2" t="s">
        <v>7</v>
      </c>
      <c r="D2" t="s">
        <v>23</v>
      </c>
      <c r="E2" t="s">
        <v>24</v>
      </c>
      <c r="F2" t="s">
        <v>25</v>
      </c>
      <c r="G2" t="s">
        <v>8</v>
      </c>
      <c r="H2" t="s">
        <v>34</v>
      </c>
      <c r="M2" t="s">
        <v>33</v>
      </c>
      <c r="N2" t="s">
        <v>36</v>
      </c>
      <c r="O2" t="s">
        <v>7</v>
      </c>
      <c r="P2" t="s">
        <v>23</v>
      </c>
      <c r="Q2" t="s">
        <v>24</v>
      </c>
      <c r="R2" t="s">
        <v>25</v>
      </c>
      <c r="S2" t="s">
        <v>8</v>
      </c>
      <c r="T2" t="s">
        <v>34</v>
      </c>
    </row>
    <row r="3" spans="1:20" x14ac:dyDescent="0.25">
      <c r="A3">
        <v>-6.5</v>
      </c>
      <c r="B3">
        <f>A3+$G$1</f>
        <v>-5.55</v>
      </c>
      <c r="D3">
        <v>-3.19</v>
      </c>
      <c r="E3">
        <v>0.3</v>
      </c>
      <c r="F3">
        <v>10</v>
      </c>
      <c r="G3">
        <f>D3*E3/F3</f>
        <v>-9.5699999999999993E-2</v>
      </c>
      <c r="M3">
        <v>-2</v>
      </c>
      <c r="Q3">
        <v>1</v>
      </c>
      <c r="R3">
        <v>10</v>
      </c>
      <c r="S3">
        <f>P4*Q3/10</f>
        <v>1180</v>
      </c>
    </row>
    <row r="4" spans="1:20" x14ac:dyDescent="0.25">
      <c r="A4">
        <v>-6.45</v>
      </c>
      <c r="B4">
        <f>A4+$G$1</f>
        <v>-5.5</v>
      </c>
      <c r="D4">
        <v>-3.077</v>
      </c>
      <c r="E4">
        <v>0.3</v>
      </c>
      <c r="F4">
        <v>10</v>
      </c>
      <c r="G4">
        <f t="shared" ref="G4:G30" si="0">D4*E4/F4</f>
        <v>-9.2309999999999989E-2</v>
      </c>
      <c r="M4">
        <v>-1.95</v>
      </c>
      <c r="P4">
        <v>11800</v>
      </c>
    </row>
    <row r="5" spans="1:20" x14ac:dyDescent="0.25">
      <c r="A5">
        <v>-6.4</v>
      </c>
      <c r="B5">
        <f>A5+$G$1</f>
        <v>-5.45</v>
      </c>
      <c r="D5">
        <v>-2.9569999999999999</v>
      </c>
      <c r="E5">
        <v>0.3</v>
      </c>
      <c r="F5">
        <v>10</v>
      </c>
      <c r="G5">
        <f t="shared" si="0"/>
        <v>-8.8709999999999983E-2</v>
      </c>
      <c r="M5">
        <v>-1.9</v>
      </c>
      <c r="P5">
        <v>11770</v>
      </c>
    </row>
    <row r="6" spans="1:20" x14ac:dyDescent="0.25">
      <c r="A6">
        <v>-6.35</v>
      </c>
      <c r="B6">
        <f>A6+$G$1</f>
        <v>-5.3999999999999995</v>
      </c>
      <c r="D6">
        <v>-2.9220000000000002</v>
      </c>
      <c r="E6">
        <v>0.3</v>
      </c>
      <c r="F6">
        <v>10</v>
      </c>
      <c r="G6">
        <f t="shared" si="0"/>
        <v>-8.7660000000000002E-2</v>
      </c>
      <c r="M6">
        <v>-1.85</v>
      </c>
      <c r="P6">
        <v>11560</v>
      </c>
    </row>
    <row r="7" spans="1:20" x14ac:dyDescent="0.25">
      <c r="A7">
        <v>-6.3</v>
      </c>
      <c r="B7">
        <f>A7+$G$1</f>
        <v>-5.35</v>
      </c>
      <c r="D7">
        <v>-2.8420000000000001</v>
      </c>
      <c r="E7">
        <v>0.3</v>
      </c>
      <c r="F7">
        <v>10</v>
      </c>
      <c r="G7">
        <f t="shared" si="0"/>
        <v>-8.5260000000000002E-2</v>
      </c>
      <c r="M7">
        <v>-1.8</v>
      </c>
      <c r="P7">
        <v>11420</v>
      </c>
    </row>
    <row r="8" spans="1:20" x14ac:dyDescent="0.25">
      <c r="A8">
        <v>-6.25</v>
      </c>
      <c r="B8">
        <f>A8+$G$1</f>
        <v>-5.3</v>
      </c>
      <c r="D8">
        <v>-2.8</v>
      </c>
      <c r="E8">
        <v>0.3</v>
      </c>
      <c r="F8">
        <v>10</v>
      </c>
      <c r="G8">
        <f t="shared" si="0"/>
        <v>-8.3999999999999991E-2</v>
      </c>
      <c r="M8">
        <v>-1.75</v>
      </c>
      <c r="P8">
        <v>11290</v>
      </c>
    </row>
    <row r="9" spans="1:20" x14ac:dyDescent="0.25">
      <c r="A9">
        <v>-6.2</v>
      </c>
      <c r="B9">
        <f>A9+$G$1</f>
        <v>-5.25</v>
      </c>
      <c r="D9">
        <v>-2.8050000000000002</v>
      </c>
      <c r="E9">
        <v>0.3</v>
      </c>
      <c r="F9">
        <v>10</v>
      </c>
      <c r="G9">
        <f t="shared" si="0"/>
        <v>-8.4150000000000003E-2</v>
      </c>
      <c r="M9">
        <v>-1.7</v>
      </c>
      <c r="P9">
        <v>11120</v>
      </c>
    </row>
    <row r="10" spans="1:20" x14ac:dyDescent="0.25">
      <c r="A10">
        <v>-6.15</v>
      </c>
      <c r="B10">
        <f>A10+$G$1</f>
        <v>-5.2</v>
      </c>
      <c r="D10">
        <v>-2.8</v>
      </c>
      <c r="E10">
        <v>0.3</v>
      </c>
      <c r="F10">
        <v>10</v>
      </c>
      <c r="G10">
        <f t="shared" si="0"/>
        <v>-8.3999999999999991E-2</v>
      </c>
      <c r="M10">
        <v>-1.65</v>
      </c>
      <c r="P10">
        <v>11000</v>
      </c>
    </row>
    <row r="11" spans="1:20" x14ac:dyDescent="0.25">
      <c r="A11">
        <v>-6.1</v>
      </c>
      <c r="B11">
        <f>A11+$G$1</f>
        <v>-5.1499999999999995</v>
      </c>
      <c r="D11">
        <v>-2.7930000000000001</v>
      </c>
      <c r="E11">
        <v>0.3</v>
      </c>
      <c r="F11">
        <v>10</v>
      </c>
      <c r="G11">
        <f t="shared" si="0"/>
        <v>-8.3790000000000003E-2</v>
      </c>
      <c r="M11">
        <v>-1.6</v>
      </c>
      <c r="P11">
        <v>10870</v>
      </c>
    </row>
    <row r="12" spans="1:20" x14ac:dyDescent="0.25">
      <c r="A12">
        <v>-6.05</v>
      </c>
      <c r="B12">
        <f>A12+$G$1</f>
        <v>-5.0999999999999996</v>
      </c>
      <c r="D12">
        <v>-2.7810000000000001</v>
      </c>
      <c r="E12">
        <v>0.3</v>
      </c>
      <c r="F12">
        <v>10</v>
      </c>
      <c r="G12">
        <f t="shared" si="0"/>
        <v>-8.3430000000000004E-2</v>
      </c>
      <c r="M12">
        <v>-1.55</v>
      </c>
      <c r="P12">
        <v>10740</v>
      </c>
    </row>
    <row r="13" spans="1:20" x14ac:dyDescent="0.25">
      <c r="A13">
        <v>-6</v>
      </c>
      <c r="B13">
        <f>A13+$G$1</f>
        <v>-5.05</v>
      </c>
      <c r="D13">
        <v>-2.77</v>
      </c>
      <c r="E13">
        <v>0.3</v>
      </c>
      <c r="F13">
        <v>10</v>
      </c>
      <c r="G13">
        <f t="shared" si="0"/>
        <v>-8.3099999999999993E-2</v>
      </c>
      <c r="M13">
        <v>-1.5</v>
      </c>
      <c r="P13">
        <v>10630</v>
      </c>
    </row>
    <row r="14" spans="1:20" x14ac:dyDescent="0.25">
      <c r="A14">
        <v>-5.95</v>
      </c>
      <c r="B14">
        <f>A14+$G$1</f>
        <v>-5</v>
      </c>
      <c r="D14">
        <v>-2.6419999999999999</v>
      </c>
      <c r="E14">
        <v>0.3</v>
      </c>
      <c r="F14">
        <v>10</v>
      </c>
      <c r="G14">
        <f t="shared" si="0"/>
        <v>-7.9259999999999997E-2</v>
      </c>
      <c r="M14">
        <v>-1.45</v>
      </c>
      <c r="P14">
        <v>10522</v>
      </c>
    </row>
    <row r="15" spans="1:20" x14ac:dyDescent="0.25">
      <c r="A15">
        <v>-5.9</v>
      </c>
      <c r="B15">
        <f>A15+$G$1</f>
        <v>-4.95</v>
      </c>
      <c r="D15">
        <v>-2.4129999999999998</v>
      </c>
      <c r="E15">
        <v>0.3</v>
      </c>
      <c r="F15">
        <v>10</v>
      </c>
      <c r="G15">
        <f t="shared" si="0"/>
        <v>-7.2389999999999982E-2</v>
      </c>
      <c r="M15">
        <v>-1.4</v>
      </c>
      <c r="P15">
        <v>10320</v>
      </c>
    </row>
    <row r="16" spans="1:20" x14ac:dyDescent="0.25">
      <c r="A16">
        <v>-5.85</v>
      </c>
      <c r="B16">
        <f>A16+$G$1</f>
        <v>-4.8999999999999995</v>
      </c>
      <c r="D16">
        <v>-2.1030000000000002</v>
      </c>
      <c r="E16">
        <v>0.3</v>
      </c>
      <c r="F16">
        <v>10</v>
      </c>
      <c r="G16">
        <f t="shared" si="0"/>
        <v>-6.3090000000000007E-2</v>
      </c>
      <c r="M16">
        <v>-1.35</v>
      </c>
      <c r="P16">
        <v>10250</v>
      </c>
    </row>
    <row r="17" spans="1:16" x14ac:dyDescent="0.25">
      <c r="A17">
        <v>-5.8</v>
      </c>
      <c r="B17">
        <f>A17+$G$1</f>
        <v>-4.8499999999999996</v>
      </c>
      <c r="D17">
        <v>-1.998</v>
      </c>
      <c r="E17">
        <v>0.3</v>
      </c>
      <c r="F17">
        <v>10</v>
      </c>
      <c r="G17">
        <f t="shared" si="0"/>
        <v>-5.9939999999999993E-2</v>
      </c>
      <c r="M17">
        <v>-1.3</v>
      </c>
      <c r="P17">
        <v>10160</v>
      </c>
    </row>
    <row r="18" spans="1:16" x14ac:dyDescent="0.25">
      <c r="A18">
        <v>-5.75</v>
      </c>
      <c r="B18">
        <f>A18+$G$1</f>
        <v>-4.8</v>
      </c>
      <c r="D18">
        <v>-1.91</v>
      </c>
      <c r="E18">
        <v>0.3</v>
      </c>
      <c r="F18">
        <v>10</v>
      </c>
      <c r="G18">
        <f t="shared" si="0"/>
        <v>-5.7299999999999997E-2</v>
      </c>
      <c r="M18">
        <v>-1.25</v>
      </c>
      <c r="P18">
        <v>10060</v>
      </c>
    </row>
    <row r="19" spans="1:16" x14ac:dyDescent="0.25">
      <c r="A19">
        <v>-5.7</v>
      </c>
      <c r="B19">
        <f>A19+$G$1</f>
        <v>-4.75</v>
      </c>
      <c r="D19">
        <v>-1.8120000000000001</v>
      </c>
      <c r="E19">
        <v>0.3</v>
      </c>
      <c r="F19">
        <v>10</v>
      </c>
      <c r="G19">
        <f t="shared" si="0"/>
        <v>-5.4359999999999999E-2</v>
      </c>
      <c r="M19">
        <v>-1.2</v>
      </c>
      <c r="P19">
        <v>9980</v>
      </c>
    </row>
    <row r="20" spans="1:16" x14ac:dyDescent="0.25">
      <c r="A20">
        <v>-5.65</v>
      </c>
      <c r="B20">
        <f>A20+$G$1</f>
        <v>-4.7</v>
      </c>
      <c r="D20">
        <v>-1.65</v>
      </c>
      <c r="E20">
        <v>0.3</v>
      </c>
      <c r="F20">
        <v>10</v>
      </c>
      <c r="G20">
        <f t="shared" si="0"/>
        <v>-4.9499999999999995E-2</v>
      </c>
      <c r="M20">
        <v>-1.1499999999999999</v>
      </c>
      <c r="P20">
        <v>9888</v>
      </c>
    </row>
    <row r="21" spans="1:16" x14ac:dyDescent="0.25">
      <c r="A21">
        <v>-5.6</v>
      </c>
      <c r="B21">
        <f>A21+$G$1</f>
        <v>-4.6499999999999995</v>
      </c>
      <c r="D21">
        <v>-1.37</v>
      </c>
      <c r="E21">
        <v>0.3</v>
      </c>
      <c r="F21">
        <v>10</v>
      </c>
      <c r="G21">
        <f t="shared" si="0"/>
        <v>-4.1100000000000005E-2</v>
      </c>
      <c r="M21">
        <v>-1.1000000000000001</v>
      </c>
      <c r="P21">
        <v>9800</v>
      </c>
    </row>
    <row r="22" spans="1:16" x14ac:dyDescent="0.25">
      <c r="A22">
        <v>-5.55</v>
      </c>
      <c r="B22">
        <f>A22+$G$1</f>
        <v>-4.5999999999999996</v>
      </c>
      <c r="D22">
        <v>-0.21199999999999999</v>
      </c>
      <c r="E22">
        <v>0.3</v>
      </c>
      <c r="F22">
        <v>10</v>
      </c>
      <c r="G22">
        <f t="shared" si="0"/>
        <v>-6.3599999999999993E-3</v>
      </c>
      <c r="M22">
        <v>-1.05</v>
      </c>
      <c r="P22">
        <v>9700</v>
      </c>
    </row>
    <row r="23" spans="1:16" x14ac:dyDescent="0.25">
      <c r="A23">
        <v>-5.5</v>
      </c>
      <c r="B23">
        <f>A23+$G$1</f>
        <v>-4.55</v>
      </c>
      <c r="D23">
        <v>0.94499999999999995</v>
      </c>
      <c r="E23">
        <v>0.3</v>
      </c>
      <c r="F23">
        <v>10</v>
      </c>
      <c r="G23">
        <f t="shared" si="0"/>
        <v>2.8349999999999997E-2</v>
      </c>
      <c r="M23">
        <v>-1</v>
      </c>
      <c r="P23">
        <v>9600</v>
      </c>
    </row>
    <row r="24" spans="1:16" x14ac:dyDescent="0.25">
      <c r="A24">
        <v>-5.45</v>
      </c>
      <c r="B24">
        <f>A24+$G$1</f>
        <v>-4.5</v>
      </c>
      <c r="D24">
        <v>0.96</v>
      </c>
      <c r="E24">
        <v>0.3</v>
      </c>
      <c r="F24">
        <v>10</v>
      </c>
      <c r="G24">
        <f t="shared" si="0"/>
        <v>2.8799999999999999E-2</v>
      </c>
      <c r="M24">
        <v>-0.95</v>
      </c>
      <c r="P24">
        <v>9520</v>
      </c>
    </row>
    <row r="25" spans="1:16" x14ac:dyDescent="0.25">
      <c r="A25">
        <v>-5.4</v>
      </c>
      <c r="B25">
        <f>A25+$G$1</f>
        <v>-4.45</v>
      </c>
      <c r="D25">
        <v>0.95899999999999996</v>
      </c>
      <c r="E25">
        <v>0.3</v>
      </c>
      <c r="F25">
        <v>10</v>
      </c>
      <c r="G25">
        <f t="shared" si="0"/>
        <v>2.8769999999999997E-2</v>
      </c>
      <c r="M25">
        <v>-0.9</v>
      </c>
      <c r="P25">
        <v>9430</v>
      </c>
    </row>
    <row r="26" spans="1:16" x14ac:dyDescent="0.25">
      <c r="A26">
        <v>-5.35</v>
      </c>
      <c r="B26">
        <f>A26+$G$1</f>
        <v>-4.3999999999999995</v>
      </c>
      <c r="D26">
        <v>0.95399999999999996</v>
      </c>
      <c r="E26">
        <v>0.3</v>
      </c>
      <c r="F26">
        <v>10</v>
      </c>
      <c r="G26">
        <f t="shared" si="0"/>
        <v>2.8619999999999996E-2</v>
      </c>
      <c r="M26">
        <v>-0.85</v>
      </c>
      <c r="P26">
        <v>9320</v>
      </c>
    </row>
    <row r="27" spans="1:16" x14ac:dyDescent="0.25">
      <c r="A27">
        <v>-5.3</v>
      </c>
      <c r="B27">
        <f>A27+$G$1</f>
        <v>-4.3499999999999996</v>
      </c>
      <c r="D27">
        <v>0.95399999999999996</v>
      </c>
      <c r="E27">
        <v>0.3</v>
      </c>
      <c r="F27">
        <v>10</v>
      </c>
      <c r="G27">
        <f t="shared" si="0"/>
        <v>2.8619999999999996E-2</v>
      </c>
      <c r="M27">
        <v>-0.8</v>
      </c>
      <c r="P27">
        <v>9220</v>
      </c>
    </row>
    <row r="28" spans="1:16" x14ac:dyDescent="0.25">
      <c r="A28">
        <v>-5.25</v>
      </c>
      <c r="B28">
        <f>A28+$G$1</f>
        <v>-4.3</v>
      </c>
      <c r="D28">
        <v>0.95299999999999996</v>
      </c>
      <c r="E28">
        <v>0.3</v>
      </c>
      <c r="F28">
        <v>10</v>
      </c>
      <c r="G28">
        <f t="shared" si="0"/>
        <v>2.8589999999999997E-2</v>
      </c>
      <c r="M28">
        <v>-0.75</v>
      </c>
      <c r="P28">
        <v>9100</v>
      </c>
    </row>
    <row r="29" spans="1:16" x14ac:dyDescent="0.25">
      <c r="A29">
        <v>-5.2</v>
      </c>
      <c r="B29">
        <f>A29+$G$1</f>
        <v>-4.25</v>
      </c>
      <c r="D29">
        <v>0.95199999999999996</v>
      </c>
      <c r="E29">
        <v>0.3</v>
      </c>
      <c r="F29">
        <v>10</v>
      </c>
      <c r="G29">
        <f t="shared" si="0"/>
        <v>2.8559999999999995E-2</v>
      </c>
      <c r="M29">
        <v>-0.7</v>
      </c>
      <c r="P29">
        <v>8960</v>
      </c>
    </row>
    <row r="30" spans="1:16" x14ac:dyDescent="0.25">
      <c r="A30">
        <v>-5.15</v>
      </c>
      <c r="B30">
        <f>A30+$G$1</f>
        <v>-4.2</v>
      </c>
      <c r="D30">
        <v>0.95199999999999996</v>
      </c>
      <c r="E30">
        <v>0.3</v>
      </c>
      <c r="F30">
        <v>10</v>
      </c>
      <c r="G30">
        <f t="shared" si="0"/>
        <v>2.8559999999999995E-2</v>
      </c>
      <c r="M30">
        <v>-0.65</v>
      </c>
      <c r="P30">
        <v>8810</v>
      </c>
    </row>
    <row r="31" spans="1:16" x14ac:dyDescent="0.25">
      <c r="M31">
        <v>-0.6</v>
      </c>
      <c r="P31">
        <v>8600</v>
      </c>
    </row>
    <row r="32" spans="1:16" x14ac:dyDescent="0.25">
      <c r="M32">
        <v>-0.55000000000000004</v>
      </c>
      <c r="P32">
        <v>8300</v>
      </c>
    </row>
    <row r="33" spans="13:16" x14ac:dyDescent="0.25">
      <c r="M33">
        <v>-0.5</v>
      </c>
      <c r="P33">
        <v>8000</v>
      </c>
    </row>
    <row r="34" spans="13:16" x14ac:dyDescent="0.25">
      <c r="M34">
        <v>-0.45</v>
      </c>
      <c r="P34">
        <v>7600</v>
      </c>
    </row>
    <row r="35" spans="13:16" x14ac:dyDescent="0.25">
      <c r="M35">
        <v>-0.4</v>
      </c>
      <c r="P35">
        <v>7200</v>
      </c>
    </row>
    <row r="36" spans="13:16" x14ac:dyDescent="0.25">
      <c r="M36">
        <v>-0.35</v>
      </c>
      <c r="P36">
        <v>7100</v>
      </c>
    </row>
    <row r="37" spans="13:16" x14ac:dyDescent="0.25">
      <c r="M37">
        <v>-0.30000000000000099</v>
      </c>
      <c r="P37">
        <v>5800</v>
      </c>
    </row>
    <row r="38" spans="13:16" x14ac:dyDescent="0.25">
      <c r="M38">
        <v>-0.250000000000001</v>
      </c>
    </row>
    <row r="39" spans="13:16" x14ac:dyDescent="0.25">
      <c r="M39">
        <v>-0.20000000000000101</v>
      </c>
    </row>
    <row r="40" spans="13:16" x14ac:dyDescent="0.25">
      <c r="M40">
        <v>-0.15000000000000099</v>
      </c>
    </row>
    <row r="41" spans="13:16" x14ac:dyDescent="0.25">
      <c r="M41">
        <v>-0.100000000000001</v>
      </c>
    </row>
    <row r="42" spans="13:16" x14ac:dyDescent="0.25">
      <c r="M42">
        <v>-5.0000000000000898E-2</v>
      </c>
    </row>
    <row r="43" spans="13:16" x14ac:dyDescent="0.25">
      <c r="M4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Dane</vt:lpstr>
      <vt:lpstr>podatnosc</vt:lpstr>
      <vt:lpstr>T_od_podatnosc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2015-12-03T16:20:57Z</dcterms:modified>
</cp:coreProperties>
</file>